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84962\OneDrive\Documents\Self studying\Data Analyst\CV-Portfolio\Projects\Excel Project - HR Dashboard\"/>
    </mc:Choice>
  </mc:AlternateContent>
  <xr:revisionPtr revIDLastSave="0" documentId="13_ncr:1_{85F69EFA-1137-49F0-BCFF-9441E8AA00FC}" xr6:coauthVersionLast="47" xr6:coauthVersionMax="47" xr10:uidLastSave="{00000000-0000-0000-0000-000000000000}"/>
  <bookViews>
    <workbookView xWindow="-120" yWindow="-120" windowWidth="29040" windowHeight="15840" xr2:uid="{808C1AD6-69E2-4795-82AC-55475D594A4D}"/>
  </bookViews>
  <sheets>
    <sheet name="Dashboard" sheetId="1" r:id="rId1"/>
    <sheet name="Separations Dashboard" sheetId="13" r:id="rId2"/>
    <sheet name="Slicers" sheetId="14" state="hidden" r:id="rId3"/>
    <sheet name="Headline" sheetId="11" state="hidden" r:id="rId4"/>
    <sheet name="Ethnicity" sheetId="6" state="hidden" r:id="rId5"/>
    <sheet name="Separations" sheetId="9" state="hidden" r:id="rId6"/>
    <sheet name="Actives" sheetId="2" state="hidden" r:id="rId7"/>
    <sheet name="Term Reason" sheetId="10" state="hidden" r:id="rId8"/>
    <sheet name="Region" sheetId="8" state="hidden" r:id="rId9"/>
    <sheet name="Tenure" sheetId="7" state="hidden" r:id="rId10"/>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0" r:id="rId11"/>
    <pivotCache cacheId="1" r:id="rId12"/>
    <pivotCache cacheId="2" r:id="rId13"/>
    <pivotCache cacheId="3" r:id="rId14"/>
    <pivotCache cacheId="4" r:id="rId15"/>
    <pivotCache cacheId="5" r:id="rId16"/>
    <pivotCache cacheId="6" r:id="rId17"/>
    <pivotCache cacheId="7" r:id="rId18"/>
    <pivotCache cacheId="8" r:id="rId19"/>
    <pivotCache cacheId="9" r:id="rId20"/>
    <pivotCache cacheId="10" r:id="rId21"/>
    <pivotCache cacheId="11" r:id="rId22"/>
    <pivotCache cacheId="12" r:id="rId23"/>
  </pivotCaches>
  <extLst>
    <ext xmlns:x14="http://schemas.microsoft.com/office/spreadsheetml/2009/9/main" uri="{876F7934-8845-4945-9796-88D515C7AA90}">
      <x14:pivotCaches>
        <pivotCache cacheId="13" r:id="rId24"/>
      </x14:pivotCaches>
    </ext>
    <ext xmlns:x14="http://schemas.microsoft.com/office/spreadsheetml/2009/9/main" uri="{BBE1A952-AA13-448e-AADC-164F8A28A991}">
      <x14:slicerCaches>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45b48066-1226-42c1-b2b8-cfde5918c1a0"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1" l="1"/>
  <c r="T4" i="1"/>
  <c r="S4" i="1"/>
  <c r="N4" i="1"/>
  <c r="N3" i="1"/>
  <c r="M4" i="1"/>
  <c r="M3" i="1"/>
  <c r="K4" i="1"/>
  <c r="K3" i="1"/>
  <c r="J4" i="1"/>
  <c r="J3" i="1"/>
  <c r="H4" i="1"/>
  <c r="G4" i="1"/>
  <c r="F4" i="1"/>
  <c r="G1" i="1" l="1"/>
  <c r="H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FE4303-DA1B-4965-A896-E126CC4863E5}" name="Query - HR Data" description="Connection to the 'HR Data' query in the workbook." type="100" refreshedVersion="8" minRefreshableVersion="5">
    <extLst>
      <ext xmlns:x15="http://schemas.microsoft.com/office/spreadsheetml/2010/11/main" uri="{DE250136-89BD-433C-8126-D09CA5730AF9}">
        <x15:connection id="19e9361d-0468-4fde-8313-894a91a38936"/>
      </ext>
    </extLst>
  </connection>
  <connection id="2" xr16:uid="{A977FEE1-6A80-457C-B89B-770351DAB83A}"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471F6CDC-4070-4261-8770-D80378EE418C}"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F4C016CE-6BCD-4594-8A58-C8D6E1AEEB6B}"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5534438A-FB12-41BE-8AD5-E14C148B460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1CF04ED0-FF97-4BCD-B4C9-61F08B4801F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<sst xmlns="http://schemas.openxmlformats.org/spreadsheetml/2006/main" count="235" uniqueCount="67">
  <si>
    <t>Row Labels</t>
  </si>
  <si>
    <t>Grand Total</t>
  </si>
  <si>
    <t>2015</t>
  </si>
  <si>
    <t>Qtr1</t>
  </si>
  <si>
    <t>Jan</t>
  </si>
  <si>
    <t>Feb</t>
  </si>
  <si>
    <t>Mar</t>
  </si>
  <si>
    <t>Qtr2</t>
  </si>
  <si>
    <t>Apr</t>
  </si>
  <si>
    <t>May</t>
  </si>
  <si>
    <t>Jun</t>
  </si>
  <si>
    <t>Qtr3</t>
  </si>
  <si>
    <t>Jul</t>
  </si>
  <si>
    <t>Aug</t>
  </si>
  <si>
    <t>Sep</t>
  </si>
  <si>
    <t>Qtr4</t>
  </si>
  <si>
    <t>2016</t>
  </si>
  <si>
    <t>2017</t>
  </si>
  <si>
    <t>2018</t>
  </si>
  <si>
    <t>Qtr1 Total</t>
  </si>
  <si>
    <t>2015 Total</t>
  </si>
  <si>
    <t>Qtr2 Total</t>
  </si>
  <si>
    <t>Qtr3 Total</t>
  </si>
  <si>
    <t>Active Employees</t>
  </si>
  <si>
    <t>2016 Total</t>
  </si>
  <si>
    <t>New Hires</t>
  </si>
  <si>
    <t>2017 Total</t>
  </si>
  <si>
    <t>2018 Total</t>
  </si>
  <si>
    <t>Group A</t>
  </si>
  <si>
    <t>Group B</t>
  </si>
  <si>
    <t>Group C</t>
  </si>
  <si>
    <t>Group D</t>
  </si>
  <si>
    <t>Group E</t>
  </si>
  <si>
    <t>Group F</t>
  </si>
  <si>
    <t>Group G</t>
  </si>
  <si>
    <t>F</t>
  </si>
  <si>
    <t>M</t>
  </si>
  <si>
    <t>PT</t>
  </si>
  <si>
    <t>South</t>
  </si>
  <si>
    <t>Hourly</t>
  </si>
  <si>
    <t>Midwest</t>
  </si>
  <si>
    <t>Northwest</t>
  </si>
  <si>
    <t>Central</t>
  </si>
  <si>
    <t>West</t>
  </si>
  <si>
    <t>North</t>
  </si>
  <si>
    <t>East</t>
  </si>
  <si>
    <t>FT</t>
  </si>
  <si>
    <t>Salary</t>
  </si>
  <si>
    <t>Column Labels</t>
  </si>
  <si>
    <t>Av. Tenure Month</t>
  </si>
  <si>
    <t>Separations</t>
  </si>
  <si>
    <t>Involuntary</t>
  </si>
  <si>
    <t>Voluntary</t>
  </si>
  <si>
    <t>TotalEmp</t>
  </si>
  <si>
    <t>Part Time</t>
  </si>
  <si>
    <t>Full Time</t>
  </si>
  <si>
    <t>&lt;30</t>
  </si>
  <si>
    <t>30-49</t>
  </si>
  <si>
    <t>50+</t>
  </si>
  <si>
    <t>TO %</t>
  </si>
  <si>
    <t>Turnover</t>
  </si>
  <si>
    <t>Nov</t>
  </si>
  <si>
    <t>Dec</t>
  </si>
  <si>
    <t>Oct</t>
  </si>
  <si>
    <t>Qtr4 Total</t>
  </si>
  <si>
    <t>Bad Hires</t>
  </si>
  <si>
    <t>HR MANAGEMENT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</si>
</sst>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7" x14ac:knownFonts="1">
    <font>
      <sz val="13"/>
      <color theme="1"/>
      <name val="Times New Roman"/>
      <family val="2"/>
    </font>
    <font>
      <sz val="13"/>
      <color theme="1"/>
      <name val="Times New Roman"/>
      <family val="2"/>
    </font>
    <font>
      <b/>
      <sz val="16"/>
      <color theme="5" tint="-0.249977111117893"/>
      <name val="Times New Roman"/>
      <family val="1"/>
    </font>
    <font>
      <b/>
      <sz val="20"/>
      <color theme="5" tint="-0.249977111117893"/>
      <name val="Times New Roman"/>
      <family val="1"/>
    </font>
    <font>
      <b/>
      <sz val="16"/>
      <color theme="5" tint="0.39997558519241921"/>
      <name val="Times New Roman"/>
      <family val="1"/>
    </font>
    <font>
      <b/>
      <sz val="16"/>
      <color theme="2" tint="-0.499984740745262"/>
      <name val="Times New Roman"/>
      <family val="1"/>
    </font>
    <font>
      <sz val="16"/>
      <color theme="5" tint="-0.249977111117893"/>
      <name val="Times New Roman"/>
      <family val="1"/>
    </font>
  </fonts>
  <fills count="2">
    <fill>
      <patternFill patternType="none"/>
    </fill>
    <fill>
      <patternFill patternType="gray125"/>
    </fill>
  </fills>
  <borders count="18">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4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3" fontId="0" fillId="0" borderId="0" xfId="0" applyNumberFormat="1"/>
    <xf numFmtId="1" fontId="0" fillId="0" borderId="0" xfId="0" applyNumberFormat="1"/>
    <xf numFmtId="10" fontId="0" fillId="0" borderId="0" xfId="0" applyNumberFormat="1"/>
    <xf numFmtId="0" fontId="2" fillId="0" borderId="0" xfId="0" applyFont="1" applyAlignment="1">
      <alignment horizontal="center" vertical="center"/>
    </xf>
    <xf numFmtId="9" fontId="2" fillId="0" borderId="0" xfId="1" applyFont="1" applyAlignment="1">
      <alignment horizontal="center"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4" fillId="0" borderId="0" xfId="0" applyFont="1" applyAlignment="1">
      <alignment horizontal="center" vertical="center"/>
    </xf>
    <xf numFmtId="9" fontId="4" fillId="0" borderId="0" xfId="1" applyFont="1" applyAlignment="1">
      <alignment horizontal="center" vertical="center"/>
    </xf>
    <xf numFmtId="164" fontId="0" fillId="0" borderId="0" xfId="0" applyNumberFormat="1"/>
    <xf numFmtId="0" fontId="2" fillId="0" borderId="0" xfId="0" applyFont="1" applyAlignment="1">
      <alignment horizontal="centerContinuous" vertical="center"/>
    </xf>
    <xf numFmtId="9" fontId="5" fillId="0" borderId="0" xfId="1" applyFont="1" applyAlignment="1">
      <alignment horizontal="center" vertical="center"/>
    </xf>
    <xf numFmtId="0" fontId="6" fillId="0" borderId="0" xfId="0" applyFont="1" applyAlignment="1">
      <alignment horizontal="centerContinuous" vertical="center"/>
    </xf>
    <xf numFmtId="0" fontId="5" fillId="0" borderId="0" xfId="0" applyFont="1" applyAlignment="1">
      <alignment horizontal="centerContinuous" vertical="center"/>
    </xf>
    <xf numFmtId="0" fontId="3" fillId="0" borderId="0" xfId="0" applyFont="1" applyAlignment="1">
      <alignment horizontal="centerContinuous"/>
    </xf>
    <xf numFmtId="0" fontId="0" fillId="0" borderId="0" xfId="0" applyAlignment="1">
      <alignment horizontal="centerContinuous"/>
    </xf>
    <xf numFmtId="0" fontId="2" fillId="0" borderId="11" xfId="0" applyFont="1" applyBorder="1" applyAlignment="1">
      <alignment horizontal="center" vertical="center"/>
    </xf>
    <xf numFmtId="9" fontId="2" fillId="0" borderId="11" xfId="1" applyFont="1" applyBorder="1" applyAlignment="1">
      <alignment horizontal="center" vertical="center"/>
    </xf>
    <xf numFmtId="9" fontId="4" fillId="0" borderId="11" xfId="1" applyFont="1" applyBorder="1" applyAlignment="1">
      <alignment horizontal="center" vertical="center"/>
    </xf>
    <xf numFmtId="0" fontId="0" fillId="0" borderId="11" xfId="0" applyBorder="1"/>
    <xf numFmtId="0" fontId="5" fillId="0" borderId="11" xfId="0" applyFont="1" applyBorder="1" applyAlignment="1">
      <alignment horizontal="centerContinuous" vertical="center"/>
    </xf>
    <xf numFmtId="0" fontId="6" fillId="0" borderId="11" xfId="0" applyFont="1" applyBorder="1" applyAlignment="1">
      <alignment horizontal="centerContinuous" vertical="center"/>
    </xf>
    <xf numFmtId="0" fontId="2" fillId="0" borderId="11" xfId="0" applyFont="1" applyBorder="1" applyAlignment="1">
      <alignment horizontal="centerContinuous" vertical="center"/>
    </xf>
    <xf numFmtId="0" fontId="0" fillId="0" borderId="12" xfId="0" applyBorder="1"/>
    <xf numFmtId="0" fontId="0" fillId="0" borderId="14" xfId="0" applyBorder="1"/>
    <xf numFmtId="0" fontId="0" fillId="0" borderId="13" xfId="0" applyBorder="1"/>
    <xf numFmtId="9" fontId="2" fillId="0" borderId="0" xfId="1" applyFont="1" applyBorder="1" applyAlignment="1">
      <alignment horizontal="center" vertical="center"/>
    </xf>
    <xf numFmtId="9" fontId="4" fillId="0" borderId="0" xfId="1" applyFont="1" applyBorder="1" applyAlignment="1">
      <alignment horizontal="center" vertical="center"/>
    </xf>
    <xf numFmtId="9" fontId="5" fillId="0" borderId="0" xfId="1" applyFont="1" applyBorder="1" applyAlignment="1">
      <alignment horizontal="center" vertical="center"/>
    </xf>
    <xf numFmtId="0" fontId="0" fillId="0" borderId="15" xfId="0" applyBorder="1"/>
    <xf numFmtId="0" fontId="0" fillId="0" borderId="16" xfId="0" applyBorder="1"/>
    <xf numFmtId="0" fontId="0" fillId="0" borderId="17" xfId="0" applyBorder="1"/>
    <xf numFmtId="0" fontId="3" fillId="0" borderId="10" xfId="0" applyFont="1" applyBorder="1" applyAlignment="1">
      <alignment horizontal="center" wrapText="1"/>
    </xf>
    <xf numFmtId="0" fontId="3" fillId="0" borderId="11" xfId="0" applyFont="1" applyBorder="1" applyAlignment="1">
      <alignment horizontal="center" wrapText="1"/>
    </xf>
    <xf numFmtId="0" fontId="3" fillId="0" borderId="13" xfId="0" applyFont="1" applyBorder="1" applyAlignment="1">
      <alignment horizontal="center" wrapText="1"/>
    </xf>
    <xf numFmtId="0" fontId="3" fillId="0" borderId="0" xfId="0" applyFont="1" applyAlignment="1">
      <alignment horizontal="center" wrapText="1"/>
    </xf>
  </cellXfs>
  <cellStyles count="2">
    <cellStyle name="Normal" xfId="0" builtinId="0"/>
    <cellStyle name="Percent" xfId="1" builtinId="5"/>
  </cellStyles>
  <dxfs count="1">
    <dxf>
      <numFmt numFmtId="3" formatCode="#,##0"/>
    </dxf>
  </dxfs>
  <tableStyles count="0" defaultTableStyle="TableStyleMedium2" defaultPivotStyle="PivotStyleLight16"/>
  <colors>
    <mruColors>
      <color rgb="FFD26E2A"/>
      <color rgb="FF595959"/>
      <color rgb="FFF1A7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07/relationships/slicerCache" Target="slicerCaches/slicerCache2.xml"/><Relationship Id="rId39" Type="http://schemas.openxmlformats.org/officeDocument/2006/relationships/customXml" Target="../customXml/item4.xml"/><Relationship Id="rId21" Type="http://schemas.openxmlformats.org/officeDocument/2006/relationships/pivotCacheDefinition" Target="pivotCache/pivotCacheDefinition11.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63"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4.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66" Type="http://schemas.openxmlformats.org/officeDocument/2006/relationships/customXml" Target="../customXml/item3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microsoft.com/office/2007/relationships/slicerCache" Target="slicerCaches/slicerCache4.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61" Type="http://schemas.openxmlformats.org/officeDocument/2006/relationships/customXml" Target="../customXml/item26.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microsoft.com/office/2007/relationships/slicerCache" Target="slicerCaches/slicerCache3.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1.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67" Type="http://schemas.openxmlformats.org/officeDocument/2006/relationships/customXml" Target="../customXml/item32.xml"/><Relationship Id="rId20" Type="http://schemas.openxmlformats.org/officeDocument/2006/relationships/pivotCacheDefinition" Target="pivotCache/pivotCacheDefinition10.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 HR Dashboard.xlsx]Headline!PivotTable1</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Tahoma" panose="020B0604030504040204" pitchFamily="34" charset="0"/>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Tahoma" panose="020B0604030504040204" pitchFamily="34" charset="0"/>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Headline!$B$21:$B$22</c:f>
              <c:strCache>
                <c:ptCount val="1"/>
                <c:pt idx="0">
                  <c:v>F</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Tahoma" panose="020B0604030504040204" pitchFamily="34" charset="0"/>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Headline!$A$23:$A$26</c:f>
              <c:strCache>
                <c:ptCount val="3"/>
                <c:pt idx="0">
                  <c:v>&lt;30</c:v>
                </c:pt>
                <c:pt idx="1">
                  <c:v>30-49</c:v>
                </c:pt>
                <c:pt idx="2">
                  <c:v>50+</c:v>
                </c:pt>
              </c:strCache>
            </c:strRef>
          </c:cat>
          <c:val>
            <c:numRef>
              <c:f>Headline!$B$23:$B$26</c:f>
              <c:numCache>
                <c:formatCode>0</c:formatCode>
                <c:ptCount val="3"/>
                <c:pt idx="0">
                  <c:v>172</c:v>
                </c:pt>
                <c:pt idx="1">
                  <c:v>81</c:v>
                </c:pt>
                <c:pt idx="2">
                  <c:v>44</c:v>
                </c:pt>
              </c:numCache>
            </c:numRef>
          </c:val>
          <c:extLst>
            <c:ext xmlns:c16="http://schemas.microsoft.com/office/drawing/2014/chart" uri="{C3380CC4-5D6E-409C-BE32-E72D297353CC}">
              <c16:uniqueId val="{00000000-659C-4166-BBA1-7BD0C8B1CFC5}"/>
            </c:ext>
          </c:extLst>
        </c:ser>
        <c:ser>
          <c:idx val="1"/>
          <c:order val="1"/>
          <c:tx>
            <c:strRef>
              <c:f>Headline!$C$21:$C$22</c:f>
              <c:strCache>
                <c:ptCount val="1"/>
                <c:pt idx="0">
                  <c:v>M</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Tahoma" panose="020B0604030504040204" pitchFamily="34" charset="0"/>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Headline!$A$23:$A$26</c:f>
              <c:strCache>
                <c:ptCount val="3"/>
                <c:pt idx="0">
                  <c:v>&lt;30</c:v>
                </c:pt>
                <c:pt idx="1">
                  <c:v>30-49</c:v>
                </c:pt>
                <c:pt idx="2">
                  <c:v>50+</c:v>
                </c:pt>
              </c:strCache>
            </c:strRef>
          </c:cat>
          <c:val>
            <c:numRef>
              <c:f>Headline!$C$23:$C$26</c:f>
              <c:numCache>
                <c:formatCode>0</c:formatCode>
                <c:ptCount val="3"/>
                <c:pt idx="0">
                  <c:v>165</c:v>
                </c:pt>
                <c:pt idx="1">
                  <c:v>105</c:v>
                </c:pt>
                <c:pt idx="2">
                  <c:v>83</c:v>
                </c:pt>
              </c:numCache>
            </c:numRef>
          </c:val>
          <c:extLst>
            <c:ext xmlns:c16="http://schemas.microsoft.com/office/drawing/2014/chart" uri="{C3380CC4-5D6E-409C-BE32-E72D297353CC}">
              <c16:uniqueId val="{00000001-659C-4166-BBA1-7BD0C8B1CFC5}"/>
            </c:ext>
          </c:extLst>
        </c:ser>
        <c:dLbls>
          <c:dLblPos val="inEnd"/>
          <c:showLegendKey val="0"/>
          <c:showVal val="1"/>
          <c:showCatName val="0"/>
          <c:showSerName val="0"/>
          <c:showPercent val="0"/>
          <c:showBubbleSize val="0"/>
        </c:dLbls>
        <c:gapWidth val="50"/>
        <c:axId val="665530992"/>
        <c:axId val="665532792"/>
      </c:barChart>
      <c:catAx>
        <c:axId val="66553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Tahoma" panose="020B0604030504040204" pitchFamily="34" charset="0"/>
                <a:cs typeface="Times New Roman" panose="02020603050405020304" pitchFamily="18" charset="0"/>
              </a:defRPr>
            </a:pPr>
            <a:endParaRPr lang="en-US"/>
          </a:p>
        </c:txPr>
        <c:crossAx val="665532792"/>
        <c:crosses val="autoZero"/>
        <c:auto val="1"/>
        <c:lblAlgn val="ctr"/>
        <c:lblOffset val="100"/>
        <c:noMultiLvlLbl val="0"/>
      </c:catAx>
      <c:valAx>
        <c:axId val="665532792"/>
        <c:scaling>
          <c:orientation val="minMax"/>
        </c:scaling>
        <c:delete val="1"/>
        <c:axPos val="l"/>
        <c:numFmt formatCode="0" sourceLinked="1"/>
        <c:majorTickMark val="none"/>
        <c:minorTickMark val="none"/>
        <c:tickLblPos val="nextTo"/>
        <c:crossAx val="665530992"/>
        <c:crosses val="autoZero"/>
        <c:crossBetween val="between"/>
      </c:valAx>
      <c:spPr>
        <a:noFill/>
        <a:ln>
          <a:noFill/>
        </a:ln>
        <a:effectLst/>
      </c:spPr>
    </c:plotArea>
    <c:legend>
      <c:legendPos val="t"/>
      <c:layout>
        <c:manualLayout>
          <c:xMode val="edge"/>
          <c:yMode val="edge"/>
          <c:x val="0.62619286567865851"/>
          <c:y val="0.1367547156911855"/>
          <c:w val="0.29850194171887512"/>
          <c:h val="0.2551140614173828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Tahoma" panose="020B0604030504040204" pitchFamily="34" charset="0"/>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Times New Roman" panose="02020603050405020304" pitchFamily="18" charset="0"/>
          <a:ea typeface="Tahoma" panose="020B0604030504040204" pitchFamily="34"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 HR Dashboard.xlsx]Actives!PivotTable1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Active</a:t>
            </a:r>
            <a:r>
              <a:rPr lang="en-US" baseline="0"/>
              <a:t> Employees</a:t>
            </a:r>
            <a:endParaRPr lang="en-US"/>
          </a:p>
        </c:rich>
      </c:tx>
      <c:layout>
        <c:manualLayout>
          <c:xMode val="edge"/>
          <c:yMode val="edge"/>
          <c:x val="6.3500000000000001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113480606590842"/>
          <c:w val="0.89019685039370078"/>
          <c:h val="0.47180810731991835"/>
        </c:manualLayout>
      </c:layout>
      <c:barChart>
        <c:barDir val="col"/>
        <c:grouping val="clustered"/>
        <c:varyColors val="0"/>
        <c:ser>
          <c:idx val="0"/>
          <c:order val="0"/>
          <c:tx>
            <c:strRef>
              <c:f>Actives!$B$3</c:f>
              <c:strCache>
                <c:ptCount val="1"/>
                <c:pt idx="0">
                  <c:v>Active Employees</c:v>
                </c:pt>
              </c:strCache>
            </c:strRef>
          </c:tx>
          <c:spPr>
            <a:solidFill>
              <a:schemeClr val="accent2">
                <a:tint val="77000"/>
              </a:schemeClr>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37C3-467B-B84A-E9976F375D52}"/>
            </c:ext>
          </c:extLst>
        </c:ser>
        <c:ser>
          <c:idx val="1"/>
          <c:order val="1"/>
          <c:tx>
            <c:strRef>
              <c:f>Actives!$C$3</c:f>
              <c:strCache>
                <c:ptCount val="1"/>
                <c:pt idx="0">
                  <c:v>New Hires</c:v>
                </c:pt>
              </c:strCache>
            </c:strRef>
          </c:tx>
          <c:spPr>
            <a:solidFill>
              <a:schemeClr val="accent2">
                <a:shade val="76000"/>
              </a:schemeClr>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37C3-467B-B84A-E9976F375D52}"/>
            </c:ext>
          </c:extLst>
        </c:ser>
        <c:dLbls>
          <c:showLegendKey val="0"/>
          <c:showVal val="0"/>
          <c:showCatName val="0"/>
          <c:showSerName val="0"/>
          <c:showPercent val="0"/>
          <c:showBubbleSize val="0"/>
        </c:dLbls>
        <c:gapWidth val="50"/>
        <c:overlap val="100"/>
        <c:axId val="445206312"/>
        <c:axId val="445208112"/>
      </c:barChart>
      <c:catAx>
        <c:axId val="445206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08112"/>
        <c:crosses val="autoZero"/>
        <c:auto val="1"/>
        <c:lblAlgn val="ctr"/>
        <c:lblOffset val="100"/>
        <c:noMultiLvlLbl val="0"/>
      </c:catAx>
      <c:valAx>
        <c:axId val="4452081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06312"/>
        <c:crosses val="autoZero"/>
        <c:crossBetween val="between"/>
      </c:valAx>
      <c:spPr>
        <a:noFill/>
        <a:ln>
          <a:noFill/>
        </a:ln>
        <a:effectLst/>
      </c:spPr>
    </c:plotArea>
    <c:legend>
      <c:legendPos val="t"/>
      <c:layout>
        <c:manualLayout>
          <c:xMode val="edge"/>
          <c:yMode val="edge"/>
          <c:x val="0.52216907261592305"/>
          <c:y val="6.5231481481481501E-2"/>
          <c:w val="0.23530837212878353"/>
          <c:h val="5.07904232061285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 HR Dashboard.xlsx]Term Reason!Term Reason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Termination Reason</a:t>
            </a:r>
          </a:p>
        </c:rich>
      </c:tx>
      <c:layout>
        <c:manualLayout>
          <c:xMode val="edge"/>
          <c:yMode val="edge"/>
          <c:x val="2.4289132000092899E-2"/>
          <c:y val="2.87511230907457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8447959491789E-2"/>
          <c:y val="0.22598325209348832"/>
          <c:w val="0.8906568183401854"/>
          <c:h val="0.65847219097612797"/>
        </c:manualLayout>
      </c:layout>
      <c:barChart>
        <c:barDir val="col"/>
        <c:grouping val="clustered"/>
        <c:varyColors val="0"/>
        <c:ser>
          <c:idx val="0"/>
          <c:order val="0"/>
          <c:tx>
            <c:strRef>
              <c:f>'Term Reason'!$B$3:$B$4</c:f>
              <c:strCache>
                <c:ptCount val="1"/>
                <c:pt idx="0">
                  <c:v>Involuntary</c:v>
                </c:pt>
              </c:strCache>
            </c:strRef>
          </c:tx>
          <c:spPr>
            <a:solidFill>
              <a:schemeClr val="accent2">
                <a:shade val="76000"/>
              </a:schemeClr>
            </a:solidFill>
            <a:ln>
              <a:noFill/>
            </a:ln>
            <a:effectLst/>
          </c:spPr>
          <c:invertIfNegative val="0"/>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DFCC-4ED3-A61D-78584412CA59}"/>
            </c:ext>
          </c:extLst>
        </c:ser>
        <c:ser>
          <c:idx val="1"/>
          <c:order val="1"/>
          <c:tx>
            <c:strRef>
              <c:f>'Term Reason'!$C$3:$C$4</c:f>
              <c:strCache>
                <c:ptCount val="1"/>
                <c:pt idx="0">
                  <c:v>Voluntary</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2-7463-49B4-87C2-4F1243C6979E}"/>
            </c:ext>
          </c:extLst>
        </c:ser>
        <c:dLbls>
          <c:showLegendKey val="0"/>
          <c:showVal val="0"/>
          <c:showCatName val="0"/>
          <c:showSerName val="0"/>
          <c:showPercent val="0"/>
          <c:showBubbleSize val="0"/>
        </c:dLbls>
        <c:gapWidth val="50"/>
        <c:axId val="1047521808"/>
        <c:axId val="1047523248"/>
      </c:barChart>
      <c:catAx>
        <c:axId val="104752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23248"/>
        <c:crosses val="autoZero"/>
        <c:auto val="1"/>
        <c:lblAlgn val="ctr"/>
        <c:lblOffset val="100"/>
        <c:noMultiLvlLbl val="0"/>
      </c:catAx>
      <c:valAx>
        <c:axId val="10475232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21808"/>
        <c:crosses val="autoZero"/>
        <c:crossBetween val="between"/>
      </c:valAx>
      <c:spPr>
        <a:noFill/>
        <a:ln>
          <a:noFill/>
        </a:ln>
        <a:effectLst/>
      </c:spPr>
    </c:plotArea>
    <c:legend>
      <c:legendPos val="t"/>
      <c:layout>
        <c:manualLayout>
          <c:xMode val="edge"/>
          <c:yMode val="edge"/>
          <c:x val="0.69252149675980768"/>
          <c:y val="3.2668463611859856E-2"/>
          <c:w val="0.27628588019417927"/>
          <c:h val="0.107143607049118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 HR Dashboard.xlsx]Region!Region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Actives</a:t>
            </a:r>
            <a:r>
              <a:rPr lang="en-US" baseline="0"/>
              <a:t> by Region</a:t>
            </a:r>
          </a:p>
        </c:rich>
      </c:tx>
      <c:layout>
        <c:manualLayout>
          <c:xMode val="edge"/>
          <c:yMode val="edge"/>
          <c:x val="3.9763779527559051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27761628754738993"/>
          <c:w val="0.80116863517060366"/>
          <c:h val="0.68442876932050167"/>
        </c:manualLayout>
      </c:layout>
      <c:barChart>
        <c:barDir val="bar"/>
        <c:grouping val="clustered"/>
        <c:varyColors val="0"/>
        <c:ser>
          <c:idx val="0"/>
          <c:order val="0"/>
          <c:tx>
            <c:strRef>
              <c:f>Region!$B$3:$B$4</c:f>
              <c:strCache>
                <c:ptCount val="1"/>
                <c:pt idx="0">
                  <c:v>FT</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7B1F-47F5-8530-C4039C6F03E3}"/>
            </c:ext>
          </c:extLst>
        </c:ser>
        <c:ser>
          <c:idx val="1"/>
          <c:order val="1"/>
          <c:tx>
            <c:strRef>
              <c:f>Region!$C$3:$C$4</c:f>
              <c:strCache>
                <c:ptCount val="1"/>
                <c:pt idx="0">
                  <c:v>PT</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7B1F-47F5-8530-C4039C6F03E3}"/>
            </c:ext>
          </c:extLst>
        </c:ser>
        <c:dLbls>
          <c:dLblPos val="inEnd"/>
          <c:showLegendKey val="0"/>
          <c:showVal val="1"/>
          <c:showCatName val="0"/>
          <c:showSerName val="0"/>
          <c:showPercent val="0"/>
          <c:showBubbleSize val="0"/>
        </c:dLbls>
        <c:gapWidth val="50"/>
        <c:axId val="618333808"/>
        <c:axId val="618334888"/>
      </c:barChart>
      <c:catAx>
        <c:axId val="6183338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334888"/>
        <c:crosses val="autoZero"/>
        <c:auto val="1"/>
        <c:lblAlgn val="ctr"/>
        <c:lblOffset val="100"/>
        <c:noMultiLvlLbl val="0"/>
      </c:catAx>
      <c:valAx>
        <c:axId val="618334888"/>
        <c:scaling>
          <c:orientation val="minMax"/>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333808"/>
        <c:crosses val="autoZero"/>
        <c:crossBetween val="between"/>
      </c:valAx>
      <c:spPr>
        <a:noFill/>
        <a:ln>
          <a:noFill/>
        </a:ln>
        <a:effectLst/>
      </c:spPr>
    </c:plotArea>
    <c:legend>
      <c:legendPos val="t"/>
      <c:layout>
        <c:manualLayout>
          <c:xMode val="edge"/>
          <c:yMode val="edge"/>
          <c:x val="0.7822307524059493"/>
          <c:y val="7.9120370370370369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HR Dashboard.xlsx]Tenure!PivotTable3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Tenure - Months</a:t>
            </a:r>
            <a:endParaRPr lang="en-US"/>
          </a:p>
        </c:rich>
      </c:tx>
      <c:layout>
        <c:manualLayout>
          <c:xMode val="edge"/>
          <c:yMode val="edge"/>
          <c:x val="4.1034558180227484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7576443569553807"/>
          <c:w val="0.90286351706036749"/>
          <c:h val="0.63952938174394869"/>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2F83-4C81-86D7-C342B26979E9}"/>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11-2F83-4C81-86D7-C342B26979E9}"/>
            </c:ext>
          </c:extLst>
        </c:ser>
        <c:dLbls>
          <c:showLegendKey val="0"/>
          <c:showVal val="0"/>
          <c:showCatName val="0"/>
          <c:showSerName val="0"/>
          <c:showPercent val="0"/>
          <c:showBubbleSize val="0"/>
        </c:dLbls>
        <c:gapWidth val="219"/>
        <c:overlap val="-27"/>
        <c:axId val="2129114544"/>
        <c:axId val="2129116344"/>
      </c:barChart>
      <c:catAx>
        <c:axId val="2129114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116344"/>
        <c:crosses val="autoZero"/>
        <c:auto val="1"/>
        <c:lblAlgn val="ctr"/>
        <c:lblOffset val="100"/>
        <c:noMultiLvlLbl val="0"/>
      </c:catAx>
      <c:valAx>
        <c:axId val="212911634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114544"/>
        <c:crosses val="autoZero"/>
        <c:crossBetween val="between"/>
      </c:valAx>
      <c:spPr>
        <a:noFill/>
        <a:ln>
          <a:noFill/>
        </a:ln>
        <a:effectLst/>
      </c:spPr>
    </c:plotArea>
    <c:legend>
      <c:legendPos val="t"/>
      <c:layout>
        <c:manualLayout>
          <c:xMode val="edge"/>
          <c:yMode val="edge"/>
          <c:x val="0.7822307524059493"/>
          <c:y val="7.4490740740740746E-2"/>
          <c:w val="9.3029656339686517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 HR Dashboard.xlsx]Actives!PivotTable1</c:name>
    <c:fmtId val="5"/>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6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Total Active Employees</a:t>
            </a:r>
          </a:p>
        </c:rich>
      </c:tx>
      <c:layout>
        <c:manualLayout>
          <c:xMode val="edge"/>
          <c:yMode val="edge"/>
          <c:x val="6.3500000000000001E-2"/>
          <c:y val="4.1666666666666664E-2"/>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863762167145823E-2"/>
          <c:y val="0.17113480606590842"/>
          <c:w val="0.942722093807698"/>
          <c:h val="0.5681211970399862"/>
        </c:manualLayout>
      </c:layout>
      <c:barChart>
        <c:barDir val="col"/>
        <c:grouping val="clustered"/>
        <c:varyColors val="0"/>
        <c:ser>
          <c:idx val="0"/>
          <c:order val="0"/>
          <c:tx>
            <c:strRef>
              <c:f>Actives!$B$3</c:f>
              <c:strCache>
                <c:ptCount val="1"/>
                <c:pt idx="0">
                  <c:v>Active Employees</c:v>
                </c:pt>
              </c:strCache>
            </c:strRef>
          </c:tx>
          <c:spPr>
            <a:solidFill>
              <a:schemeClr val="accent4">
                <a:tint val="77000"/>
              </a:schemeClr>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5DAE-4778-920B-47C413C7B696}"/>
            </c:ext>
          </c:extLst>
        </c:ser>
        <c:ser>
          <c:idx val="1"/>
          <c:order val="1"/>
          <c:tx>
            <c:strRef>
              <c:f>Actives!$C$3</c:f>
              <c:strCache>
                <c:ptCount val="1"/>
                <c:pt idx="0">
                  <c:v>New Hires</c:v>
                </c:pt>
              </c:strCache>
            </c:strRef>
          </c:tx>
          <c:spPr>
            <a:solidFill>
              <a:schemeClr val="accent4">
                <a:shade val="76000"/>
              </a:schemeClr>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5DAE-4778-920B-47C413C7B696}"/>
            </c:ext>
          </c:extLst>
        </c:ser>
        <c:dLbls>
          <c:showLegendKey val="0"/>
          <c:showVal val="0"/>
          <c:showCatName val="0"/>
          <c:showSerName val="0"/>
          <c:showPercent val="0"/>
          <c:showBubbleSize val="0"/>
        </c:dLbls>
        <c:gapWidth val="50"/>
        <c:overlap val="100"/>
        <c:axId val="445206312"/>
        <c:axId val="445208112"/>
      </c:barChart>
      <c:catAx>
        <c:axId val="445206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45208112"/>
        <c:crosses val="autoZero"/>
        <c:auto val="1"/>
        <c:lblAlgn val="ctr"/>
        <c:lblOffset val="100"/>
        <c:noMultiLvlLbl val="0"/>
      </c:catAx>
      <c:valAx>
        <c:axId val="4452081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45206312"/>
        <c:crosses val="autoZero"/>
        <c:crossBetween val="between"/>
      </c:valAx>
      <c:spPr>
        <a:noFill/>
        <a:ln>
          <a:noFill/>
        </a:ln>
        <a:effectLst/>
      </c:spPr>
    </c:plotArea>
    <c:legend>
      <c:legendPos val="t"/>
      <c:layout>
        <c:manualLayout>
          <c:xMode val="edge"/>
          <c:yMode val="edge"/>
          <c:x val="0.52216907261592305"/>
          <c:y val="6.5231481481481501E-2"/>
          <c:w val="0.23530837212878353"/>
          <c:h val="5.079042320612858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 HR Dashboard.xlsx]Ethnicity!PivotTable3</c:name>
    <c:fmtId val="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600" b="1"/>
              <a:t>Actives by Ethnic Group</a:t>
            </a:r>
          </a:p>
        </c:rich>
      </c:tx>
      <c:layout>
        <c:manualLayout>
          <c:xMode val="edge"/>
          <c:yMode val="edge"/>
          <c:x val="0.12429873069779832"/>
          <c:y val="4.3637204183824989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08246202758708E-2"/>
          <c:y val="0.17576443569553807"/>
          <c:w val="0.92222720462144381"/>
          <c:h val="0.63952938174394869"/>
        </c:manualLayout>
      </c:layout>
      <c:barChart>
        <c:barDir val="col"/>
        <c:grouping val="clustered"/>
        <c:varyColors val="0"/>
        <c:ser>
          <c:idx val="0"/>
          <c:order val="0"/>
          <c:tx>
            <c:strRef>
              <c:f>Ethnicity!$B$3:$B$4</c:f>
              <c:strCache>
                <c:ptCount val="1"/>
                <c:pt idx="0">
                  <c:v>FT</c:v>
                </c:pt>
              </c:strCache>
            </c:strRef>
          </c:tx>
          <c:spPr>
            <a:solidFill>
              <a:schemeClr val="accent2">
                <a:tint val="77000"/>
              </a:schemeClr>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5E6D-4405-89E6-2163C75F6D28}"/>
            </c:ext>
          </c:extLst>
        </c:ser>
        <c:ser>
          <c:idx val="1"/>
          <c:order val="1"/>
          <c:tx>
            <c:strRef>
              <c:f>Ethnicity!$C$3:$C$4</c:f>
              <c:strCache>
                <c:ptCount val="1"/>
                <c:pt idx="0">
                  <c:v>PT</c:v>
                </c:pt>
              </c:strCache>
            </c:strRef>
          </c:tx>
          <c:spPr>
            <a:solidFill>
              <a:schemeClr val="accent2">
                <a:shade val="76000"/>
              </a:schemeClr>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4-5E6D-4405-89E6-2163C75F6D28}"/>
            </c:ext>
          </c:extLst>
        </c:ser>
        <c:dLbls>
          <c:showLegendKey val="0"/>
          <c:showVal val="0"/>
          <c:showCatName val="0"/>
          <c:showSerName val="0"/>
          <c:showPercent val="0"/>
          <c:showBubbleSize val="0"/>
        </c:dLbls>
        <c:gapWidth val="219"/>
        <c:overlap val="-27"/>
        <c:axId val="2129114544"/>
        <c:axId val="2129116344"/>
      </c:barChart>
      <c:catAx>
        <c:axId val="2129114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29116344"/>
        <c:crosses val="autoZero"/>
        <c:auto val="1"/>
        <c:lblAlgn val="ctr"/>
        <c:lblOffset val="100"/>
        <c:noMultiLvlLbl val="0"/>
      </c:catAx>
      <c:valAx>
        <c:axId val="212911634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29114544"/>
        <c:crosses val="autoZero"/>
        <c:crossBetween val="between"/>
      </c:valAx>
      <c:spPr>
        <a:noFill/>
        <a:ln>
          <a:noFill/>
        </a:ln>
        <a:effectLst/>
      </c:spPr>
    </c:plotArea>
    <c:legend>
      <c:legendPos val="t"/>
      <c:layout>
        <c:manualLayout>
          <c:xMode val="edge"/>
          <c:yMode val="edge"/>
          <c:x val="0.74350319113267793"/>
          <c:y val="7.7149846695258983E-2"/>
          <c:w val="0.12080702564187104"/>
          <c:h val="5.622624259545484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Project - HR Dashboard.xlsx]Separations!Separations</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600" b="1"/>
              <a:t>Separations</a:t>
            </a:r>
          </a:p>
        </c:rich>
      </c:tx>
      <c:layout>
        <c:manualLayout>
          <c:xMode val="edge"/>
          <c:yMode val="edge"/>
          <c:x val="0.11082331270886271"/>
          <c:y val="4.678669226183904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806843145166064E-2"/>
          <c:y val="0.22024108550607685"/>
          <c:w val="0.89189146658269569"/>
          <c:h val="0.68092472086788791"/>
        </c:manualLayout>
      </c:layout>
      <c:barChart>
        <c:barDir val="col"/>
        <c:grouping val="clustered"/>
        <c:varyColors val="0"/>
        <c:ser>
          <c:idx val="0"/>
          <c:order val="0"/>
          <c:tx>
            <c:strRef>
              <c:f>Separations!$B$3</c:f>
              <c:strCache>
                <c:ptCount val="1"/>
                <c:pt idx="0">
                  <c:v>Separations</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66B8-404B-A1CC-BB84342BCCE1}"/>
            </c:ext>
          </c:extLst>
        </c:ser>
        <c:ser>
          <c:idx val="1"/>
          <c:order val="1"/>
          <c:tx>
            <c:strRef>
              <c:f>Separations!$C$3</c:f>
              <c:strCache>
                <c:ptCount val="1"/>
                <c:pt idx="0">
                  <c:v>Bad Hires</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66B8-404B-A1CC-BB84342BCCE1}"/>
            </c:ext>
          </c:extLst>
        </c:ser>
        <c:dLbls>
          <c:showLegendKey val="0"/>
          <c:showVal val="0"/>
          <c:showCatName val="0"/>
          <c:showSerName val="0"/>
          <c:showPercent val="0"/>
          <c:showBubbleSize val="0"/>
        </c:dLbls>
        <c:gapWidth val="50"/>
        <c:overlap val="100"/>
        <c:axId val="1047521808"/>
        <c:axId val="1047523248"/>
      </c:barChart>
      <c:catAx>
        <c:axId val="104752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47523248"/>
        <c:crosses val="autoZero"/>
        <c:auto val="1"/>
        <c:lblAlgn val="ctr"/>
        <c:lblOffset val="100"/>
        <c:noMultiLvlLbl val="0"/>
      </c:catAx>
      <c:valAx>
        <c:axId val="10475232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47521808"/>
        <c:crosses val="autoZero"/>
        <c:crossBetween val="between"/>
      </c:valAx>
      <c:spPr>
        <a:noFill/>
        <a:ln>
          <a:noFill/>
        </a:ln>
        <a:effectLst/>
      </c:spPr>
    </c:plotArea>
    <c:legend>
      <c:legendPos val="t"/>
      <c:layout>
        <c:manualLayout>
          <c:xMode val="edge"/>
          <c:yMode val="edge"/>
          <c:x val="0.41437583843185888"/>
          <c:y val="8.2266088727958514E-2"/>
          <c:w val="0.27100401830302184"/>
          <c:h val="6.064732474478427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 HR Dashboard.xlsx]Term Reason!Term Reason</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600" b="1"/>
              <a:t>Termination Reason</a:t>
            </a:r>
          </a:p>
        </c:rich>
      </c:tx>
      <c:layout>
        <c:manualLayout>
          <c:xMode val="edge"/>
          <c:yMode val="edge"/>
          <c:x val="9.9067414536636603E-2"/>
          <c:y val="5.05579121461794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8447959491789E-2"/>
          <c:y val="0.22598325209348832"/>
          <c:w val="0.90511117191987756"/>
          <c:h val="0.65847219097612797"/>
        </c:manualLayout>
      </c:layout>
      <c:barChart>
        <c:barDir val="col"/>
        <c:grouping val="clustered"/>
        <c:varyColors val="0"/>
        <c:ser>
          <c:idx val="0"/>
          <c:order val="0"/>
          <c:tx>
            <c:strRef>
              <c:f>'Term Reason'!$B$3:$B$4</c:f>
              <c:strCache>
                <c:ptCount val="1"/>
                <c:pt idx="0">
                  <c:v>Involuntary</c:v>
                </c:pt>
              </c:strCache>
            </c:strRef>
          </c:tx>
          <c:spPr>
            <a:solidFill>
              <a:schemeClr val="accent4">
                <a:tint val="77000"/>
              </a:schemeClr>
            </a:solidFill>
            <a:ln>
              <a:noFill/>
            </a:ln>
            <a:effectLst/>
          </c:spPr>
          <c:invertIfNegative val="0"/>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E4E3-4C2B-A90C-75F819CC83CE}"/>
            </c:ext>
          </c:extLst>
        </c:ser>
        <c:ser>
          <c:idx val="1"/>
          <c:order val="1"/>
          <c:tx>
            <c:strRef>
              <c:f>'Term Reason'!$C$3:$C$4</c:f>
              <c:strCache>
                <c:ptCount val="1"/>
                <c:pt idx="0">
                  <c:v>Voluntary</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5-E4E3-4C2B-A90C-75F819CC83CE}"/>
            </c:ext>
          </c:extLst>
        </c:ser>
        <c:dLbls>
          <c:showLegendKey val="0"/>
          <c:showVal val="0"/>
          <c:showCatName val="0"/>
          <c:showSerName val="0"/>
          <c:showPercent val="0"/>
          <c:showBubbleSize val="0"/>
        </c:dLbls>
        <c:gapWidth val="50"/>
        <c:axId val="1047521808"/>
        <c:axId val="1047523248"/>
      </c:barChart>
      <c:catAx>
        <c:axId val="104752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47523248"/>
        <c:crosses val="autoZero"/>
        <c:auto val="1"/>
        <c:lblAlgn val="ctr"/>
        <c:lblOffset val="100"/>
        <c:noMultiLvlLbl val="0"/>
      </c:catAx>
      <c:valAx>
        <c:axId val="10475232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47521808"/>
        <c:crosses val="autoZero"/>
        <c:crossBetween val="between"/>
      </c:valAx>
      <c:spPr>
        <a:noFill/>
        <a:ln>
          <a:noFill/>
        </a:ln>
        <a:effectLst/>
      </c:spPr>
    </c:plotArea>
    <c:legend>
      <c:legendPos val="t"/>
      <c:layout>
        <c:manualLayout>
          <c:xMode val="edge"/>
          <c:yMode val="edge"/>
          <c:x val="0.66567779255723458"/>
          <c:y val="7.6282105876244191E-2"/>
          <c:w val="0.25617470428898803"/>
          <c:h val="8.503785363262053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 HR Dashboard.xlsx]Region!Region</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600" b="1"/>
              <a:t>Actives by Region</a:t>
            </a:r>
          </a:p>
        </c:rich>
      </c:tx>
      <c:layout>
        <c:manualLayout>
          <c:xMode val="edge"/>
          <c:yMode val="edge"/>
          <c:x val="0.11308301934602849"/>
          <c:y val="5.555557485968120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40456772732692"/>
          <c:y val="0.18053199004416748"/>
          <c:w val="0.83089263724995166"/>
          <c:h val="0.78151304887468742"/>
        </c:manualLayout>
      </c:layout>
      <c:barChart>
        <c:barDir val="bar"/>
        <c:grouping val="clustered"/>
        <c:varyColors val="0"/>
        <c:ser>
          <c:idx val="0"/>
          <c:order val="0"/>
          <c:tx>
            <c:strRef>
              <c:f>Region!$B$3:$B$4</c:f>
              <c:strCache>
                <c:ptCount val="1"/>
                <c:pt idx="0">
                  <c:v>FT</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372A-4E5E-9820-83576B99B354}"/>
            </c:ext>
          </c:extLst>
        </c:ser>
        <c:ser>
          <c:idx val="1"/>
          <c:order val="1"/>
          <c:tx>
            <c:strRef>
              <c:f>Region!$C$3:$C$4</c:f>
              <c:strCache>
                <c:ptCount val="1"/>
                <c:pt idx="0">
                  <c:v>PT</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372A-4E5E-9820-83576B99B354}"/>
            </c:ext>
          </c:extLst>
        </c:ser>
        <c:dLbls>
          <c:dLblPos val="inEnd"/>
          <c:showLegendKey val="0"/>
          <c:showVal val="1"/>
          <c:showCatName val="0"/>
          <c:showSerName val="0"/>
          <c:showPercent val="0"/>
          <c:showBubbleSize val="0"/>
        </c:dLbls>
        <c:gapWidth val="50"/>
        <c:axId val="618333808"/>
        <c:axId val="618334888"/>
      </c:barChart>
      <c:catAx>
        <c:axId val="6183338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18334888"/>
        <c:crosses val="autoZero"/>
        <c:auto val="1"/>
        <c:lblAlgn val="ctr"/>
        <c:lblOffset val="100"/>
        <c:noMultiLvlLbl val="0"/>
      </c:catAx>
      <c:valAx>
        <c:axId val="618334888"/>
        <c:scaling>
          <c:orientation val="minMax"/>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18333808"/>
        <c:crosses val="autoZero"/>
        <c:crossBetween val="between"/>
      </c:valAx>
      <c:spPr>
        <a:noFill/>
        <a:ln>
          <a:noFill/>
        </a:ln>
        <a:effectLst/>
      </c:spPr>
    </c:plotArea>
    <c:legend>
      <c:legendPos val="t"/>
      <c:layout>
        <c:manualLayout>
          <c:xMode val="edge"/>
          <c:yMode val="edge"/>
          <c:x val="0.78223079424381226"/>
          <c:y val="4.6023487175246208E-2"/>
          <c:w val="0.12442716535433071"/>
          <c:h val="7.812554680664918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 HR Dashboard.xlsx]Tenure!PivotTable3</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600" b="1"/>
              <a:t>Average Tenure - Months</a:t>
            </a:r>
          </a:p>
        </c:rich>
      </c:tx>
      <c:layout>
        <c:manualLayout>
          <c:xMode val="edge"/>
          <c:yMode val="edge"/>
          <c:x val="0.12799100338681524"/>
          <c:y val="4.6296331923027782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242827609596761E-2"/>
          <c:y val="0.15377492724023878"/>
          <c:w val="0.89320173560017713"/>
          <c:h val="0.69083834943462097"/>
        </c:manualLayout>
      </c:layout>
      <c:barChart>
        <c:barDir val="col"/>
        <c:grouping val="clustered"/>
        <c:varyColors val="0"/>
        <c:ser>
          <c:idx val="0"/>
          <c:order val="0"/>
          <c:tx>
            <c:strRef>
              <c:f>Tenure!$B$3:$B$4</c:f>
              <c:strCache>
                <c:ptCount val="1"/>
                <c:pt idx="0">
                  <c:v>FT</c:v>
                </c:pt>
              </c:strCache>
            </c:strRef>
          </c:tx>
          <c:spPr>
            <a:solidFill>
              <a:schemeClr val="accent2">
                <a:tint val="77000"/>
              </a:schemeClr>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E21D-4F37-B4EE-70BB092B1C69}"/>
            </c:ext>
          </c:extLst>
        </c:ser>
        <c:ser>
          <c:idx val="1"/>
          <c:order val="1"/>
          <c:tx>
            <c:strRef>
              <c:f>Tenure!$C$3:$C$4</c:f>
              <c:strCache>
                <c:ptCount val="1"/>
                <c:pt idx="0">
                  <c:v>PT</c:v>
                </c:pt>
              </c:strCache>
            </c:strRef>
          </c:tx>
          <c:spPr>
            <a:solidFill>
              <a:schemeClr val="accent2">
                <a:shade val="76000"/>
              </a:schemeClr>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E21D-4F37-B4EE-70BB092B1C69}"/>
            </c:ext>
          </c:extLst>
        </c:ser>
        <c:dLbls>
          <c:showLegendKey val="0"/>
          <c:showVal val="0"/>
          <c:showCatName val="0"/>
          <c:showSerName val="0"/>
          <c:showPercent val="0"/>
          <c:showBubbleSize val="0"/>
        </c:dLbls>
        <c:gapWidth val="219"/>
        <c:overlap val="-27"/>
        <c:axId val="2129114544"/>
        <c:axId val="2129116344"/>
      </c:barChart>
      <c:catAx>
        <c:axId val="2129114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29116344"/>
        <c:crosses val="autoZero"/>
        <c:auto val="1"/>
        <c:lblAlgn val="ctr"/>
        <c:lblOffset val="100"/>
        <c:noMultiLvlLbl val="0"/>
      </c:catAx>
      <c:valAx>
        <c:axId val="212911634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29114544"/>
        <c:crosses val="autoZero"/>
        <c:crossBetween val="between"/>
      </c:valAx>
      <c:spPr>
        <a:noFill/>
        <a:ln>
          <a:noFill/>
        </a:ln>
        <a:effectLst/>
      </c:spPr>
    </c:plotArea>
    <c:legend>
      <c:legendPos val="t"/>
      <c:layout>
        <c:manualLayout>
          <c:xMode val="edge"/>
          <c:yMode val="edge"/>
          <c:x val="0.73198923778169767"/>
          <c:y val="4.5171460628157981E-2"/>
          <c:w val="0.14133878940411743"/>
          <c:h val="7.812554680664918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HR Dashboard.xlsx]Ethnicity!PivotTable3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Actives by Ethnic Group</a:t>
            </a:r>
          </a:p>
        </c:rich>
      </c:tx>
      <c:layout>
        <c:manualLayout>
          <c:xMode val="edge"/>
          <c:yMode val="edge"/>
          <c:x val="4.1034558180227484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7576443569553807"/>
          <c:w val="0.90286351706036749"/>
          <c:h val="0.63952938174394869"/>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4E7E-4ECE-9074-695CA0D343D1}"/>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2-74B5-4FFD-A549-E22B55D80D12}"/>
            </c:ext>
          </c:extLst>
        </c:ser>
        <c:dLbls>
          <c:showLegendKey val="0"/>
          <c:showVal val="0"/>
          <c:showCatName val="0"/>
          <c:showSerName val="0"/>
          <c:showPercent val="0"/>
          <c:showBubbleSize val="0"/>
        </c:dLbls>
        <c:gapWidth val="219"/>
        <c:overlap val="-27"/>
        <c:axId val="2129114544"/>
        <c:axId val="2129116344"/>
      </c:barChart>
      <c:catAx>
        <c:axId val="2129114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116344"/>
        <c:crosses val="autoZero"/>
        <c:auto val="1"/>
        <c:lblAlgn val="ctr"/>
        <c:lblOffset val="100"/>
        <c:noMultiLvlLbl val="0"/>
      </c:catAx>
      <c:valAx>
        <c:axId val="212911634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114544"/>
        <c:crosses val="autoZero"/>
        <c:crossBetween val="between"/>
      </c:valAx>
      <c:spPr>
        <a:noFill/>
        <a:ln>
          <a:noFill/>
        </a:ln>
        <a:effectLst/>
      </c:spPr>
    </c:plotArea>
    <c:legend>
      <c:legendPos val="t"/>
      <c:layout>
        <c:manualLayout>
          <c:xMode val="edge"/>
          <c:yMode val="edge"/>
          <c:x val="0.7822307524059493"/>
          <c:y val="7.4490740740740746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 HR Dashboard.xlsx]Separations!Separations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Separations</a:t>
            </a:r>
          </a:p>
        </c:rich>
      </c:tx>
      <c:layout>
        <c:manualLayout>
          <c:xMode val="edge"/>
          <c:yMode val="edge"/>
          <c:x val="2.4289132000092899E-2"/>
          <c:y val="2.87511230907457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8447959491789E-2"/>
          <c:y val="0.11847302106104661"/>
          <c:w val="0.8906568183401854"/>
          <c:h val="0.79815494761268058"/>
        </c:manualLayout>
      </c:layout>
      <c:barChart>
        <c:barDir val="col"/>
        <c:grouping val="clustered"/>
        <c:varyColors val="0"/>
        <c:ser>
          <c:idx val="0"/>
          <c:order val="0"/>
          <c:tx>
            <c:strRef>
              <c:f>Separations!$B$3</c:f>
              <c:strCache>
                <c:ptCount val="1"/>
                <c:pt idx="0">
                  <c:v>Separations</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924C-4FB5-8AC6-37073594B25B}"/>
            </c:ext>
          </c:extLst>
        </c:ser>
        <c:ser>
          <c:idx val="1"/>
          <c:order val="1"/>
          <c:tx>
            <c:strRef>
              <c:f>Separations!$C$3</c:f>
              <c:strCache>
                <c:ptCount val="1"/>
                <c:pt idx="0">
                  <c:v>Bad Hires</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924C-4FB5-8AC6-37073594B25B}"/>
            </c:ext>
          </c:extLst>
        </c:ser>
        <c:dLbls>
          <c:showLegendKey val="0"/>
          <c:showVal val="0"/>
          <c:showCatName val="0"/>
          <c:showSerName val="0"/>
          <c:showPercent val="0"/>
          <c:showBubbleSize val="0"/>
        </c:dLbls>
        <c:gapWidth val="50"/>
        <c:overlap val="100"/>
        <c:axId val="1047521808"/>
        <c:axId val="1047523248"/>
      </c:barChart>
      <c:catAx>
        <c:axId val="104752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23248"/>
        <c:crosses val="autoZero"/>
        <c:auto val="1"/>
        <c:lblAlgn val="ctr"/>
        <c:lblOffset val="100"/>
        <c:noMultiLvlLbl val="0"/>
      </c:catAx>
      <c:valAx>
        <c:axId val="10475232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21808"/>
        <c:crosses val="autoZero"/>
        <c:crossBetween val="between"/>
      </c:valAx>
      <c:spPr>
        <a:noFill/>
        <a:ln>
          <a:noFill/>
        </a:ln>
        <a:effectLst/>
      </c:spPr>
    </c:plotArea>
    <c:legend>
      <c:legendPos val="t"/>
      <c:layout>
        <c:manualLayout>
          <c:xMode val="edge"/>
          <c:yMode val="edge"/>
          <c:x val="0.69252149675980768"/>
          <c:y val="3.2668463611859856E-2"/>
          <c:w val="0.27100401830302184"/>
          <c:h val="6.06473247447842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18" Type="http://schemas.openxmlformats.org/officeDocument/2006/relationships/image" Target="../media/image17.png"/><Relationship Id="rId26" Type="http://schemas.openxmlformats.org/officeDocument/2006/relationships/image" Target="../media/image19.png"/><Relationship Id="rId3" Type="http://schemas.openxmlformats.org/officeDocument/2006/relationships/image" Target="../media/image3.png"/><Relationship Id="rId21" Type="http://schemas.openxmlformats.org/officeDocument/2006/relationships/chart" Target="../charts/chart3.xml"/><Relationship Id="rId34" Type="http://schemas.openxmlformats.org/officeDocument/2006/relationships/image" Target="../media/image27.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6.svg"/><Relationship Id="rId25" Type="http://schemas.openxmlformats.org/officeDocument/2006/relationships/chart" Target="../charts/chart7.xml"/><Relationship Id="rId33" Type="http://schemas.openxmlformats.org/officeDocument/2006/relationships/image" Target="../media/image26.svg"/><Relationship Id="rId38" Type="http://schemas.openxmlformats.org/officeDocument/2006/relationships/image" Target="../media/image30.sv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2.xml"/><Relationship Id="rId29" Type="http://schemas.openxmlformats.org/officeDocument/2006/relationships/image" Target="../media/image2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chart" Target="../charts/chart6.xml"/><Relationship Id="rId32" Type="http://schemas.openxmlformats.org/officeDocument/2006/relationships/image" Target="../media/image25.png"/><Relationship Id="rId37" Type="http://schemas.openxmlformats.org/officeDocument/2006/relationships/image" Target="../media/image29.png"/><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5.xml"/><Relationship Id="rId28" Type="http://schemas.openxmlformats.org/officeDocument/2006/relationships/image" Target="../media/image21.png"/><Relationship Id="rId36" Type="http://schemas.openxmlformats.org/officeDocument/2006/relationships/hyperlink" Target="#'Separations Dashboard'!A1"/><Relationship Id="rId10" Type="http://schemas.openxmlformats.org/officeDocument/2006/relationships/image" Target="../media/image10.svg"/><Relationship Id="rId19" Type="http://schemas.openxmlformats.org/officeDocument/2006/relationships/image" Target="../media/image18.svg"/><Relationship Id="rId31" Type="http://schemas.openxmlformats.org/officeDocument/2006/relationships/image" Target="../media/image24.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4.xml"/><Relationship Id="rId27" Type="http://schemas.openxmlformats.org/officeDocument/2006/relationships/image" Target="../media/image20.svg"/><Relationship Id="rId30" Type="http://schemas.openxmlformats.org/officeDocument/2006/relationships/image" Target="../media/image23.png"/><Relationship Id="rId35" Type="http://schemas.openxmlformats.org/officeDocument/2006/relationships/image" Target="../media/image28.svg"/></Relationships>
</file>

<file path=xl/drawings/_rels/drawing2.xml.rels><?xml version="1.0" encoding="UTF-8" standalone="yes"?>
<Relationships xmlns="http://schemas.openxmlformats.org/package/2006/relationships"><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2" Type="http://schemas.openxmlformats.org/officeDocument/2006/relationships/image" Target="../media/image31.svg"/><Relationship Id="rId1" Type="http://schemas.openxmlformats.org/officeDocument/2006/relationships/image" Target="../media/image29.png"/></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5</xdr:col>
      <xdr:colOff>133350</xdr:colOff>
      <xdr:row>1</xdr:row>
      <xdr:rowOff>19050</xdr:rowOff>
    </xdr:from>
    <xdr:to>
      <xdr:col>5</xdr:col>
      <xdr:colOff>876300</xdr:colOff>
      <xdr:row>2</xdr:row>
      <xdr:rowOff>359708</xdr:rowOff>
    </xdr:to>
    <xdr:pic>
      <xdr:nvPicPr>
        <xdr:cNvPr id="3" name="Graphic 2" descr="Users with solid fill">
          <a:extLst>
            <a:ext uri="{FF2B5EF4-FFF2-40B4-BE49-F238E27FC236}">
              <a16:creationId xmlns:a16="http://schemas.microsoft.com/office/drawing/2014/main" id="{4A9571E3-1050-AF1D-9A13-B9946D8301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943350" y="323850"/>
          <a:ext cx="742950" cy="742950"/>
        </a:xfrm>
        <a:prstGeom prst="rect">
          <a:avLst/>
        </a:prstGeom>
      </xdr:spPr>
    </xdr:pic>
    <xdr:clientData/>
  </xdr:twoCellAnchor>
  <xdr:twoCellAnchor editAs="oneCell">
    <xdr:from>
      <xdr:col>8</xdr:col>
      <xdr:colOff>197625</xdr:colOff>
      <xdr:row>0</xdr:row>
      <xdr:rowOff>45225</xdr:rowOff>
    </xdr:from>
    <xdr:to>
      <xdr:col>8</xdr:col>
      <xdr:colOff>816825</xdr:colOff>
      <xdr:row>1</xdr:row>
      <xdr:rowOff>258772</xdr:rowOff>
    </xdr:to>
    <xdr:pic>
      <xdr:nvPicPr>
        <xdr:cNvPr id="5" name="Graphic 4" descr="Coins with solid fill">
          <a:extLst>
            <a:ext uri="{FF2B5EF4-FFF2-40B4-BE49-F238E27FC236}">
              <a16:creationId xmlns:a16="http://schemas.microsoft.com/office/drawing/2014/main" id="{5DF6FECD-979C-DC6F-DD12-2C595421C1B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807975" y="45225"/>
          <a:ext cx="619200" cy="619200"/>
        </a:xfrm>
        <a:prstGeom prst="rect">
          <a:avLst/>
        </a:prstGeom>
      </xdr:spPr>
    </xdr:pic>
    <xdr:clientData/>
  </xdr:twoCellAnchor>
  <xdr:twoCellAnchor editAs="oneCell">
    <xdr:from>
      <xdr:col>11</xdr:col>
      <xdr:colOff>119025</xdr:colOff>
      <xdr:row>0</xdr:row>
      <xdr:rowOff>0</xdr:rowOff>
    </xdr:from>
    <xdr:to>
      <xdr:col>11</xdr:col>
      <xdr:colOff>828675</xdr:colOff>
      <xdr:row>1</xdr:row>
      <xdr:rowOff>302316</xdr:rowOff>
    </xdr:to>
    <xdr:pic>
      <xdr:nvPicPr>
        <xdr:cNvPr id="7" name="Graphic 6" descr="Clock with solid fill">
          <a:extLst>
            <a:ext uri="{FF2B5EF4-FFF2-40B4-BE49-F238E27FC236}">
              <a16:creationId xmlns:a16="http://schemas.microsoft.com/office/drawing/2014/main" id="{68747CA9-E33B-0F23-8EE8-71529B681B0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529725" y="0"/>
          <a:ext cx="709650" cy="709650"/>
        </a:xfrm>
        <a:prstGeom prst="rect">
          <a:avLst/>
        </a:prstGeom>
      </xdr:spPr>
    </xdr:pic>
    <xdr:clientData/>
  </xdr:twoCellAnchor>
  <xdr:twoCellAnchor editAs="oneCell">
    <xdr:from>
      <xdr:col>6</xdr:col>
      <xdr:colOff>145199</xdr:colOff>
      <xdr:row>1</xdr:row>
      <xdr:rowOff>40424</xdr:rowOff>
    </xdr:from>
    <xdr:to>
      <xdr:col>6</xdr:col>
      <xdr:colOff>828674</xdr:colOff>
      <xdr:row>2</xdr:row>
      <xdr:rowOff>321607</xdr:rowOff>
    </xdr:to>
    <xdr:pic>
      <xdr:nvPicPr>
        <xdr:cNvPr id="9" name="Graphic 8" descr="Male profile with solid fill">
          <a:extLst>
            <a:ext uri="{FF2B5EF4-FFF2-40B4-BE49-F238E27FC236}">
              <a16:creationId xmlns:a16="http://schemas.microsoft.com/office/drawing/2014/main" id="{535FEEFB-DE65-1CE2-C8BA-35C78330EF9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888649" y="345224"/>
          <a:ext cx="683475" cy="683475"/>
        </a:xfrm>
        <a:prstGeom prst="rect">
          <a:avLst/>
        </a:prstGeom>
      </xdr:spPr>
    </xdr:pic>
    <xdr:clientData/>
  </xdr:twoCellAnchor>
  <xdr:twoCellAnchor editAs="oneCell">
    <xdr:from>
      <xdr:col>7</xdr:col>
      <xdr:colOff>152399</xdr:colOff>
      <xdr:row>1</xdr:row>
      <xdr:rowOff>47624</xdr:rowOff>
    </xdr:from>
    <xdr:to>
      <xdr:col>7</xdr:col>
      <xdr:colOff>823874</xdr:colOff>
      <xdr:row>2</xdr:row>
      <xdr:rowOff>316807</xdr:rowOff>
    </xdr:to>
    <xdr:pic>
      <xdr:nvPicPr>
        <xdr:cNvPr id="11" name="Graphic 10" descr="Female Profile with solid fill">
          <a:extLst>
            <a:ext uri="{FF2B5EF4-FFF2-40B4-BE49-F238E27FC236}">
              <a16:creationId xmlns:a16="http://schemas.microsoft.com/office/drawing/2014/main" id="{C43E76EF-270D-002B-2738-60C2E79BAC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829299" y="352424"/>
          <a:ext cx="671475" cy="671475"/>
        </a:xfrm>
        <a:prstGeom prst="rect">
          <a:avLst/>
        </a:prstGeom>
      </xdr:spPr>
    </xdr:pic>
    <xdr:clientData/>
  </xdr:twoCellAnchor>
  <xdr:twoCellAnchor editAs="oneCell">
    <xdr:from>
      <xdr:col>9</xdr:col>
      <xdr:colOff>164249</xdr:colOff>
      <xdr:row>0</xdr:row>
      <xdr:rowOff>57150</xdr:rowOff>
    </xdr:from>
    <xdr:to>
      <xdr:col>9</xdr:col>
      <xdr:colOff>847724</xdr:colOff>
      <xdr:row>1</xdr:row>
      <xdr:rowOff>333291</xdr:rowOff>
    </xdr:to>
    <xdr:pic>
      <xdr:nvPicPr>
        <xdr:cNvPr id="15" name="Graphic 14" descr="Male profile with solid fill">
          <a:extLst>
            <a:ext uri="{FF2B5EF4-FFF2-40B4-BE49-F238E27FC236}">
              <a16:creationId xmlns:a16="http://schemas.microsoft.com/office/drawing/2014/main" id="{57C81E8C-E1A5-51AE-DE32-8C88C5C3317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708049" y="57150"/>
          <a:ext cx="683475" cy="683475"/>
        </a:xfrm>
        <a:prstGeom prst="rect">
          <a:avLst/>
        </a:prstGeom>
      </xdr:spPr>
    </xdr:pic>
    <xdr:clientData/>
  </xdr:twoCellAnchor>
  <xdr:twoCellAnchor editAs="oneCell">
    <xdr:from>
      <xdr:col>10</xdr:col>
      <xdr:colOff>171449</xdr:colOff>
      <xdr:row>0</xdr:row>
      <xdr:rowOff>64350</xdr:rowOff>
    </xdr:from>
    <xdr:to>
      <xdr:col>10</xdr:col>
      <xdr:colOff>842924</xdr:colOff>
      <xdr:row>1</xdr:row>
      <xdr:rowOff>328491</xdr:rowOff>
    </xdr:to>
    <xdr:pic>
      <xdr:nvPicPr>
        <xdr:cNvPr id="16" name="Graphic 15" descr="Female Profile with solid fill">
          <a:extLst>
            <a:ext uri="{FF2B5EF4-FFF2-40B4-BE49-F238E27FC236}">
              <a16:creationId xmlns:a16="http://schemas.microsoft.com/office/drawing/2014/main" id="{74571AEC-441B-070D-1FA3-D62D64B499F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648699" y="64350"/>
          <a:ext cx="671475" cy="671475"/>
        </a:xfrm>
        <a:prstGeom prst="rect">
          <a:avLst/>
        </a:prstGeom>
      </xdr:spPr>
    </xdr:pic>
    <xdr:clientData/>
  </xdr:twoCellAnchor>
  <xdr:twoCellAnchor editAs="oneCell">
    <xdr:from>
      <xdr:col>12</xdr:col>
      <xdr:colOff>126149</xdr:colOff>
      <xdr:row>0</xdr:row>
      <xdr:rowOff>66675</xdr:rowOff>
    </xdr:from>
    <xdr:to>
      <xdr:col>12</xdr:col>
      <xdr:colOff>809624</xdr:colOff>
      <xdr:row>1</xdr:row>
      <xdr:rowOff>342816</xdr:rowOff>
    </xdr:to>
    <xdr:pic>
      <xdr:nvPicPr>
        <xdr:cNvPr id="17" name="Graphic 16" descr="Male profile with solid fill">
          <a:extLst>
            <a:ext uri="{FF2B5EF4-FFF2-40B4-BE49-F238E27FC236}">
              <a16:creationId xmlns:a16="http://schemas.microsoft.com/office/drawing/2014/main" id="{F14B2FEB-E415-15EF-A223-7C2575ECA4D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470299" y="66675"/>
          <a:ext cx="683475" cy="683475"/>
        </a:xfrm>
        <a:prstGeom prst="rect">
          <a:avLst/>
        </a:prstGeom>
      </xdr:spPr>
    </xdr:pic>
    <xdr:clientData/>
  </xdr:twoCellAnchor>
  <xdr:twoCellAnchor editAs="oneCell">
    <xdr:from>
      <xdr:col>13</xdr:col>
      <xdr:colOff>133349</xdr:colOff>
      <xdr:row>0</xdr:row>
      <xdr:rowOff>73875</xdr:rowOff>
    </xdr:from>
    <xdr:to>
      <xdr:col>13</xdr:col>
      <xdr:colOff>804824</xdr:colOff>
      <xdr:row>1</xdr:row>
      <xdr:rowOff>338016</xdr:rowOff>
    </xdr:to>
    <xdr:pic>
      <xdr:nvPicPr>
        <xdr:cNvPr id="18" name="Graphic 17" descr="Female Profile with solid fill">
          <a:extLst>
            <a:ext uri="{FF2B5EF4-FFF2-40B4-BE49-F238E27FC236}">
              <a16:creationId xmlns:a16="http://schemas.microsoft.com/office/drawing/2014/main" id="{D58AAA94-00A7-9486-3C06-B912609B457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410949" y="73875"/>
          <a:ext cx="671475" cy="671475"/>
        </a:xfrm>
        <a:prstGeom prst="rect">
          <a:avLst/>
        </a:prstGeom>
      </xdr:spPr>
    </xdr:pic>
    <xdr:clientData/>
  </xdr:twoCellAnchor>
  <xdr:twoCellAnchor>
    <xdr:from>
      <xdr:col>14</xdr:col>
      <xdr:colOff>89647</xdr:colOff>
      <xdr:row>0</xdr:row>
      <xdr:rowOff>47626</xdr:rowOff>
    </xdr:from>
    <xdr:to>
      <xdr:col>17</xdr:col>
      <xdr:colOff>851647</xdr:colOff>
      <xdr:row>3</xdr:row>
      <xdr:rowOff>358589</xdr:rowOff>
    </xdr:to>
    <xdr:graphicFrame macro="">
      <xdr:nvGraphicFramePr>
        <xdr:cNvPr id="2" name="Chart 1">
          <a:extLst>
            <a:ext uri="{FF2B5EF4-FFF2-40B4-BE49-F238E27FC236}">
              <a16:creationId xmlns:a16="http://schemas.microsoft.com/office/drawing/2014/main" id="{9D80279B-23D3-4023-B148-8BC2A7D27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18</xdr:col>
      <xdr:colOff>119743</xdr:colOff>
      <xdr:row>0</xdr:row>
      <xdr:rowOff>386443</xdr:rowOff>
    </xdr:from>
    <xdr:to>
      <xdr:col>18</xdr:col>
      <xdr:colOff>862693</xdr:colOff>
      <xdr:row>2</xdr:row>
      <xdr:rowOff>332494</xdr:rowOff>
    </xdr:to>
    <xdr:pic>
      <xdr:nvPicPr>
        <xdr:cNvPr id="10" name="Graphic 9" descr="Users with solid fill">
          <a:extLst>
            <a:ext uri="{FF2B5EF4-FFF2-40B4-BE49-F238E27FC236}">
              <a16:creationId xmlns:a16="http://schemas.microsoft.com/office/drawing/2014/main" id="{AF68C0C7-0158-3488-0946-BCF4BE98234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6135350" y="386443"/>
          <a:ext cx="742950" cy="735265"/>
        </a:xfrm>
        <a:prstGeom prst="rect">
          <a:avLst/>
        </a:prstGeom>
      </xdr:spPr>
    </xdr:pic>
    <xdr:clientData/>
  </xdr:twoCellAnchor>
  <xdr:twoCellAnchor editAs="oneCell">
    <xdr:from>
      <xdr:col>19</xdr:col>
      <xdr:colOff>131592</xdr:colOff>
      <xdr:row>1</xdr:row>
      <xdr:rowOff>13210</xdr:rowOff>
    </xdr:from>
    <xdr:to>
      <xdr:col>19</xdr:col>
      <xdr:colOff>815067</xdr:colOff>
      <xdr:row>2</xdr:row>
      <xdr:rowOff>294393</xdr:rowOff>
    </xdr:to>
    <xdr:pic>
      <xdr:nvPicPr>
        <xdr:cNvPr id="12" name="Graphic 11" descr="Male profile with solid fill">
          <a:extLst>
            <a:ext uri="{FF2B5EF4-FFF2-40B4-BE49-F238E27FC236}">
              <a16:creationId xmlns:a16="http://schemas.microsoft.com/office/drawing/2014/main" id="{669C4DEC-78F7-CDA7-FC55-55B19DCF9A7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7086092" y="407817"/>
          <a:ext cx="683475" cy="675790"/>
        </a:xfrm>
        <a:prstGeom prst="rect">
          <a:avLst/>
        </a:prstGeom>
      </xdr:spPr>
    </xdr:pic>
    <xdr:clientData/>
  </xdr:twoCellAnchor>
  <xdr:twoCellAnchor editAs="oneCell">
    <xdr:from>
      <xdr:col>20</xdr:col>
      <xdr:colOff>138792</xdr:colOff>
      <xdr:row>1</xdr:row>
      <xdr:rowOff>20410</xdr:rowOff>
    </xdr:from>
    <xdr:to>
      <xdr:col>20</xdr:col>
      <xdr:colOff>810267</xdr:colOff>
      <xdr:row>2</xdr:row>
      <xdr:rowOff>289593</xdr:rowOff>
    </xdr:to>
    <xdr:pic>
      <xdr:nvPicPr>
        <xdr:cNvPr id="13" name="Graphic 12" descr="Female Profile with solid fill">
          <a:extLst>
            <a:ext uri="{FF2B5EF4-FFF2-40B4-BE49-F238E27FC236}">
              <a16:creationId xmlns:a16="http://schemas.microsoft.com/office/drawing/2014/main" id="{E5C6EFF8-C17A-8ECA-B273-7D947CCD2D6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8032185" y="415017"/>
          <a:ext cx="671475" cy="663790"/>
        </a:xfrm>
        <a:prstGeom prst="rect">
          <a:avLst/>
        </a:prstGeom>
      </xdr:spPr>
    </xdr:pic>
    <xdr:clientData/>
  </xdr:twoCellAnchor>
  <xdr:twoCellAnchor>
    <xdr:from>
      <xdr:col>2</xdr:col>
      <xdr:colOff>13608</xdr:colOff>
      <xdr:row>4</xdr:row>
      <xdr:rowOff>136071</xdr:rowOff>
    </xdr:from>
    <xdr:to>
      <xdr:col>15</xdr:col>
      <xdr:colOff>911677</xdr:colOff>
      <xdr:row>22</xdr:row>
      <xdr:rowOff>190500</xdr:rowOff>
    </xdr:to>
    <xdr:graphicFrame macro="">
      <xdr:nvGraphicFramePr>
        <xdr:cNvPr id="19" name="Actives">
          <a:extLst>
            <a:ext uri="{FF2B5EF4-FFF2-40B4-BE49-F238E27FC236}">
              <a16:creationId xmlns:a16="http://schemas.microsoft.com/office/drawing/2014/main" id="{90B297CC-44DE-421C-B2EF-94AC3B1F9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13607</xdr:colOff>
      <xdr:row>4</xdr:row>
      <xdr:rowOff>95250</xdr:rowOff>
    </xdr:from>
    <xdr:to>
      <xdr:col>23</xdr:col>
      <xdr:colOff>0</xdr:colOff>
      <xdr:row>25</xdr:row>
      <xdr:rowOff>40822</xdr:rowOff>
    </xdr:to>
    <xdr:graphicFrame macro="">
      <xdr:nvGraphicFramePr>
        <xdr:cNvPr id="20" name="Ethnicity">
          <a:extLst>
            <a:ext uri="{FF2B5EF4-FFF2-40B4-BE49-F238E27FC236}">
              <a16:creationId xmlns:a16="http://schemas.microsoft.com/office/drawing/2014/main" id="{FD4A0459-D769-4731-919C-2CE9A1DF2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761999</xdr:colOff>
      <xdr:row>22</xdr:row>
      <xdr:rowOff>163287</xdr:rowOff>
    </xdr:from>
    <xdr:to>
      <xdr:col>9</xdr:col>
      <xdr:colOff>122465</xdr:colOff>
      <xdr:row>36</xdr:row>
      <xdr:rowOff>122464</xdr:rowOff>
    </xdr:to>
    <xdr:graphicFrame macro="">
      <xdr:nvGraphicFramePr>
        <xdr:cNvPr id="21" name="Chart 20">
          <a:extLst>
            <a:ext uri="{FF2B5EF4-FFF2-40B4-BE49-F238E27FC236}">
              <a16:creationId xmlns:a16="http://schemas.microsoft.com/office/drawing/2014/main" id="{C0F54A07-AA59-4575-973E-B06320088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108857</xdr:colOff>
      <xdr:row>36</xdr:row>
      <xdr:rowOff>149679</xdr:rowOff>
    </xdr:from>
    <xdr:to>
      <xdr:col>9</xdr:col>
      <xdr:colOff>122464</xdr:colOff>
      <xdr:row>50</xdr:row>
      <xdr:rowOff>138545</xdr:rowOff>
    </xdr:to>
    <xdr:graphicFrame macro="">
      <xdr:nvGraphicFramePr>
        <xdr:cNvPr id="22" name="Chart 21">
          <a:extLst>
            <a:ext uri="{FF2B5EF4-FFF2-40B4-BE49-F238E27FC236}">
              <a16:creationId xmlns:a16="http://schemas.microsoft.com/office/drawing/2014/main" id="{6547893F-8D80-4731-AC2D-5675CA747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9</xdr:col>
      <xdr:colOff>136072</xdr:colOff>
      <xdr:row>22</xdr:row>
      <xdr:rowOff>163285</xdr:rowOff>
    </xdr:from>
    <xdr:to>
      <xdr:col>15</xdr:col>
      <xdr:colOff>911678</xdr:colOff>
      <xdr:row>50</xdr:row>
      <xdr:rowOff>121227</xdr:rowOff>
    </xdr:to>
    <xdr:graphicFrame macro="">
      <xdr:nvGraphicFramePr>
        <xdr:cNvPr id="23" name="Chart 22">
          <a:extLst>
            <a:ext uri="{FF2B5EF4-FFF2-40B4-BE49-F238E27FC236}">
              <a16:creationId xmlns:a16="http://schemas.microsoft.com/office/drawing/2014/main" id="{EC8457C1-3177-41CC-92D8-73BD7A97D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15</xdr:col>
      <xdr:colOff>929367</xdr:colOff>
      <xdr:row>25</xdr:row>
      <xdr:rowOff>54431</xdr:rowOff>
    </xdr:from>
    <xdr:to>
      <xdr:col>23</xdr:col>
      <xdr:colOff>0</xdr:colOff>
      <xdr:row>50</xdr:row>
      <xdr:rowOff>149680</xdr:rowOff>
    </xdr:to>
    <xdr:graphicFrame macro="">
      <xdr:nvGraphicFramePr>
        <xdr:cNvPr id="24" name="Ethnicity">
          <a:extLst>
            <a:ext uri="{FF2B5EF4-FFF2-40B4-BE49-F238E27FC236}">
              <a16:creationId xmlns:a16="http://schemas.microsoft.com/office/drawing/2014/main" id="{A408F0F8-EFBE-46AD-89BF-426D78DF8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0</xdr:col>
      <xdr:colOff>367392</xdr:colOff>
      <xdr:row>36</xdr:row>
      <xdr:rowOff>163285</xdr:rowOff>
    </xdr:from>
    <xdr:to>
      <xdr:col>1</xdr:col>
      <xdr:colOff>6185</xdr:colOff>
      <xdr:row>38</xdr:row>
      <xdr:rowOff>163286</xdr:rowOff>
    </xdr:to>
    <xdr:pic>
      <xdr:nvPicPr>
        <xdr:cNvPr id="30" name="Graphic 29" descr="Clipboard with solid fill">
          <a:extLst>
            <a:ext uri="{FF2B5EF4-FFF2-40B4-BE49-F238E27FC236}">
              <a16:creationId xmlns:a16="http://schemas.microsoft.com/office/drawing/2014/main" id="{FEA51576-FA8A-E6B4-45A7-5EF2419C840E}"/>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367392" y="8341178"/>
          <a:ext cx="414400" cy="408215"/>
        </a:xfrm>
        <a:prstGeom prst="rect">
          <a:avLst/>
        </a:prstGeom>
      </xdr:spPr>
    </xdr:pic>
    <xdr:clientData/>
  </xdr:twoCellAnchor>
  <xdr:twoCellAnchor editAs="oneCell">
    <xdr:from>
      <xdr:col>9</xdr:col>
      <xdr:colOff>490180</xdr:colOff>
      <xdr:row>23</xdr:row>
      <xdr:rowOff>150000</xdr:rowOff>
    </xdr:from>
    <xdr:to>
      <xdr:col>10</xdr:col>
      <xdr:colOff>16033</xdr:colOff>
      <xdr:row>25</xdr:row>
      <xdr:rowOff>202822</xdr:rowOff>
    </xdr:to>
    <xdr:pic>
      <xdr:nvPicPr>
        <xdr:cNvPr id="32" name="Graphic 31" descr="Marker with solid fill">
          <a:extLst>
            <a:ext uri="{FF2B5EF4-FFF2-40B4-BE49-F238E27FC236}">
              <a16:creationId xmlns:a16="http://schemas.microsoft.com/office/drawing/2014/main" id="{5CC55140-BC2A-0B70-C345-547DB5B6B062}"/>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8123787" y="5674500"/>
          <a:ext cx="464746" cy="461036"/>
        </a:xfrm>
        <a:prstGeom prst="rect">
          <a:avLst/>
        </a:prstGeom>
      </xdr:spPr>
    </xdr:pic>
    <xdr:clientData/>
  </xdr:twoCellAnchor>
  <xdr:twoCellAnchor editAs="oneCell">
    <xdr:from>
      <xdr:col>16</xdr:col>
      <xdr:colOff>368036</xdr:colOff>
      <xdr:row>4</xdr:row>
      <xdr:rowOff>163928</xdr:rowOff>
    </xdr:from>
    <xdr:to>
      <xdr:col>16</xdr:col>
      <xdr:colOff>851338</xdr:colOff>
      <xdr:row>6</xdr:row>
      <xdr:rowOff>125211</xdr:rowOff>
    </xdr:to>
    <xdr:pic>
      <xdr:nvPicPr>
        <xdr:cNvPr id="34" name="Graphic 33" descr="Earth globe: Americas with solid fill">
          <a:extLst>
            <a:ext uri="{FF2B5EF4-FFF2-40B4-BE49-F238E27FC236}">
              <a16:creationId xmlns:a16="http://schemas.microsoft.com/office/drawing/2014/main" id="{1AA2ABFE-4A96-6D78-A65D-08343A843E4B}"/>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14573893" y="1742357"/>
          <a:ext cx="461036" cy="461036"/>
        </a:xfrm>
        <a:prstGeom prst="rect">
          <a:avLst/>
        </a:prstGeom>
      </xdr:spPr>
    </xdr:pic>
    <xdr:clientData/>
  </xdr:twoCellAnchor>
  <xdr:twoCellAnchor editAs="oneCell">
    <xdr:from>
      <xdr:col>16</xdr:col>
      <xdr:colOff>395574</xdr:colOff>
      <xdr:row>25</xdr:row>
      <xdr:rowOff>177858</xdr:rowOff>
    </xdr:from>
    <xdr:to>
      <xdr:col>16</xdr:col>
      <xdr:colOff>856610</xdr:colOff>
      <xdr:row>28</xdr:row>
      <xdr:rowOff>26572</xdr:rowOff>
    </xdr:to>
    <xdr:pic>
      <xdr:nvPicPr>
        <xdr:cNvPr id="36" name="Graphic 35" descr="Clock with solid fill">
          <a:extLst>
            <a:ext uri="{FF2B5EF4-FFF2-40B4-BE49-F238E27FC236}">
              <a16:creationId xmlns:a16="http://schemas.microsoft.com/office/drawing/2014/main" id="{3A4CB1A7-CFF1-9681-95E7-17139B09C34A}"/>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14601431" y="6110572"/>
          <a:ext cx="461036" cy="461036"/>
        </a:xfrm>
        <a:prstGeom prst="rect">
          <a:avLst/>
        </a:prstGeom>
      </xdr:spPr>
    </xdr:pic>
    <xdr:clientData/>
  </xdr:twoCellAnchor>
  <xdr:twoCellAnchor editAs="oneCell">
    <xdr:from>
      <xdr:col>2</xdr:col>
      <xdr:colOff>328179</xdr:colOff>
      <xdr:row>4</xdr:row>
      <xdr:rowOff>151285</xdr:rowOff>
    </xdr:from>
    <xdr:to>
      <xdr:col>3</xdr:col>
      <xdr:colOff>13608</xdr:colOff>
      <xdr:row>6</xdr:row>
      <xdr:rowOff>136071</xdr:rowOff>
    </xdr:to>
    <xdr:pic>
      <xdr:nvPicPr>
        <xdr:cNvPr id="40" name="Graphic 39" descr="Employee badge with solid fill">
          <a:extLst>
            <a:ext uri="{FF2B5EF4-FFF2-40B4-BE49-F238E27FC236}">
              <a16:creationId xmlns:a16="http://schemas.microsoft.com/office/drawing/2014/main" id="{19F35132-75AE-F4E6-BF29-8676931B75F4}"/>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1879393" y="1729714"/>
          <a:ext cx="461036" cy="461036"/>
        </a:xfrm>
        <a:prstGeom prst="rect">
          <a:avLst/>
        </a:prstGeom>
      </xdr:spPr>
    </xdr:pic>
    <xdr:clientData/>
  </xdr:twoCellAnchor>
  <xdr:twoCellAnchor editAs="oneCell">
    <xdr:from>
      <xdr:col>21</xdr:col>
      <xdr:colOff>136071</xdr:colOff>
      <xdr:row>0</xdr:row>
      <xdr:rowOff>53067</xdr:rowOff>
    </xdr:from>
    <xdr:to>
      <xdr:col>22</xdr:col>
      <xdr:colOff>862376</xdr:colOff>
      <xdr:row>3</xdr:row>
      <xdr:rowOff>393093</xdr:rowOff>
    </xdr:to>
    <mc:AlternateContent xmlns:mc="http://schemas.openxmlformats.org/markup-compatibility/2006" xmlns:a14="http://schemas.microsoft.com/office/drawing/2010/main">
      <mc:Choice Requires="a14">
        <xdr:graphicFrame macro="">
          <xdr:nvGraphicFramePr>
            <xdr:cNvPr id="42" name="Date (Year)">
              <a:extLst>
                <a:ext uri="{FF2B5EF4-FFF2-40B4-BE49-F238E27FC236}">
                  <a16:creationId xmlns:a16="http://schemas.microsoft.com/office/drawing/2014/main" id="{2C23CCF9-7CB6-FD04-8671-7EF33871CCE9}"/>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9024879" y="53067"/>
              <a:ext cx="1664151" cy="15269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12247</xdr:rowOff>
    </xdr:from>
    <xdr:to>
      <xdr:col>1</xdr:col>
      <xdr:colOff>727363</xdr:colOff>
      <xdr:row>35</xdr:row>
      <xdr:rowOff>163285</xdr:rowOff>
    </xdr:to>
    <mc:AlternateContent xmlns:mc="http://schemas.openxmlformats.org/markup-compatibility/2006" xmlns:a14="http://schemas.microsoft.com/office/drawing/2010/main">
      <mc:Choice Requires="a14">
        <xdr:graphicFrame macro="">
          <xdr:nvGraphicFramePr>
            <xdr:cNvPr id="43" name="Ethnic">
              <a:extLst>
                <a:ext uri="{FF2B5EF4-FFF2-40B4-BE49-F238E27FC236}">
                  <a16:creationId xmlns:a16="http://schemas.microsoft.com/office/drawing/2014/main" id="{42A0F928-98BB-4C3D-8139-CA8FBE0A3103}"/>
                </a:ext>
              </a:extLst>
            </xdr:cNvPr>
            <xdr:cNvGraphicFramePr/>
          </xdr:nvGraphicFramePr>
          <xdr:xfrm>
            <a:off x="0" y="0"/>
            <a:ext cx="0" cy="0"/>
          </xdr:xfrm>
          <a:graphic>
            <a:graphicData uri="http://schemas.microsoft.com/office/drawing/2010/slicer">
              <sle:slicer xmlns:sle="http://schemas.microsoft.com/office/drawing/2010/slicer" name="Ethnic"/>
            </a:graphicData>
          </a:graphic>
        </xdr:graphicFrame>
      </mc:Choice>
      <mc:Fallback xmlns="">
        <xdr:sp macro="" textlink="">
          <xdr:nvSpPr>
            <xdr:cNvPr id="0" name=""/>
            <xdr:cNvSpPr>
              <a:spLocks noTextEdit="1"/>
            </xdr:cNvSpPr>
          </xdr:nvSpPr>
          <xdr:spPr>
            <a:xfrm>
              <a:off x="0" y="5771209"/>
              <a:ext cx="1504017" cy="24077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149680</xdr:rowOff>
    </xdr:from>
    <xdr:to>
      <xdr:col>1</xdr:col>
      <xdr:colOff>727364</xdr:colOff>
      <xdr:row>8</xdr:row>
      <xdr:rowOff>56755</xdr:rowOff>
    </xdr:to>
    <mc:AlternateContent xmlns:mc="http://schemas.openxmlformats.org/markup-compatibility/2006" xmlns:a14="http://schemas.microsoft.com/office/drawing/2010/main">
      <mc:Choice Requires="a14">
        <xdr:graphicFrame macro="">
          <xdr:nvGraphicFramePr>
            <xdr:cNvPr id="44" name="FP">
              <a:extLst>
                <a:ext uri="{FF2B5EF4-FFF2-40B4-BE49-F238E27FC236}">
                  <a16:creationId xmlns:a16="http://schemas.microsoft.com/office/drawing/2014/main" id="{62E2C846-F36B-8ABD-5D0A-58EA797195A1}"/>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0" y="1732295"/>
              <a:ext cx="1504018" cy="800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91488</xdr:rowOff>
    </xdr:from>
    <xdr:to>
      <xdr:col>1</xdr:col>
      <xdr:colOff>727364</xdr:colOff>
      <xdr:row>11</xdr:row>
      <xdr:rowOff>147278</xdr:rowOff>
    </xdr:to>
    <mc:AlternateContent xmlns:mc="http://schemas.openxmlformats.org/markup-compatibility/2006" xmlns:a14="http://schemas.microsoft.com/office/drawing/2010/main">
      <mc:Choice Requires="a14">
        <xdr:graphicFrame macro="">
          <xdr:nvGraphicFramePr>
            <xdr:cNvPr id="45" name="Gender">
              <a:extLst>
                <a:ext uri="{FF2B5EF4-FFF2-40B4-BE49-F238E27FC236}">
                  <a16:creationId xmlns:a16="http://schemas.microsoft.com/office/drawing/2014/main" id="{AD4F87F2-FE99-87E3-C07D-AA335DB3452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567988"/>
              <a:ext cx="1504018" cy="671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xdr:row>
      <xdr:rowOff>54428</xdr:rowOff>
    </xdr:from>
    <xdr:to>
      <xdr:col>23</xdr:col>
      <xdr:colOff>13608</xdr:colOff>
      <xdr:row>4</xdr:row>
      <xdr:rowOff>54428</xdr:rowOff>
    </xdr:to>
    <xdr:cxnSp macro="">
      <xdr:nvCxnSpPr>
        <xdr:cNvPr id="47" name="Straight Connector 46">
          <a:extLst>
            <a:ext uri="{FF2B5EF4-FFF2-40B4-BE49-F238E27FC236}">
              <a16:creationId xmlns:a16="http://schemas.microsoft.com/office/drawing/2014/main" id="{40F54639-7674-9811-DCBB-8801BDC0C96F}"/>
            </a:ext>
          </a:extLst>
        </xdr:cNvPr>
        <xdr:cNvCxnSpPr/>
      </xdr:nvCxnSpPr>
      <xdr:spPr>
        <a:xfrm>
          <a:off x="0" y="1632857"/>
          <a:ext cx="20723679" cy="0"/>
        </a:xfrm>
        <a:prstGeom prst="line">
          <a:avLst/>
        </a:prstGeom>
        <a:ln w="57150">
          <a:solidFill>
            <a:schemeClr val="accent2">
              <a:lumMod val="60000"/>
              <a:lumOff val="4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0</xdr:colOff>
      <xdr:row>0</xdr:row>
      <xdr:rowOff>0</xdr:rowOff>
    </xdr:from>
    <xdr:to>
      <xdr:col>5</xdr:col>
      <xdr:colOff>0</xdr:colOff>
      <xdr:row>4</xdr:row>
      <xdr:rowOff>40821</xdr:rowOff>
    </xdr:to>
    <xdr:cxnSp macro="">
      <xdr:nvCxnSpPr>
        <xdr:cNvPr id="53" name="Straight Connector 52">
          <a:extLst>
            <a:ext uri="{FF2B5EF4-FFF2-40B4-BE49-F238E27FC236}">
              <a16:creationId xmlns:a16="http://schemas.microsoft.com/office/drawing/2014/main" id="{23B43A4C-F1CC-40E3-1F32-A73AB50FF7D7}"/>
            </a:ext>
          </a:extLst>
        </xdr:cNvPr>
        <xdr:cNvCxnSpPr/>
      </xdr:nvCxnSpPr>
      <xdr:spPr>
        <a:xfrm>
          <a:off x="3810000" y="0"/>
          <a:ext cx="0" cy="164102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0</xdr:colOff>
      <xdr:row>0</xdr:row>
      <xdr:rowOff>0</xdr:rowOff>
    </xdr:from>
    <xdr:to>
      <xdr:col>8</xdr:col>
      <xdr:colOff>2721</xdr:colOff>
      <xdr:row>4</xdr:row>
      <xdr:rowOff>57149</xdr:rowOff>
    </xdr:to>
    <xdr:cxnSp macro="">
      <xdr:nvCxnSpPr>
        <xdr:cNvPr id="54" name="Straight Connector 53">
          <a:extLst>
            <a:ext uri="{FF2B5EF4-FFF2-40B4-BE49-F238E27FC236}">
              <a16:creationId xmlns:a16="http://schemas.microsoft.com/office/drawing/2014/main" id="{BF818D32-6D63-4275-9943-A3F627C79013}"/>
            </a:ext>
          </a:extLst>
        </xdr:cNvPr>
        <xdr:cNvCxnSpPr/>
      </xdr:nvCxnSpPr>
      <xdr:spPr>
        <a:xfrm>
          <a:off x="6610350" y="0"/>
          <a:ext cx="2721" cy="1657349"/>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849923</xdr:colOff>
      <xdr:row>0</xdr:row>
      <xdr:rowOff>14654</xdr:rowOff>
    </xdr:from>
    <xdr:to>
      <xdr:col>10</xdr:col>
      <xdr:colOff>852644</xdr:colOff>
      <xdr:row>4</xdr:row>
      <xdr:rowOff>71803</xdr:rowOff>
    </xdr:to>
    <xdr:cxnSp macro="">
      <xdr:nvCxnSpPr>
        <xdr:cNvPr id="60" name="Straight Connector 59">
          <a:extLst>
            <a:ext uri="{FF2B5EF4-FFF2-40B4-BE49-F238E27FC236}">
              <a16:creationId xmlns:a16="http://schemas.microsoft.com/office/drawing/2014/main" id="{7481F009-4F78-468B-9377-A5A294B68657}"/>
            </a:ext>
          </a:extLst>
        </xdr:cNvPr>
        <xdr:cNvCxnSpPr/>
      </xdr:nvCxnSpPr>
      <xdr:spPr>
        <a:xfrm>
          <a:off x="9422423" y="14654"/>
          <a:ext cx="2721" cy="1639764"/>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0</xdr:colOff>
      <xdr:row>0</xdr:row>
      <xdr:rowOff>0</xdr:rowOff>
    </xdr:from>
    <xdr:to>
      <xdr:col>14</xdr:col>
      <xdr:colOff>2721</xdr:colOff>
      <xdr:row>4</xdr:row>
      <xdr:rowOff>57149</xdr:rowOff>
    </xdr:to>
    <xdr:cxnSp macro="">
      <xdr:nvCxnSpPr>
        <xdr:cNvPr id="61" name="Straight Connector 60">
          <a:extLst>
            <a:ext uri="{FF2B5EF4-FFF2-40B4-BE49-F238E27FC236}">
              <a16:creationId xmlns:a16="http://schemas.microsoft.com/office/drawing/2014/main" id="{C01466EF-9DB0-4EE3-B6D6-3D0E2EE3A496}"/>
            </a:ext>
          </a:extLst>
        </xdr:cNvPr>
        <xdr:cNvCxnSpPr/>
      </xdr:nvCxnSpPr>
      <xdr:spPr>
        <a:xfrm>
          <a:off x="12328071" y="0"/>
          <a:ext cx="2721" cy="1635578"/>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21</xdr:col>
      <xdr:colOff>0</xdr:colOff>
      <xdr:row>0</xdr:row>
      <xdr:rowOff>0</xdr:rowOff>
    </xdr:from>
    <xdr:to>
      <xdr:col>21</xdr:col>
      <xdr:colOff>2721</xdr:colOff>
      <xdr:row>4</xdr:row>
      <xdr:rowOff>57149</xdr:rowOff>
    </xdr:to>
    <xdr:cxnSp macro="">
      <xdr:nvCxnSpPr>
        <xdr:cNvPr id="62" name="Straight Connector 61">
          <a:extLst>
            <a:ext uri="{FF2B5EF4-FFF2-40B4-BE49-F238E27FC236}">
              <a16:creationId xmlns:a16="http://schemas.microsoft.com/office/drawing/2014/main" id="{D09C7CCF-2071-486D-83FA-B9989B29AB57}"/>
            </a:ext>
          </a:extLst>
        </xdr:cNvPr>
        <xdr:cNvCxnSpPr/>
      </xdr:nvCxnSpPr>
      <xdr:spPr>
        <a:xfrm>
          <a:off x="18900321" y="0"/>
          <a:ext cx="2721" cy="1635578"/>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17</xdr:col>
      <xdr:colOff>800100</xdr:colOff>
      <xdr:row>0</xdr:row>
      <xdr:rowOff>0</xdr:rowOff>
    </xdr:from>
    <xdr:to>
      <xdr:col>17</xdr:col>
      <xdr:colOff>802821</xdr:colOff>
      <xdr:row>4</xdr:row>
      <xdr:rowOff>57149</xdr:rowOff>
    </xdr:to>
    <xdr:cxnSp macro="">
      <xdr:nvCxnSpPr>
        <xdr:cNvPr id="63" name="Straight Connector 62">
          <a:extLst>
            <a:ext uri="{FF2B5EF4-FFF2-40B4-BE49-F238E27FC236}">
              <a16:creationId xmlns:a16="http://schemas.microsoft.com/office/drawing/2014/main" id="{C9DA64E3-2A6F-40B3-9B27-0A3A6F8C1713}"/>
            </a:ext>
          </a:extLst>
        </xdr:cNvPr>
        <xdr:cNvCxnSpPr/>
      </xdr:nvCxnSpPr>
      <xdr:spPr>
        <a:xfrm>
          <a:off x="15944850" y="0"/>
          <a:ext cx="2721" cy="1635578"/>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40821</xdr:colOff>
      <xdr:row>2</xdr:row>
      <xdr:rowOff>149679</xdr:rowOff>
    </xdr:from>
    <xdr:to>
      <xdr:col>2</xdr:col>
      <xdr:colOff>367393</xdr:colOff>
      <xdr:row>3</xdr:row>
      <xdr:rowOff>381002</xdr:rowOff>
    </xdr:to>
    <xdr:sp macro="" textlink="">
      <xdr:nvSpPr>
        <xdr:cNvPr id="64" name="Rectangle: Rounded Corners 63">
          <a:extLst>
            <a:ext uri="{FF2B5EF4-FFF2-40B4-BE49-F238E27FC236}">
              <a16:creationId xmlns:a16="http://schemas.microsoft.com/office/drawing/2014/main" id="{887CB8E1-7CEF-80D6-E44F-335EAA4C302C}"/>
            </a:ext>
          </a:extLst>
        </xdr:cNvPr>
        <xdr:cNvSpPr/>
      </xdr:nvSpPr>
      <xdr:spPr>
        <a:xfrm>
          <a:off x="40821" y="938893"/>
          <a:ext cx="1877786" cy="625930"/>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latin typeface="Times New Roman" panose="02020603050405020304" pitchFamily="18" charset="0"/>
              <a:cs typeface="Times New Roman" panose="02020603050405020304" pitchFamily="18" charset="0"/>
            </a:rPr>
            <a:t>Actives Dashboard</a:t>
          </a:r>
        </a:p>
      </xdr:txBody>
    </xdr:sp>
    <xdr:clientData/>
  </xdr:twoCellAnchor>
  <xdr:twoCellAnchor>
    <xdr:from>
      <xdr:col>2</xdr:col>
      <xdr:colOff>406854</xdr:colOff>
      <xdr:row>2</xdr:row>
      <xdr:rowOff>152400</xdr:rowOff>
    </xdr:from>
    <xdr:to>
      <xdr:col>4</xdr:col>
      <xdr:colOff>733425</xdr:colOff>
      <xdr:row>3</xdr:row>
      <xdr:rowOff>383723</xdr:rowOff>
    </xdr:to>
    <xdr:sp macro="" textlink="">
      <xdr:nvSpPr>
        <xdr:cNvPr id="67" name="Rectangle: Rounded Corners 66">
          <a:hlinkClick xmlns:r="http://schemas.openxmlformats.org/officeDocument/2006/relationships" r:id="rId36"/>
          <a:extLst>
            <a:ext uri="{FF2B5EF4-FFF2-40B4-BE49-F238E27FC236}">
              <a16:creationId xmlns:a16="http://schemas.microsoft.com/office/drawing/2014/main" id="{3552702F-E21F-4CB3-9266-4E1A7798ADFA}"/>
            </a:ext>
          </a:extLst>
        </xdr:cNvPr>
        <xdr:cNvSpPr/>
      </xdr:nvSpPr>
      <xdr:spPr>
        <a:xfrm>
          <a:off x="1958068" y="941614"/>
          <a:ext cx="1877786" cy="62593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latin typeface="Times New Roman" panose="02020603050405020304" pitchFamily="18" charset="0"/>
              <a:cs typeface="Times New Roman" panose="02020603050405020304" pitchFamily="18" charset="0"/>
            </a:rPr>
            <a:t>Separations Dashboard</a:t>
          </a:r>
        </a:p>
      </xdr:txBody>
    </xdr:sp>
    <xdr:clientData/>
  </xdr:twoCellAnchor>
  <xdr:oneCellAnchor>
    <xdr:from>
      <xdr:col>0</xdr:col>
      <xdr:colOff>0</xdr:colOff>
      <xdr:row>11</xdr:row>
      <xdr:rowOff>181856</xdr:rowOff>
    </xdr:from>
    <xdr:ext cx="1516578" cy="2437039"/>
    <mc:AlternateContent xmlns:mc="http://schemas.openxmlformats.org/markup-compatibility/2006" xmlns:a14="http://schemas.microsoft.com/office/drawing/2010/main">
      <mc:Choice Requires="a14">
        <xdr:graphicFrame macro="">
          <xdr:nvGraphicFramePr>
            <xdr:cNvPr id="68" name="BU Region">
              <a:extLst>
                <a:ext uri="{FF2B5EF4-FFF2-40B4-BE49-F238E27FC236}">
                  <a16:creationId xmlns:a16="http://schemas.microsoft.com/office/drawing/2014/main" id="{4818ED3B-E26A-497F-8C6B-2EB91CE924DC}"/>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0" y="3273818"/>
              <a:ext cx="1516578" cy="2437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2</xdr:col>
      <xdr:colOff>299358</xdr:colOff>
      <xdr:row>23</xdr:row>
      <xdr:rowOff>13607</xdr:rowOff>
    </xdr:from>
    <xdr:to>
      <xdr:col>2</xdr:col>
      <xdr:colOff>639536</xdr:colOff>
      <xdr:row>24</xdr:row>
      <xdr:rowOff>149678</xdr:rowOff>
    </xdr:to>
    <xdr:pic>
      <xdr:nvPicPr>
        <xdr:cNvPr id="70" name="Graphic 69" descr="Warning with solid fill">
          <a:extLst>
            <a:ext uri="{FF2B5EF4-FFF2-40B4-BE49-F238E27FC236}">
              <a16:creationId xmlns:a16="http://schemas.microsoft.com/office/drawing/2014/main" id="{C686D02C-3371-A5E6-98FF-6A438F04911E}"/>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1850572" y="5538107"/>
          <a:ext cx="340178" cy="3401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44824</xdr:rowOff>
    </xdr:from>
    <xdr:to>
      <xdr:col>27</xdr:col>
      <xdr:colOff>58432</xdr:colOff>
      <xdr:row>4</xdr:row>
      <xdr:rowOff>53785</xdr:rowOff>
    </xdr:to>
    <xdr:cxnSp macro="">
      <xdr:nvCxnSpPr>
        <xdr:cNvPr id="23" name="Straight Connector 22">
          <a:extLst>
            <a:ext uri="{FF2B5EF4-FFF2-40B4-BE49-F238E27FC236}">
              <a16:creationId xmlns:a16="http://schemas.microsoft.com/office/drawing/2014/main" id="{6779F5C0-6D99-4799-8B83-DC9E43A43A81}"/>
            </a:ext>
          </a:extLst>
        </xdr:cNvPr>
        <xdr:cNvCxnSpPr/>
      </xdr:nvCxnSpPr>
      <xdr:spPr>
        <a:xfrm>
          <a:off x="0" y="1658471"/>
          <a:ext cx="20632432" cy="8961"/>
        </a:xfrm>
        <a:prstGeom prst="line">
          <a:avLst/>
        </a:prstGeom>
        <a:noFill/>
        <a:ln w="57150" cap="flat" cmpd="sng" algn="ctr">
          <a:solidFill>
            <a:srgbClr val="ED7D31">
              <a:lumMod val="60000"/>
              <a:lumOff val="40000"/>
            </a:srgbClr>
          </a:solidFill>
          <a:prstDash val="solid"/>
          <a:miter lim="800000"/>
        </a:ln>
        <a:effectLst/>
      </xdr:spPr>
    </xdr:cxnSp>
    <xdr:clientData/>
  </xdr:twoCellAnchor>
  <xdr:twoCellAnchor>
    <xdr:from>
      <xdr:col>0</xdr:col>
      <xdr:colOff>52027</xdr:colOff>
      <xdr:row>2</xdr:row>
      <xdr:rowOff>174172</xdr:rowOff>
    </xdr:from>
    <xdr:to>
      <xdr:col>2</xdr:col>
      <xdr:colOff>142235</xdr:colOff>
      <xdr:row>3</xdr:row>
      <xdr:rowOff>380359</xdr:rowOff>
    </xdr:to>
    <xdr:sp macro="" textlink="">
      <xdr:nvSpPr>
        <xdr:cNvPr id="24" name="Rectangle: Rounded Corners 23">
          <a:hlinkClick xmlns:r="http://schemas.openxmlformats.org/officeDocument/2006/relationships" r:id="rId1"/>
          <a:extLst>
            <a:ext uri="{FF2B5EF4-FFF2-40B4-BE49-F238E27FC236}">
              <a16:creationId xmlns:a16="http://schemas.microsoft.com/office/drawing/2014/main" id="{B4C73EB7-FACE-4FBD-BB9A-3F3B95B26505}"/>
            </a:ext>
          </a:extLst>
        </xdr:cNvPr>
        <xdr:cNvSpPr/>
      </xdr:nvSpPr>
      <xdr:spPr>
        <a:xfrm>
          <a:off x="52027" y="963386"/>
          <a:ext cx="1614208" cy="600794"/>
        </a:xfrm>
        <a:prstGeom prst="roundRect">
          <a:avLst/>
        </a:prstGeom>
        <a:solidFill>
          <a:sysClr val="window" lastClr="FFFFFF"/>
        </a:solidFill>
        <a:ln w="12700" cap="flat" cmpd="sng" algn="ctr">
          <a:solidFill>
            <a:srgbClr val="4472C4">
              <a:shade val="50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Actives Dashboard</a:t>
          </a:r>
        </a:p>
      </xdr:txBody>
    </xdr:sp>
    <xdr:clientData/>
  </xdr:twoCellAnchor>
  <xdr:twoCellAnchor>
    <xdr:from>
      <xdr:col>2</xdr:col>
      <xdr:colOff>168329</xdr:colOff>
      <xdr:row>2</xdr:row>
      <xdr:rowOff>190500</xdr:rowOff>
    </xdr:from>
    <xdr:to>
      <xdr:col>4</xdr:col>
      <xdr:colOff>258536</xdr:colOff>
      <xdr:row>4</xdr:row>
      <xdr:rowOff>2079</xdr:rowOff>
    </xdr:to>
    <xdr:sp macro="" textlink="">
      <xdr:nvSpPr>
        <xdr:cNvPr id="25" name="Rectangle: Rounded Corners 24">
          <a:extLst>
            <a:ext uri="{FF2B5EF4-FFF2-40B4-BE49-F238E27FC236}">
              <a16:creationId xmlns:a16="http://schemas.microsoft.com/office/drawing/2014/main" id="{AA24D8FB-C48B-4BDF-A733-717CBE121893}"/>
            </a:ext>
          </a:extLst>
        </xdr:cNvPr>
        <xdr:cNvSpPr/>
      </xdr:nvSpPr>
      <xdr:spPr>
        <a:xfrm>
          <a:off x="1692329" y="979714"/>
          <a:ext cx="1614207" cy="600794"/>
        </a:xfrm>
        <a:prstGeom prst="roundRect">
          <a:avLst/>
        </a:prstGeom>
        <a:solidFill>
          <a:schemeClr val="accent2">
            <a:lumMod val="60000"/>
            <a:lumOff val="40000"/>
          </a:schemeClr>
        </a:solidFill>
        <a:ln w="12700" cap="flat" cmpd="sng" algn="ctr">
          <a:solidFill>
            <a:srgbClr val="4472C4">
              <a:shade val="50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chemeClr val="bg1"/>
              </a:solidFill>
              <a:effectLst/>
              <a:uLnTx/>
              <a:uFillTx/>
              <a:latin typeface="Times New Roman" panose="02020603050405020304" pitchFamily="18" charset="0"/>
              <a:ea typeface="+mn-ea"/>
              <a:cs typeface="Times New Roman" panose="02020603050405020304" pitchFamily="18" charset="0"/>
            </a:rPr>
            <a:t>Separations Dashboard</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2</xdr:col>
      <xdr:colOff>259821</xdr:colOff>
      <xdr:row>14</xdr:row>
      <xdr:rowOff>150964</xdr:rowOff>
    </xdr:from>
    <xdr:ext cx="393322" cy="393322"/>
    <xdr:pic>
      <xdr:nvPicPr>
        <xdr:cNvPr id="2" name="Graphic 1" descr="Warning with solid fill">
          <a:extLst>
            <a:ext uri="{FF2B5EF4-FFF2-40B4-BE49-F238E27FC236}">
              <a16:creationId xmlns:a16="http://schemas.microsoft.com/office/drawing/2014/main" id="{A5778875-C29C-4E57-BB5A-83F6078034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02871" y="6008839"/>
          <a:ext cx="393322" cy="393322"/>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5</xdr:col>
      <xdr:colOff>209550</xdr:colOff>
      <xdr:row>9</xdr:row>
      <xdr:rowOff>142875</xdr:rowOff>
    </xdr:from>
    <xdr:to>
      <xdr:col>11</xdr:col>
      <xdr:colOff>209550</xdr:colOff>
      <xdr:row>22</xdr:row>
      <xdr:rowOff>161925</xdr:rowOff>
    </xdr:to>
    <xdr:graphicFrame macro="">
      <xdr:nvGraphicFramePr>
        <xdr:cNvPr id="2" name="Ethnicity">
          <a:extLst>
            <a:ext uri="{FF2B5EF4-FFF2-40B4-BE49-F238E27FC236}">
              <a16:creationId xmlns:a16="http://schemas.microsoft.com/office/drawing/2014/main" id="{954A4907-8A23-475A-6AD7-4AEF97043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657224</xdr:colOff>
      <xdr:row>5</xdr:row>
      <xdr:rowOff>190500</xdr:rowOff>
    </xdr:from>
    <xdr:to>
      <xdr:col>12</xdr:col>
      <xdr:colOff>704849</xdr:colOff>
      <xdr:row>22</xdr:row>
      <xdr:rowOff>161925</xdr:rowOff>
    </xdr:to>
    <xdr:graphicFrame macro="">
      <xdr:nvGraphicFramePr>
        <xdr:cNvPr id="2" name="Chart 1">
          <a:extLst>
            <a:ext uri="{FF2B5EF4-FFF2-40B4-BE49-F238E27FC236}">
              <a16:creationId xmlns:a16="http://schemas.microsoft.com/office/drawing/2014/main" id="{823E39C1-7A7B-12D6-71C2-ED56D8CDF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547687</xdr:colOff>
      <xdr:row>8</xdr:row>
      <xdr:rowOff>28574</xdr:rowOff>
    </xdr:from>
    <xdr:to>
      <xdr:col>15</xdr:col>
      <xdr:colOff>47625</xdr:colOff>
      <xdr:row>28</xdr:row>
      <xdr:rowOff>57149</xdr:rowOff>
    </xdr:to>
    <xdr:graphicFrame macro="">
      <xdr:nvGraphicFramePr>
        <xdr:cNvPr id="3" name="Actives">
          <a:extLst>
            <a:ext uri="{FF2B5EF4-FFF2-40B4-BE49-F238E27FC236}">
              <a16:creationId xmlns:a16="http://schemas.microsoft.com/office/drawing/2014/main" id="{A780B643-D4E0-9EA2-A982-FDD015BAA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657224</xdr:colOff>
      <xdr:row>5</xdr:row>
      <xdr:rowOff>190501</xdr:rowOff>
    </xdr:from>
    <xdr:to>
      <xdr:col>12</xdr:col>
      <xdr:colOff>704849</xdr:colOff>
      <xdr:row>15</xdr:row>
      <xdr:rowOff>95251</xdr:rowOff>
    </xdr:to>
    <xdr:graphicFrame macro="">
      <xdr:nvGraphicFramePr>
        <xdr:cNvPr id="2" name="Chart 1">
          <a:extLst>
            <a:ext uri="{FF2B5EF4-FFF2-40B4-BE49-F238E27FC236}">
              <a16:creationId xmlns:a16="http://schemas.microsoft.com/office/drawing/2014/main" id="{EB499DF0-8D76-4CCD-9EF8-FC94B474F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19050</xdr:colOff>
      <xdr:row>9</xdr:row>
      <xdr:rowOff>147637</xdr:rowOff>
    </xdr:from>
    <xdr:to>
      <xdr:col>11</xdr:col>
      <xdr:colOff>19050</xdr:colOff>
      <xdr:row>22</xdr:row>
      <xdr:rowOff>166687</xdr:rowOff>
    </xdr:to>
    <xdr:graphicFrame macro="">
      <xdr:nvGraphicFramePr>
        <xdr:cNvPr id="2" name="Chart 1">
          <a:extLst>
            <a:ext uri="{FF2B5EF4-FFF2-40B4-BE49-F238E27FC236}">
              <a16:creationId xmlns:a16="http://schemas.microsoft.com/office/drawing/2014/main" id="{35C41E76-2D4C-C5D7-5CBF-042871A01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209550</xdr:colOff>
      <xdr:row>9</xdr:row>
      <xdr:rowOff>142875</xdr:rowOff>
    </xdr:from>
    <xdr:to>
      <xdr:col>11</xdr:col>
      <xdr:colOff>209550</xdr:colOff>
      <xdr:row>22</xdr:row>
      <xdr:rowOff>161925</xdr:rowOff>
    </xdr:to>
    <xdr:graphicFrame macro="">
      <xdr:nvGraphicFramePr>
        <xdr:cNvPr id="2" name="Ethnicity">
          <a:extLst>
            <a:ext uri="{FF2B5EF4-FFF2-40B4-BE49-F238E27FC236}">
              <a16:creationId xmlns:a16="http://schemas.microsoft.com/office/drawing/2014/main" id="{E1CDD953-01E5-440A-9196-1CE01B147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Đông NV" refreshedDate="45017.767613657408" backgroundQuery="1" createdVersion="8" refreshedVersion="8" minRefreshableVersion="3" recordCount="0" supportSubquery="1" supportAdvancedDrill="1" xr:uid="{6A0C31A2-47A3-4518-B5A9-8F2E9CF0FACD}">
  <cacheSource type="external" connectionId="6"/>
  <cacheFields count="2">
    <cacheField name="[HR Data].[BadHires].[BadHires]" caption="BadHires" numFmtId="0" hierarchy="15"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HR Data].[BadHires].&amp;[0]"/>
            <x15:cachedUniqueName index="1" name="[HR Data].[BadHires].&amp;[1]"/>
          </x15:cachedUniqueNames>
        </ext>
      </extLst>
    </cacheField>
    <cacheField name="[Measures].[Separations]" caption="Separations" numFmtId="0" hierarchy="29" level="32767"/>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0"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2" memberValueDatatype="20" unbalanced="0">
      <fieldsUsage count="2">
        <fieldUsage x="-1"/>
        <fieldUsage x="0"/>
      </fieldsUsage>
    </cacheHierarchy>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 Tenure Month]" caption="Av. Tenure Month" measure="1" displayFolder="" measureGroup="HR Data" count="0"/>
    <cacheHierarchy uniqueName="[Measures].[Separations]" caption="Separations" measure="1" displayFolder="" measureGroup="HR Data" count="0" oneField="1">
      <fieldsUsage count="1">
        <fieldUsage x="1"/>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Đông NV" refreshedDate="45017.771165393518" backgroundQuery="1" createdVersion="8" refreshedVersion="8" minRefreshableVersion="3" recordCount="0" supportSubquery="1" supportAdvancedDrill="1" xr:uid="{43B97574-8B3C-4E00-8818-FAAE3F0B70C3}">
  <cacheSource type="external" connectionId="6"/>
  <cacheFields count="4">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 Employees]" caption="Active Employees" numFmtId="0" hierarchy="26" level="32767"/>
    <cacheField name="[HR Data].[FP].[FP]" caption="FP" numFmtId="0" hierarchy="5"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 Tenure Month]" caption="Av. Tenure Month"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Đông NV" refreshedDate="45017.771165740742" backgroundQuery="1" createdVersion="8" refreshedVersion="8" minRefreshableVersion="3" recordCount="0" supportSubquery="1" supportAdvancedDrill="1" xr:uid="{A599AD88-D586-4916-BBC9-C4C1A7A8EF3A}">
  <cacheSource type="external" connectionId="6"/>
  <cacheFields count="5">
    <cacheField name="[Measures].[Separations]" caption="Separations" numFmtId="0" hierarchy="29" level="32767"/>
    <cacheField name="[HR Data].[Date].[Date]" caption="Date" numFmtId="0" level="1">
      <sharedItems containsSemiMixedTypes="0" containsNonDate="0" containsDate="1" containsString="0" minDate="2015-11-01T00:00:00" maxDate="2018-12-02T00:00:00" count="38">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Year)].[Date (Year)]" caption="Date (Year)" numFmtId="0" hierarchy="16" level="1">
      <sharedItems count="4">
        <s v="2015"/>
        <s v="2016"/>
        <s v="2017"/>
        <s v="2018"/>
      </sharedItems>
    </cacheField>
    <cacheField name="[Measures].[Sum of BadHires]" caption="Sum of BadHires" numFmtId="0" hierarchy="24" level="32767"/>
    <cacheField name="[HR Data].[FP].[FP]" caption="FP" numFmtId="0" hierarchy="5"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4"/>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3"/>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 Tenure Month]" caption="Av. Tenure Month"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Đông NV" refreshedDate="45017.771166087965" backgroundQuery="1" createdVersion="8" refreshedVersion="8" minRefreshableVersion="3" recordCount="0" supportSubquery="1" supportAdvancedDrill="1" xr:uid="{A2D20411-05EC-461E-956A-587CCB3AA03F}">
  <cacheSource type="external" connectionId="6"/>
  <cacheFields count="5">
    <cacheField name="[Measures].[Separations]" caption="Separations" numFmtId="0" hierarchy="29" level="32767"/>
    <cacheField name="[HR Data].[Date].[Date]" caption="Date" numFmtId="0" level="1">
      <sharedItems containsSemiMixedTypes="0" containsNonDate="0" containsDate="1" containsString="0" minDate="2015-11-01T00:00:00" maxDate="2018-12-02T00:00:00" count="38">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HR Data].[FP].[FP]" caption="FP" numFmtId="0" hierarchy="5"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4"/>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3"/>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 Tenure Month]" caption="Av. Tenure Month"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Đông NV" refreshedDate="45017.771166087965" backgroundQuery="1" createdVersion="8" refreshedVersion="8" minRefreshableVersion="3" recordCount="0" supportSubquery="1" supportAdvancedDrill="1" xr:uid="{D50F3792-2FAE-4EBA-9675-9DE47926E12D}">
  <cacheSource type="external" connectionId="6"/>
  <cacheFields count="1">
    <cacheField name="[HR Data].[FP].[FP]" caption="FP" numFmtId="0" hierarchy="5"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0"/>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 Tenure Month]" caption="Av. Tenure Month"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Đông NV" refreshedDate="45017.767614236109" backgroundQuery="1" createdVersion="3" refreshedVersion="8" minRefreshableVersion="3" recordCount="0" supportSubquery="1" supportAdvancedDrill="1" xr:uid="{D11170DA-6FEB-4518-AAA7-FEA8B8262BF8}">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 Tenure Month]" caption="Av. Tenure Month"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2323531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Đông NV" refreshedDate="45017.767615393517" backgroundQuery="1" createdVersion="8" refreshedVersion="8" minRefreshableVersion="3" recordCount="0" supportSubquery="1" supportAdvancedDrill="1" xr:uid="{4A332CC2-6ED0-4761-BED5-0D8DAA6AE190}">
  <cacheSource type="external" connectionId="6"/>
  <cacheFields count="6">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 Tenure Month]" caption="Av. Tenure Month"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Đông NV" refreshedDate="45017.767619560182" backgroundQuery="1" createdVersion="8" refreshedVersion="8" minRefreshableVersion="3" recordCount="0" supportSubquery="1" supportAdvancedDrill="1" xr:uid="{5B6D0687-BABA-4EEC-9843-19976D2F3A89}">
  <cacheSource type="external" connectionId="6"/>
  <cacheFields count="6">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 Tenure Month]" caption="Av. Tenure Month"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Đông NV" refreshedDate="45017.767620833336" backgroundQuery="1" createdVersion="8" refreshedVersion="8" minRefreshableVersion="3" recordCount="0" supportSubquery="1" supportAdvancedDrill="1" xr:uid="{6E701666-138A-4307-8D20-2AD0DCD630EF}">
  <cacheSource type="external" connectionId="6"/>
  <cacheFields count="6">
    <cacheField name="[Measures].[TO %]" caption="TO %" numFmtId="0" hierarchy="30" level="32767"/>
    <cacheField name="[HR Data].[Gender].[Gender]" caption="Gender" numFmtId="0" hierarchy="2" level="1">
      <sharedItems count="2">
        <s v="F"/>
        <s v="M"/>
      </sharedItems>
    </cacheField>
    <cacheField name="[HR Data].[Date].[Date]" caption="Date" numFmtId="0" level="1">
      <sharedItems containsSemiMixedTypes="0" containsNonDate="0" containsDate="1" containsString="0" minDate="2015-11-01T00:00:00" maxDate="2018-12-02T00:00:00" count="38">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Year)].[Date (Year)]" caption="Date (Year)" numFmtId="0" hierarchy="16" level="1">
      <sharedItems count="4">
        <s v="2015"/>
        <s v="2016"/>
        <s v="2017"/>
        <s v="2018"/>
      </sharedItems>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fieldsUsage count="2">
        <fieldUsage x="-1"/>
        <fieldUsage x="2"/>
      </fieldsUsage>
    </cacheHierarchy>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 Tenure Month]" caption="Av. Tenure Month"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Đông NV" refreshedDate="45017.767622222222" backgroundQuery="1" createdVersion="8" refreshedVersion="8" minRefreshableVersion="3" recordCount="0" supportSubquery="1" supportAdvancedDrill="1" xr:uid="{812E9208-E4C7-429B-9B6C-5F4E64635D18}">
  <cacheSource type="external" connectionId="6"/>
  <cacheFields count="6">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 Employees]" caption="Active Employees" numFmtId="0" hierarchy="26" level="32767"/>
    <cacheField name="[HR Data].[Date (Year)].[Date (Year)]" caption="Date (Year)" numFmtId="0" hierarchy="16" level="1">
      <sharedItems containsSemiMixedTypes="0" containsNonDate="0" containsString="0"/>
    </cacheField>
    <cacheField name="[HR Data].[EthnicGroup].[EthnicGroup]" caption="EthnicGroup" numFmtId="0" hierarchy="4" level="1">
      <sharedItems containsSemiMixedTypes="0" containsNonDate="0" containsString="0"/>
    </cacheField>
    <cacheField name="[HR Data].[Gender].[Gender]" caption="Gender" numFmtId="0" hierarchy="2"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5"/>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 Tenure Month]" caption="Av. Tenure Month"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Đông NV" refreshedDate="45017.767624768516" backgroundQuery="1" createdVersion="8" refreshedVersion="8" minRefreshableVersion="3" recordCount="0" supportSubquery="1" supportAdvancedDrill="1" xr:uid="{68D90450-8870-4774-853A-153B93308814}">
  <cacheSource type="external" connectionId="6"/>
  <cacheFields count="6">
    <cacheField name="[HR Data].[EthnicGroup].[EthnicGroup]" caption="EthnicGroup" numFmtId="0" hierarchy="4" level="1">
      <sharedItems count="7">
        <s v="Group A"/>
        <s v="Group B"/>
        <s v="Group C"/>
        <s v="Group D"/>
        <s v="Group E"/>
        <s v="Group F"/>
        <s v="Group G"/>
      </sharedItems>
    </cacheField>
    <cacheField name="[HR Data].[FP].[FP]" caption="FP" numFmtId="0" hierarchy="5" level="1">
      <sharedItems count="2">
        <s v="FT"/>
        <s v="PT"/>
      </sharedItems>
    </cacheField>
    <cacheField name="[HR Data].[Gender].[Gender]" caption="Gender" numFmtId="0" hierarchy="2" level="1">
      <sharedItems count="2">
        <s v="F"/>
        <s v="M"/>
      </sharedItems>
    </cacheField>
    <cacheField name="[Measures].[Av. Tenure Month]" caption="Av. Tenure Month" numFmtId="0" hierarchy="28" level="32767"/>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 Tenure Month]" caption="Av. Tenure Month"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Đông NV" refreshedDate="45017.771164351849" backgroundQuery="1" createdVersion="8" refreshedVersion="8" minRefreshableVersion="3" recordCount="0" supportSubquery="1" supportAdvancedDrill="1" xr:uid="{022D24CE-20D8-4F94-8409-A72B34BBED6D}">
  <cacheSource type="external" connectionId="6"/>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Data].[FP].[FP]" caption="FP" numFmtId="0" hierarchy="5"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 Tenure Month]" caption="Av. Tenure Month"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Đông NV" refreshedDate="45017.771164699072" backgroundQuery="1" createdVersion="8" refreshedVersion="8" minRefreshableVersion="3" recordCount="0" supportSubquery="1" supportAdvancedDrill="1" xr:uid="{7D4D6173-007F-42D2-900B-D9F445AC7761}">
  <cacheSource type="external" connectionId="6"/>
  <cacheFields count="4">
    <cacheField name="[HR Data].[EthnicGroup].[EthnicGroup]" caption="EthnicGroup" numFmtId="0" hierarchy="4" level="1">
      <sharedItems count="7">
        <s v="Group A"/>
        <s v="Group B"/>
        <s v="Group C"/>
        <s v="Group D"/>
        <s v="Group E"/>
        <s v="Group F"/>
        <s v="Group G"/>
      </sharedItems>
    </cacheField>
    <cacheField name="[HR Data].[FP].[FP]" caption="FP" numFmtId="0" hierarchy="5" level="1">
      <sharedItems count="2">
        <s v="FT"/>
        <s v="PT"/>
      </sharedItems>
    </cacheField>
    <cacheField name="[HR Data].[Gender].[Gender]" caption="Gender" numFmtId="0" hierarchy="2" level="1">
      <sharedItems count="2">
        <s v="F"/>
        <s v="M"/>
      </sharedItems>
    </cacheField>
    <cacheField name="[Measures].[Active Employees]" caption="Active Employees" numFmtId="0" hierarchy="26" level="32767"/>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3"/>
      </fieldsUsage>
    </cacheHierarchy>
    <cacheHierarchy uniqueName="[Measures].[New Hires]" caption="New Hires" measure="1" displayFolder="" measureGroup="HR Data" count="0"/>
    <cacheHierarchy uniqueName="[Measures].[Av. Tenure Month]" caption="Av. Tenure Month"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Đông NV" refreshedDate="45017.771165046295" backgroundQuery="1" createdVersion="8" refreshedVersion="8" minRefreshableVersion="3" recordCount="0" supportSubquery="1" supportAdvancedDrill="1" xr:uid="{5055D0C3-BFE7-4F07-B39B-AB15163AD7A8}">
  <cacheSource type="external" connectionId="6"/>
  <cacheFields count="3">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 Tenure Month]" caption="Av. Tenure Month"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9D0EF2-88AD-4FFC-95E6-3BF03CC592BB}" name="PivotTable4" cacheId="12" applyNumberFormats="0" applyBorderFormats="0" applyFontFormats="0" applyPatternFormats="0" applyAlignmentFormats="0" applyWidthHeightFormats="1" dataCaption="Values" tag="acfb8837-6bed-4575-94c6-70f80b017449" updatedVersion="8" minRefreshableVersion="3" useAutoFormatting="1" subtotalHiddenItems="1" itemPrintTitles="1" createdVersion="8" indent="0" outline="1" outlineData="1" multipleFieldFilters="0">
  <location ref="A3:C20" firstHeaderRow="1" firstDataRow="1" firstDataCol="0"/>
  <pivotFields count="1">
    <pivotField allDrilled="1" subtotalTop="0" showAll="0" dataSourceSort="1" defaultSubtotal="0" defaultAttributeDrillState="1"/>
  </pivotField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9C064D6-FC02-4DE7-B6E9-0916A18F38A2}" name="PivotTable1" cacheId="6" applyNumberFormats="0" applyBorderFormats="0" applyFontFormats="0" applyPatternFormats="0" applyAlignmentFormats="0" applyWidthHeightFormats="1" dataCaption="Values" tag="c3427998-fd1f-498b-b8ed-e609c7359b07" updatedVersion="8" minRefreshableVersion="3" useAutoFormatting="1" subtotalHiddenItems="1" itemPrintTitles="1" createdVersion="8" indent="0" outline="1" outlineData="1" multipleFieldFilters="0" chartFormat="6">
  <location ref="A3:C92"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E2B983A-B5BD-433D-8FBB-276BA884649C}" name="Term Reason" cacheId="11" applyNumberFormats="0" applyBorderFormats="0" applyFontFormats="0" applyPatternFormats="0" applyAlignmentFormats="0" applyWidthHeightFormats="1" dataCaption="Values" tag="37f85c83-3dac-4a90-b74b-148e73ae8dd9" updatedVersion="8" minRefreshableVersion="3" useAutoFormatting="1" subtotalHiddenItems="1" itemPrintTitles="1" createdVersion="8" indent="0" outline="1" outlineData="1" multipleFieldFilters="0" chartFormat="4">
  <location ref="A3:D9" firstHeaderRow="1" firstDataRow="2" firstDataCol="1"/>
  <pivotFields count="5">
    <pivotField dataField="1" subtotalTop="0" showAll="0" defaultSubtotal="0"/>
    <pivotField axis="axisRow" allDrilled="1" subtotalTop="0" showAll="0" dataSourceSort="1"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pivotField>
    <pivotField axis="axisRow" allDrilled="1" subtotalTop="0" showAll="0" dataSourceSort="1" defaultSubtotal="0">
      <items count="4">
        <item x="0" e="0"/>
        <item x="1" e="0"/>
        <item x="2" e="0"/>
        <item x="3" e="0"/>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2"/>
    <field x="1"/>
  </rowFields>
  <rowItems count="5">
    <i>
      <x/>
    </i>
    <i>
      <x v="1"/>
    </i>
    <i>
      <x v="2"/>
    </i>
    <i>
      <x v="3"/>
    </i>
    <i t="grand">
      <x/>
    </i>
  </rowItems>
  <colFields count="1">
    <field x="3"/>
  </colFields>
  <colItems count="3">
    <i>
      <x/>
    </i>
    <i>
      <x v="1"/>
    </i>
    <i t="grand">
      <x/>
    </i>
  </colItems>
  <dataFields count="1">
    <dataField fld="0" subtotal="count" baseField="0" baseItem="0"/>
  </dataFields>
  <chartFormats count="6">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0"/>
          </reference>
          <reference field="3" count="1" selected="0">
            <x v="0"/>
          </reference>
        </references>
      </pivotArea>
    </chartFormat>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6"/>
    <rowHierarchyUsage hierarchyUsage="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6002599-7394-48CD-AF6D-09DFBE28CA63}" name="Region" cacheId="4" applyNumberFormats="0" applyBorderFormats="0" applyFontFormats="0" applyPatternFormats="0" applyAlignmentFormats="0" applyWidthHeightFormats="1" dataCaption="Values" tag="edd8e1e6-98bc-484a-9441-b7efdd2f2f9b" updatedVersion="8" minRefreshableVersion="3" useAutoFormatting="1" subtotalHiddenItems="1" itemPrintTitles="1" createdVersion="8" indent="0" outline="1" outlineData="1" multipleFieldFilters="0" chartFormat="3">
  <location ref="A3:D12"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202AD4F-30E2-473A-8A20-BF346E154BE8}" name="PivotTable3" cacheId="5" applyNumberFormats="0" applyBorderFormats="0" applyFontFormats="0" applyPatternFormats="0" applyAlignmentFormats="0" applyWidthHeightFormats="1" dataCaption="Values" tag="9404c1c7-8f7a-4da4-9222-39ef388f38ab" updatedVersion="8" minRefreshableVersion="3" useAutoFormatting="1" subtotalHiddenItems="1" itemPrintTitles="1" createdVersion="8" indent="0" outline="1" outlineData="1" multipleFieldFilters="0" chartFormat="4">
  <location ref="A3:D26"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2"/>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1"/>
  </colFields>
  <colItems count="3">
    <i>
      <x/>
    </i>
    <i>
      <x v="1"/>
    </i>
    <i t="grand">
      <x/>
    </i>
  </colItems>
  <dataFields count="1">
    <dataField fld="3" subtotal="count" baseField="0" baseItem="0"/>
  </dataFields>
  <formats count="1">
    <format dxfId="0">
      <pivotArea collapsedLevelsAreSubtotals="1" fieldPosition="0">
        <references count="3">
          <reference field="0" count="1" selected="0">
            <x v="0"/>
          </reference>
          <reference field="1" count="1" selected="0">
            <x v="0"/>
          </reference>
          <reference field="2" count="1">
            <x v="0"/>
          </reference>
        </references>
      </pivotArea>
    </format>
  </formats>
  <chartFormats count="6">
    <chartFormat chart="1" format="4" series="1">
      <pivotArea type="data" outline="0" fieldPosition="0">
        <references count="1">
          <reference field="1" count="1" selected="0">
            <x v="0"/>
          </reference>
        </references>
      </pivotArea>
    </chartFormat>
    <chartFormat chart="1" format="5" series="1">
      <pivotArea type="data" outline="0" fieldPosition="0">
        <references count="1">
          <reference field="1" count="1" selected="0">
            <x v="1"/>
          </reference>
        </references>
      </pivotArea>
    </chartFormat>
    <chartFormat chart="1" format="21" series="1">
      <pivotArea type="data" outline="0" fieldPosition="0">
        <references count="2">
          <reference field="4294967294" count="1" selected="0">
            <x v="0"/>
          </reference>
          <reference field="1" count="1" selected="0">
            <x v="1"/>
          </reference>
        </references>
      </pivotArea>
    </chartFormat>
    <chartFormat chart="1" format="22" series="1">
      <pivotArea type="data" outline="0" fieldPosition="0">
        <references count="2">
          <reference field="4294967294" count="1" selected="0">
            <x v="0"/>
          </reference>
          <reference field="1" count="1" selected="0">
            <x v="0"/>
          </reference>
        </references>
      </pivotArea>
    </chartFormat>
    <chartFormat chart="3" format="25" series="1">
      <pivotArea type="data" outline="0" fieldPosition="0">
        <references count="2">
          <reference field="4294967294" count="1" selected="0">
            <x v="0"/>
          </reference>
          <reference field="1" count="1" selected="0">
            <x v="0"/>
          </reference>
        </references>
      </pivotArea>
    </chartFormat>
    <chartFormat chart="3" format="26"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87996B-7008-43C0-8287-E1CAC630E634}" name="Full Time - Part Time" cacheId="1" applyNumberFormats="0" applyBorderFormats="0" applyFontFormats="0" applyPatternFormats="0" applyAlignmentFormats="0" applyWidthHeightFormats="1" dataCaption="Values" tag="0536adb0-ba97-40af-9ecf-56d91630085a" updatedVersion="8" minRefreshableVersion="3" useAutoFormatting="1" subtotalHiddenItems="1" itemPrintTitles="1" createdVersion="8" indent="0" outline="1" outlineData="1" multipleFieldFilters="0">
  <location ref="A15:D19" firstHeaderRow="1" firstDataRow="2" firstDataCol="1"/>
  <pivotFields count="6">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BAE5A3-3A67-4FC0-900B-C13F3EF650CC}" name="PivotTable5" cacheId="0" applyNumberFormats="0" applyBorderFormats="0" applyFontFormats="0" applyPatternFormats="0" applyAlignmentFormats="0" applyWidthHeightFormats="1" dataCaption="Values" tag="9210df7f-1993-439f-9ab0-3f9c4f3b3d8c" updatedVersion="8" minRefreshableVersion="3" useAutoFormatting="1" subtotalHiddenItems="1" itemPrintTitles="1" createdVersion="8" indent="0" outline="1" outlineData="1" multipleFieldFilters="0">
  <location ref="H26:I29"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6F5B64-FF13-4566-AEE2-F085BF2DF0E7}" name="Turnover" cacheId="3" applyNumberFormats="0" applyBorderFormats="0" applyFontFormats="0" applyPatternFormats="0" applyAlignmentFormats="0" applyWidthHeightFormats="1" dataCaption="Values" tag="a41a4088-b144-488b-9ff3-9af9971adda1" updatedVersion="8" minRefreshableVersion="3" useAutoFormatting="1" subtotalHiddenItems="1" itemPrintTitles="1" createdVersion="8" indent="0" outline="1" outlineData="1" multipleFieldFilters="0">
  <location ref="A28:D34" firstHeaderRow="1" firstDataRow="2" firstDataCol="1"/>
  <pivotFields count="6">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pivotField>
    <pivotField axis="axisRow" allDrilled="1" subtotalTop="0" showAll="0" dataSourceSort="1" defaultSubtotal="0">
      <items count="4">
        <item x="0" e="0"/>
        <item x="1" e="0"/>
        <item x="2" e="0"/>
        <item x="3" e="0"/>
      </items>
    </pivotField>
    <pivotField allDrilled="1" subtotalTop="0" showAll="0" dataSourceSort="1" defaultSubtotal="0" defaultAttributeDrillState="1"/>
    <pivotField allDrilled="1" subtotalTop="0" showAll="0" dataSourceSort="1" defaultSubtotal="0" defaultAttributeDrillState="1"/>
  </pivotFields>
  <rowFields count="2">
    <field x="3"/>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6"/>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E5064F-D345-42F4-BFDC-709144C7B00D}" name="PivotTable1" cacheId="2" applyNumberFormats="0" applyBorderFormats="0" applyFontFormats="0" applyPatternFormats="0" applyAlignmentFormats="0" applyWidthHeightFormats="1" dataCaption="Values" tag="25a165c0-6dea-4ca2-bf3f-0617a23d4354" updatedVersion="8" minRefreshableVersion="3" useAutoFormatting="1" subtotalHiddenItems="1" itemPrintTitles="1" createdVersion="8" indent="0" outline="1" outlineData="1" multipleFieldFilters="0" chartFormat="9">
  <location ref="A21:D26" firstHeaderRow="1" firstDataRow="2" firstDataCol="1"/>
  <pivotFields count="6">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964F31-3CEA-4D5E-8CC0-4769E58BF8CB}" name="Pay Type" cacheId="9" applyNumberFormats="0" applyBorderFormats="0" applyFontFormats="0" applyPatternFormats="0" applyAlignmentFormats="0" applyWidthHeightFormats="1" dataCaption="Values" tag="ed94b5ac-401f-47a5-8770-8e64af024a81" updatedVersion="8" minRefreshableVersion="3" useAutoFormatting="1" subtotalHiddenItems="1" itemPrintTitles="1" createdVersion="8" indent="0" outline="1" outlineData="1" multipleFieldFilters="0">
  <location ref="A8:D12"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FCC0D5-90EF-478D-8104-4177F0CDB6A5}" name="Gender" cacheId="8" applyNumberFormats="0" applyBorderFormats="0" applyFontFormats="0" applyPatternFormats="0" applyAlignmentFormats="0" applyWidthHeightFormats="1" dataCaption="Values" tag="c7296cb9-cc1f-43fc-ad1c-b8d80e0a198f" updatedVersion="8" minRefreshableVersion="3" useAutoFormatting="1" subtotalHiddenItems="1" itemPrintTitles="1" createdVersion="8"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8AB02E-7992-4023-A629-0102C464B35D}" name="PivotTable3" cacheId="7" applyNumberFormats="0" applyBorderFormats="0" applyFontFormats="0" applyPatternFormats="0" applyAlignmentFormats="0" applyWidthHeightFormats="1" dataCaption="Values" tag="0235ba6e-f311-49d9-8fad-b03aa7d97d83" updatedVersion="8" minRefreshableVersion="3" useAutoFormatting="1" subtotalHiddenItems="1" itemPrintTitles="1" createdVersion="8" indent="0" outline="1" outlineData="1" multipleFieldFilters="0" chartFormat="5">
  <location ref="A3:D26"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0"/>
    <field x="2"/>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1"/>
  </colFields>
  <colItems count="3">
    <i>
      <x/>
    </i>
    <i>
      <x v="1"/>
    </i>
    <i t="grand">
      <x/>
    </i>
  </colItems>
  <dataFields count="1">
    <dataField fld="3"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58C3E0-94A3-49C1-A4ED-1D8058406B01}" name="Separations" cacheId="10" applyNumberFormats="0" applyBorderFormats="0" applyFontFormats="0" applyPatternFormats="0" applyAlignmentFormats="0" applyWidthHeightFormats="1" dataCaption="Values" tag="156ce17d-f04c-4708-9d37-7e647a068424" updatedVersion="8" minRefreshableVersion="3" useAutoFormatting="1" subtotalHiddenItems="1" itemPrintTitles="1" createdVersion="8" indent="0" outline="1" outlineData="1" multipleFieldFilters="0" chartFormat="3">
  <location ref="A3:C8" firstHeaderRow="0" firstDataRow="1" firstDataCol="1"/>
  <pivotFields count="5">
    <pivotField dataField="1" subtotalTop="0" showAll="0" defaultSubtotal="0"/>
    <pivotField axis="axisRow" allDrilled="1" subtotalTop="0" showAll="0" dataSourceSort="1"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pivotField>
    <pivotField axis="axisRow" allDrilled="1" subtotalTop="0" showAll="0" dataSourceSort="1" defaultSubtotal="0">
      <items count="4">
        <item x="0" e="0"/>
        <item x="1" e="0"/>
        <item x="2" e="0"/>
        <item x="3" e="0"/>
      </items>
    </pivotField>
    <pivotField dataField="1" subtotalTop="0" showAll="0" defaultSubtotal="0"/>
    <pivotField allDrilled="1" subtotalTop="0" showAll="0" dataSourceSort="1" defaultSubtotal="0" defaultAttributeDrillState="1"/>
  </pivotFields>
  <rowFields count="2">
    <field x="2"/>
    <field x="1"/>
  </rowFields>
  <rowItems count="5">
    <i>
      <x/>
    </i>
    <i>
      <x v="1"/>
    </i>
    <i>
      <x v="2"/>
    </i>
    <i>
      <x v="3"/>
    </i>
    <i t="grand">
      <x/>
    </i>
  </rowItems>
  <colFields count="1">
    <field x="-2"/>
  </colFields>
  <colItems count="2">
    <i>
      <x/>
    </i>
    <i i="1">
      <x v="1"/>
    </i>
  </colItems>
  <dataFields count="2">
    <dataField fld="0" subtotal="count" baseField="0" baseItem="0"/>
    <dataField name="Bad Hires" fld="3" baseField="2"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6"/>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F2E6F0A-E4E5-4AD3-A8EB-9A3961C6EDFE}" sourceName="[HR Data].[Date (Year)]">
  <pivotTables>
    <pivotTable tabId="6" name="PivotTable3"/>
    <pivotTable tabId="11" name="Full Time - Part Time"/>
    <pivotTable tabId="11" name="Gender"/>
    <pivotTable tabId="11" name="Pay Type"/>
    <pivotTable tabId="11" name="PivotTable1"/>
    <pivotTable tabId="11" name="Turnover"/>
    <pivotTable tabId="8" name="Region"/>
    <pivotTable tabId="9" name="Separations"/>
    <pivotTable tabId="7" name="PivotTable3"/>
    <pivotTable tabId="10" name="Term Reason"/>
    <pivotTable tabId="14" name="PivotTable4"/>
  </pivotTables>
  <data>
    <olap pivotCacheId="223235314">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72936E56-6F2B-4E17-9666-F10B8B502C11}" sourceName="[HR Data].[EthnicGroup]">
  <pivotTables>
    <pivotTable tabId="2" name="PivotTable1"/>
    <pivotTable tabId="11" name="Full Time - Part Time"/>
    <pivotTable tabId="11" name="Gender"/>
    <pivotTable tabId="11" name="Pay Type"/>
    <pivotTable tabId="11" name="PivotTable1"/>
    <pivotTable tabId="11" name="Turnover"/>
    <pivotTable tabId="8" name="Region"/>
    <pivotTable tabId="9" name="Separations"/>
    <pivotTable tabId="7" name="PivotTable3"/>
    <pivotTable tabId="10" name="Term Reason"/>
    <pivotTable tabId="14" name="PivotTable4"/>
  </pivotTables>
  <data>
    <olap pivotCacheId="223235314">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6C273072-38A0-4F55-A938-AA3062465378}" sourceName="[HR Data].[FP]">
  <pivotTables>
    <pivotTable tabId="2" name="PivotTable1"/>
    <pivotTable tabId="6" name="PivotTable3"/>
    <pivotTable tabId="11" name="Gender"/>
    <pivotTable tabId="11" name="Pay Type"/>
    <pivotTable tabId="9" name="Separations"/>
    <pivotTable tabId="10" name="Term Reason"/>
    <pivotTable tabId="14" name="PivotTable4"/>
  </pivotTables>
  <data>
    <olap pivotCacheId="223235314">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0BD0F9C-B6FA-40F1-8BE5-43696FCFA0F0}" sourceName="[HR Data].[Gender]">
  <pivotTables>
    <pivotTable tabId="2" name="PivotTable1"/>
    <pivotTable tabId="8" name="Region"/>
    <pivotTable tabId="9" name="Separations"/>
    <pivotTable tabId="10" name="Term Reason"/>
    <pivotTable tabId="14" name="PivotTable4"/>
  </pivotTables>
  <data>
    <olap pivotCacheId="223235314">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2648A66A-9AF1-4054-9F2E-35C451271998}" sourceName="[HR Data].[BU Region]">
  <pivotTables>
    <pivotTable tabId="6" name="PivotTable3"/>
    <pivotTable tabId="11" name="Full Time - Part Time"/>
    <pivotTable tabId="11" name="Gender"/>
    <pivotTable tabId="11" name="Pay Type"/>
    <pivotTable tabId="11" name="PivotTable1"/>
    <pivotTable tabId="11" name="Turnover"/>
    <pivotTable tabId="8" name="Region"/>
    <pivotTable tabId="9" name="Separations"/>
    <pivotTable tabId="7" name="PivotTable3"/>
    <pivotTable tabId="10" name="Term Reason"/>
    <pivotTable tabId="14" name="PivotTable4"/>
  </pivotTables>
  <data>
    <olap pivotCacheId="223235314">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6968F401-2C26-4169-BB4C-48CD4D095988}" cache="Slicer_Date__Year" caption="Year" level="1" style="SlicerStyleLight2" rowHeight="257175"/>
  <slicer name="Ethnic" xr10:uid="{D6E510F7-FBFE-49A4-B932-739DFF7C087A}" cache="Slicer_EthnicGroup" caption="Ethnic" level="1" style="SlicerStyleLight2" rowHeight="257175"/>
  <slicer name="FP" xr10:uid="{A7596A09-FEB9-4716-9F5A-0EBC471FCC86}" cache="Slicer_FP" caption="Full/Part" columnCount="2" level="1" style="SlicerStyleLight2" rowHeight="257175"/>
  <slicer name="Gender" xr10:uid="{E03C9CC3-A03A-4F6A-A2B7-946DED0BEE21}" cache="Slicer_Gender" caption="Gender" columnCount="2" level="1" style="SlicerStyleLight2" rowHeight="257175"/>
  <slicer name="BU Region" xr10:uid="{49733A5D-BD29-4CAF-B7B8-3F64024DC6F9}" cache="Slicer_BU_Region" caption="Region" level="1" style="SlicerStyleLight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bin"/><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422FE-9610-4AA2-BC89-F3B8DEEDA1C6}">
  <sheetPr>
    <pageSetUpPr fitToPage="1"/>
  </sheetPr>
  <dimension ref="A1:X51"/>
  <sheetViews>
    <sheetView showGridLines="0" showRowColHeaders="0" tabSelected="1" zoomScale="65" zoomScaleNormal="65" workbookViewId="0">
      <selection activeCell="Z39" sqref="Z39"/>
    </sheetView>
  </sheetViews>
  <sheetFormatPr defaultRowHeight="16.5" x14ac:dyDescent="0.25"/>
  <cols>
    <col min="1" max="5" width="9" customWidth="1"/>
    <col min="6" max="23" width="10.88671875" customWidth="1"/>
    <col min="24" max="24" width="1.109375" customWidth="1"/>
  </cols>
  <sheetData>
    <row r="1" spans="1:24" ht="31.5" customHeight="1" x14ac:dyDescent="0.25">
      <c r="A1" s="44" t="s">
        <v>66</v>
      </c>
      <c r="B1" s="45"/>
      <c r="C1" s="45"/>
      <c r="D1" s="45"/>
      <c r="E1" s="45"/>
      <c r="F1" s="28" t="s">
        <v>53</v>
      </c>
      <c r="G1" s="29">
        <f>G4/F4</f>
        <v>0.54307692307692312</v>
      </c>
      <c r="H1" s="30">
        <f>H4/G4</f>
        <v>0.84135977337110479</v>
      </c>
      <c r="I1" s="31"/>
      <c r="J1" s="31"/>
      <c r="K1" s="31"/>
      <c r="L1" s="31"/>
      <c r="M1" s="31"/>
      <c r="N1" s="31"/>
      <c r="O1" s="31"/>
      <c r="P1" s="31"/>
      <c r="Q1" s="31"/>
      <c r="R1" s="31"/>
      <c r="S1" s="32" t="s">
        <v>60</v>
      </c>
      <c r="T1" s="33"/>
      <c r="U1" s="34"/>
      <c r="V1" s="31"/>
      <c r="W1" s="31"/>
      <c r="X1" s="35"/>
    </row>
    <row r="2" spans="1:24" ht="31.5" customHeight="1" x14ac:dyDescent="0.25">
      <c r="A2" s="46"/>
      <c r="B2" s="47"/>
      <c r="C2" s="47"/>
      <c r="D2" s="47"/>
      <c r="E2" s="47"/>
      <c r="X2" s="36"/>
    </row>
    <row r="3" spans="1:24" ht="31.5" customHeight="1" x14ac:dyDescent="0.25">
      <c r="A3" s="37"/>
      <c r="I3" s="8" t="s">
        <v>39</v>
      </c>
      <c r="J3" s="38">
        <f>GETPIVOTDATA("[Measures].[Active Employees]",Headline!$A$8,"[HR Data].[Gender]","[HR Data].[Gender].&amp;[M]","[HR Data].[PayType]","[HR Data].[PayType].&amp;[Hourly]")</f>
        <v>0.91501416430594906</v>
      </c>
      <c r="K3" s="39">
        <f>GETPIVOTDATA("[Measures].[Active Employees]",Headline!$A$8,"[HR Data].[Gender]","[HR Data].[Gender].&amp;[M]","[HR Data].[PayType]","[HR Data].[PayType].&amp;[Hourly]")</f>
        <v>0.91501416430594906</v>
      </c>
      <c r="L3" s="8" t="s">
        <v>55</v>
      </c>
      <c r="M3" s="38">
        <f>GETPIVOTDATA("[Measures].[Active Employees]",Headline!$A$15,"[HR Data].[Gender]","[HR Data].[Gender].&amp;[M]","[HR Data].[FP]","[HR Data].[FP].&amp;[FT]")</f>
        <v>0.27762039660056659</v>
      </c>
      <c r="N3" s="39">
        <f>GETPIVOTDATA("[Measures].[Active Employees]",Headline!$A$15,"[HR Data].[Gender]","[HR Data].[Gender].&amp;[F]","[HR Data].[FP]","[HR Data].[FP].&amp;[FT]")</f>
        <v>0.50168350168350173</v>
      </c>
      <c r="X3" s="36"/>
    </row>
    <row r="4" spans="1:24" ht="31.5" customHeight="1" x14ac:dyDescent="0.25">
      <c r="A4" s="37"/>
      <c r="F4" s="8">
        <f>GETPIVOTDATA("[Measures].[Active Employees]",Headline!$A$3)</f>
        <v>650</v>
      </c>
      <c r="G4" s="8">
        <f>+GETPIVOTDATA("[Measures].[Active Employees]",Headline!$A$3,"[HR Data].[Gender]","[HR Data].[Gender].&amp;[M]")</f>
        <v>353</v>
      </c>
      <c r="H4" s="19">
        <f>+GETPIVOTDATA("[Measures].[Active Employees]",Headline!$A$3,"[HR Data].[Gender]","[HR Data].[Gender].&amp;[F]")</f>
        <v>297</v>
      </c>
      <c r="I4" s="8" t="s">
        <v>47</v>
      </c>
      <c r="J4" s="38">
        <f>GETPIVOTDATA("[Measures].[Active Employees]",Headline!$A$8,"[HR Data].[Gender]","[HR Data].[Gender].&amp;[F]","[HR Data].[PayType]","[HR Data].[PayType].&amp;[Salary]")</f>
        <v>0.18181818181818182</v>
      </c>
      <c r="K4" s="39">
        <f>GETPIVOTDATA("[Measures].[Active Employees]",Headline!$A$8,"[HR Data].[Gender]","[HR Data].[Gender].&amp;[M]","[HR Data].[PayType]","[HR Data].[PayType].&amp;[Salary]")</f>
        <v>8.4985835694050993E-2</v>
      </c>
      <c r="L4" s="8" t="s">
        <v>54</v>
      </c>
      <c r="M4" s="38">
        <f>GETPIVOTDATA("[Measures].[Active Employees]",Headline!$A$15,"[HR Data].[Gender]","[HR Data].[Gender].&amp;[M]","[HR Data].[FP]","[HR Data].[FP].&amp;[PT]")</f>
        <v>0.72237960339943341</v>
      </c>
      <c r="N4" s="39">
        <f>GETPIVOTDATA("[Measures].[Active Employees]",Headline!$A$15,"[HR Data].[Gender]","[HR Data].[Gender].&amp;[F]","[HR Data].[FP]","[HR Data].[FP].&amp;[PT]")</f>
        <v>0.49831649831649832</v>
      </c>
      <c r="S4" s="40">
        <f>GETPIVOTDATA("[Measures].[TO %]",Headline!$A$28)</f>
        <v>2.5476923076923077</v>
      </c>
      <c r="T4" s="40">
        <f>GETPIVOTDATA("[Measures].[TO %]",Headline!$A$28,"[HR Data].[Gender]","[HR Data].[Gender].&amp;[M]")</f>
        <v>2.5552407932011332</v>
      </c>
      <c r="U4" s="40">
        <f>GETPIVOTDATA("[Measures].[TO %]",Headline!$A$28,"[HR Data].[Gender]","[HR Data].[Gender].&amp;[F]")</f>
        <v>2.5387205387205389</v>
      </c>
      <c r="X4" s="36"/>
    </row>
    <row r="5" spans="1:24" ht="21.75" customHeight="1" x14ac:dyDescent="0.25">
      <c r="A5" s="37"/>
      <c r="X5" s="36"/>
    </row>
    <row r="6" spans="1:24" x14ac:dyDescent="0.25">
      <c r="A6" s="37"/>
      <c r="X6" s="36"/>
    </row>
    <row r="7" spans="1:24" x14ac:dyDescent="0.25">
      <c r="A7" s="37"/>
      <c r="X7" s="36"/>
    </row>
    <row r="8" spans="1:24" x14ac:dyDescent="0.25">
      <c r="A8" s="37"/>
      <c r="X8" s="36"/>
    </row>
    <row r="9" spans="1:24" x14ac:dyDescent="0.25">
      <c r="A9" s="37"/>
      <c r="X9" s="36"/>
    </row>
    <row r="10" spans="1:24" x14ac:dyDescent="0.25">
      <c r="A10" s="37"/>
      <c r="X10" s="36"/>
    </row>
    <row r="11" spans="1:24" x14ac:dyDescent="0.25">
      <c r="A11" s="37"/>
      <c r="X11" s="36"/>
    </row>
    <row r="12" spans="1:24" x14ac:dyDescent="0.25">
      <c r="A12" s="37"/>
      <c r="X12" s="36"/>
    </row>
    <row r="13" spans="1:24" x14ac:dyDescent="0.25">
      <c r="A13" s="37"/>
      <c r="X13" s="36"/>
    </row>
    <row r="14" spans="1:24" x14ac:dyDescent="0.25">
      <c r="A14" s="37"/>
      <c r="X14" s="36"/>
    </row>
    <row r="15" spans="1:24" x14ac:dyDescent="0.25">
      <c r="A15" s="37"/>
      <c r="X15" s="36"/>
    </row>
    <row r="16" spans="1:24" x14ac:dyDescent="0.25">
      <c r="A16" s="37"/>
      <c r="X16" s="36"/>
    </row>
    <row r="17" spans="1:24" x14ac:dyDescent="0.25">
      <c r="A17" s="37"/>
      <c r="X17" s="36"/>
    </row>
    <row r="18" spans="1:24" x14ac:dyDescent="0.25">
      <c r="A18" s="37"/>
      <c r="X18" s="36"/>
    </row>
    <row r="19" spans="1:24" x14ac:dyDescent="0.25">
      <c r="A19" s="37"/>
      <c r="X19" s="36"/>
    </row>
    <row r="20" spans="1:24" x14ac:dyDescent="0.25">
      <c r="A20" s="37"/>
      <c r="X20" s="36"/>
    </row>
    <row r="21" spans="1:24" x14ac:dyDescent="0.25">
      <c r="A21" s="37"/>
      <c r="X21" s="36"/>
    </row>
    <row r="22" spans="1:24" x14ac:dyDescent="0.25">
      <c r="A22" s="37"/>
      <c r="X22" s="36"/>
    </row>
    <row r="23" spans="1:24" x14ac:dyDescent="0.25">
      <c r="A23" s="37"/>
      <c r="X23" s="36"/>
    </row>
    <row r="24" spans="1:24" x14ac:dyDescent="0.25">
      <c r="A24" s="37"/>
      <c r="X24" s="36"/>
    </row>
    <row r="25" spans="1:24" x14ac:dyDescent="0.25">
      <c r="A25" s="37"/>
      <c r="X25" s="36"/>
    </row>
    <row r="26" spans="1:24" x14ac:dyDescent="0.25">
      <c r="A26" s="37"/>
      <c r="X26" s="36"/>
    </row>
    <row r="27" spans="1:24" x14ac:dyDescent="0.25">
      <c r="A27" s="37"/>
      <c r="X27" s="36"/>
    </row>
    <row r="28" spans="1:24" x14ac:dyDescent="0.25">
      <c r="A28" s="37"/>
      <c r="X28" s="36"/>
    </row>
    <row r="29" spans="1:24" x14ac:dyDescent="0.25">
      <c r="A29" s="37"/>
      <c r="X29" s="36"/>
    </row>
    <row r="30" spans="1:24" x14ac:dyDescent="0.25">
      <c r="A30" s="37"/>
      <c r="X30" s="36"/>
    </row>
    <row r="31" spans="1:24" x14ac:dyDescent="0.25">
      <c r="A31" s="37"/>
      <c r="X31" s="36"/>
    </row>
    <row r="32" spans="1:24" x14ac:dyDescent="0.25">
      <c r="A32" s="37"/>
      <c r="X32" s="36"/>
    </row>
    <row r="33" spans="1:24" x14ac:dyDescent="0.25">
      <c r="A33" s="37"/>
      <c r="X33" s="36"/>
    </row>
    <row r="34" spans="1:24" x14ac:dyDescent="0.25">
      <c r="A34" s="37"/>
      <c r="X34" s="36"/>
    </row>
    <row r="35" spans="1:24" x14ac:dyDescent="0.25">
      <c r="A35" s="37"/>
      <c r="X35" s="36"/>
    </row>
    <row r="36" spans="1:24" x14ac:dyDescent="0.25">
      <c r="A36" s="37"/>
      <c r="X36" s="36"/>
    </row>
    <row r="37" spans="1:24" x14ac:dyDescent="0.25">
      <c r="A37" s="37"/>
      <c r="X37" s="36"/>
    </row>
    <row r="38" spans="1:24" x14ac:dyDescent="0.25">
      <c r="A38" s="37"/>
      <c r="X38" s="36"/>
    </row>
    <row r="39" spans="1:24" x14ac:dyDescent="0.25">
      <c r="A39" s="37"/>
      <c r="X39" s="36"/>
    </row>
    <row r="40" spans="1:24" x14ac:dyDescent="0.25">
      <c r="A40" s="37"/>
      <c r="X40" s="36"/>
    </row>
    <row r="41" spans="1:24" x14ac:dyDescent="0.25">
      <c r="A41" s="37"/>
      <c r="X41" s="36"/>
    </row>
    <row r="42" spans="1:24" x14ac:dyDescent="0.25">
      <c r="A42" s="37"/>
      <c r="X42" s="36"/>
    </row>
    <row r="43" spans="1:24" x14ac:dyDescent="0.25">
      <c r="A43" s="37"/>
      <c r="X43" s="36"/>
    </row>
    <row r="44" spans="1:24" x14ac:dyDescent="0.25">
      <c r="A44" s="37"/>
      <c r="X44" s="36"/>
    </row>
    <row r="45" spans="1:24" x14ac:dyDescent="0.25">
      <c r="A45" s="37"/>
      <c r="X45" s="36"/>
    </row>
    <row r="46" spans="1:24" x14ac:dyDescent="0.25">
      <c r="A46" s="37"/>
      <c r="X46" s="36"/>
    </row>
    <row r="47" spans="1:24" x14ac:dyDescent="0.25">
      <c r="A47" s="37"/>
      <c r="X47" s="36"/>
    </row>
    <row r="48" spans="1:24" x14ac:dyDescent="0.25">
      <c r="A48" s="37"/>
      <c r="X48" s="36"/>
    </row>
    <row r="49" spans="1:24" x14ac:dyDescent="0.25">
      <c r="A49" s="37"/>
      <c r="X49" s="36"/>
    </row>
    <row r="50" spans="1:24" x14ac:dyDescent="0.25">
      <c r="A50" s="37"/>
      <c r="X50" s="36"/>
    </row>
    <row r="51" spans="1:24" ht="17.25" thickBot="1" x14ac:dyDescent="0.3">
      <c r="A51" s="41"/>
      <c r="B51" s="42"/>
      <c r="C51" s="42"/>
      <c r="D51" s="42"/>
      <c r="E51" s="42"/>
      <c r="F51" s="42"/>
      <c r="G51" s="42"/>
      <c r="H51" s="42"/>
      <c r="I51" s="42"/>
      <c r="J51" s="42"/>
      <c r="K51" s="42"/>
      <c r="L51" s="42"/>
      <c r="M51" s="42"/>
      <c r="N51" s="42"/>
      <c r="O51" s="42"/>
      <c r="P51" s="42"/>
      <c r="Q51" s="42"/>
      <c r="R51" s="42"/>
      <c r="S51" s="42"/>
      <c r="T51" s="42"/>
      <c r="U51" s="42"/>
      <c r="V51" s="42"/>
      <c r="W51" s="42"/>
      <c r="X51" s="43"/>
    </row>
  </sheetData>
  <mergeCells count="1">
    <mergeCell ref="A1:E2"/>
  </mergeCells>
  <pageMargins left="0.23622047244094488" right="0.23622047244094488" top="0.74803149606299213" bottom="0.74803149606299213" header="0.31496062992125984" footer="0.51181102362204722"/>
  <pageSetup paperSize="3" scale="75" orientation="landscape"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A9D88-B242-4EA1-833D-9C2345BB4F38}">
  <dimension ref="A3:D26"/>
  <sheetViews>
    <sheetView workbookViewId="0">
      <selection activeCell="H6" sqref="H6"/>
    </sheetView>
  </sheetViews>
  <sheetFormatPr defaultRowHeight="16.5" x14ac:dyDescent="0.25"/>
  <cols>
    <col min="1" max="1" width="15.77734375" bestFit="1" customWidth="1"/>
    <col min="2" max="2" width="15.33203125" bestFit="1" customWidth="1"/>
    <col min="3" max="3" width="3.33203125" bestFit="1" customWidth="1"/>
    <col min="4" max="4" width="11.109375" bestFit="1" customWidth="1"/>
    <col min="5" max="5" width="15.77734375" bestFit="1" customWidth="1"/>
    <col min="6" max="6" width="27.33203125" bestFit="1" customWidth="1"/>
    <col min="7" max="7" width="20.6640625" bestFit="1" customWidth="1"/>
    <col min="8" max="8" width="5.5546875" bestFit="1" customWidth="1"/>
    <col min="9" max="9" width="6.109375" bestFit="1" customWidth="1"/>
    <col min="10" max="10" width="5.77734375" bestFit="1" customWidth="1"/>
    <col min="11" max="11" width="5.88671875" bestFit="1" customWidth="1"/>
    <col min="12" max="12" width="6.109375" bestFit="1" customWidth="1"/>
    <col min="13" max="13" width="6" bestFit="1" customWidth="1"/>
    <col min="14" max="14" width="11.109375" bestFit="1" customWidth="1"/>
    <col min="15" max="15" width="6.109375" bestFit="1" customWidth="1"/>
    <col min="16" max="16" width="6" bestFit="1" customWidth="1"/>
    <col min="17" max="17" width="11.109375" bestFit="1" customWidth="1"/>
  </cols>
  <sheetData>
    <row r="3" spans="1:4" x14ac:dyDescent="0.25">
      <c r="A3" s="1" t="s">
        <v>49</v>
      </c>
      <c r="B3" s="1" t="s">
        <v>48</v>
      </c>
    </row>
    <row r="4" spans="1:4" x14ac:dyDescent="0.25">
      <c r="A4" s="1" t="s">
        <v>0</v>
      </c>
      <c r="B4" t="s">
        <v>46</v>
      </c>
      <c r="C4" t="s">
        <v>37</v>
      </c>
      <c r="D4" t="s">
        <v>1</v>
      </c>
    </row>
    <row r="5" spans="1:4" x14ac:dyDescent="0.25">
      <c r="A5" s="2" t="s">
        <v>28</v>
      </c>
    </row>
    <row r="6" spans="1:4" x14ac:dyDescent="0.25">
      <c r="A6" s="3" t="s">
        <v>35</v>
      </c>
      <c r="B6" s="5">
        <v>76.815238095238087</v>
      </c>
      <c r="C6" s="5">
        <v>28.947199999999999</v>
      </c>
      <c r="D6" s="5">
        <v>50.800000000000004</v>
      </c>
    </row>
    <row r="7" spans="1:4" x14ac:dyDescent="0.25">
      <c r="A7" s="3" t="s">
        <v>36</v>
      </c>
      <c r="B7" s="5">
        <v>112.63642857142858</v>
      </c>
      <c r="C7" s="5">
        <v>20.302857142857142</v>
      </c>
      <c r="D7" s="5">
        <v>46.683877551020416</v>
      </c>
    </row>
    <row r="8" spans="1:4" x14ac:dyDescent="0.25">
      <c r="A8" s="2" t="s">
        <v>29</v>
      </c>
    </row>
    <row r="9" spans="1:4" x14ac:dyDescent="0.25">
      <c r="A9" s="3" t="s">
        <v>35</v>
      </c>
      <c r="B9" s="5">
        <v>86.816800000000001</v>
      </c>
      <c r="C9" s="5">
        <v>15.668823529411766</v>
      </c>
      <c r="D9" s="5">
        <v>58.018809523809523</v>
      </c>
    </row>
    <row r="10" spans="1:4" x14ac:dyDescent="0.25">
      <c r="A10" s="3" t="s">
        <v>36</v>
      </c>
      <c r="B10" s="5">
        <v>63.764000000000003</v>
      </c>
      <c r="C10" s="5">
        <v>16.629428571428569</v>
      </c>
      <c r="D10" s="5">
        <v>30.7698</v>
      </c>
    </row>
    <row r="11" spans="1:4" x14ac:dyDescent="0.25">
      <c r="A11" s="2" t="s">
        <v>30</v>
      </c>
    </row>
    <row r="12" spans="1:4" x14ac:dyDescent="0.25">
      <c r="A12" s="3" t="s">
        <v>35</v>
      </c>
      <c r="B12" s="5">
        <v>55.166428571428575</v>
      </c>
      <c r="C12" s="5">
        <v>10.90764705882353</v>
      </c>
      <c r="D12" s="5">
        <v>30.895483870967741</v>
      </c>
    </row>
    <row r="13" spans="1:4" x14ac:dyDescent="0.25">
      <c r="A13" s="3" t="s">
        <v>36</v>
      </c>
      <c r="B13" s="5">
        <v>130.64363636363635</v>
      </c>
      <c r="C13" s="5">
        <v>18.820399999999999</v>
      </c>
      <c r="D13" s="5">
        <v>38.985245901639345</v>
      </c>
    </row>
    <row r="14" spans="1:4" x14ac:dyDescent="0.25">
      <c r="A14" s="2" t="s">
        <v>31</v>
      </c>
    </row>
    <row r="15" spans="1:4" x14ac:dyDescent="0.25">
      <c r="A15" s="3" t="s">
        <v>35</v>
      </c>
      <c r="B15" s="5">
        <v>88.446315789473687</v>
      </c>
      <c r="C15" s="5">
        <v>18.317083333333333</v>
      </c>
      <c r="D15" s="5">
        <v>49.304418604651168</v>
      </c>
    </row>
    <row r="16" spans="1:4" x14ac:dyDescent="0.25">
      <c r="A16" s="3" t="s">
        <v>36</v>
      </c>
      <c r="B16" s="5">
        <v>83.696923076923071</v>
      </c>
      <c r="C16" s="5">
        <v>18.36611111111111</v>
      </c>
      <c r="D16" s="5">
        <v>35.698775510204079</v>
      </c>
    </row>
    <row r="17" spans="1:4" x14ac:dyDescent="0.25">
      <c r="A17" s="2" t="s">
        <v>32</v>
      </c>
    </row>
    <row r="18" spans="1:4" x14ac:dyDescent="0.25">
      <c r="A18" s="3" t="s">
        <v>35</v>
      </c>
      <c r="B18" s="5">
        <v>86.20703703703704</v>
      </c>
      <c r="C18" s="5">
        <v>12.388260869565217</v>
      </c>
      <c r="D18" s="5">
        <v>52.250399999999999</v>
      </c>
    </row>
    <row r="19" spans="1:4" x14ac:dyDescent="0.25">
      <c r="A19" s="3" t="s">
        <v>36</v>
      </c>
      <c r="B19" s="5">
        <v>66.261538461538464</v>
      </c>
      <c r="C19" s="5">
        <v>33.782258064516128</v>
      </c>
      <c r="D19" s="5">
        <v>43.378409090909095</v>
      </c>
    </row>
    <row r="20" spans="1:4" x14ac:dyDescent="0.25">
      <c r="A20" s="2" t="s">
        <v>33</v>
      </c>
    </row>
    <row r="21" spans="1:4" x14ac:dyDescent="0.25">
      <c r="A21" s="3" t="s">
        <v>35</v>
      </c>
      <c r="B21" s="5">
        <v>68.317826086956515</v>
      </c>
      <c r="C21" s="5">
        <v>12.6516</v>
      </c>
      <c r="D21" s="5">
        <v>39.324999999999996</v>
      </c>
    </row>
    <row r="22" spans="1:4" x14ac:dyDescent="0.25">
      <c r="A22" s="3" t="s">
        <v>36</v>
      </c>
      <c r="B22" s="5">
        <v>74.398571428571429</v>
      </c>
      <c r="C22" s="5">
        <v>19.814146341463413</v>
      </c>
      <c r="D22" s="5">
        <v>33.708363636363636</v>
      </c>
    </row>
    <row r="23" spans="1:4" x14ac:dyDescent="0.25">
      <c r="A23" s="2" t="s">
        <v>34</v>
      </c>
    </row>
    <row r="24" spans="1:4" x14ac:dyDescent="0.25">
      <c r="A24" s="3" t="s">
        <v>35</v>
      </c>
      <c r="B24" s="5">
        <v>73.84571428571428</v>
      </c>
      <c r="C24" s="5">
        <v>7.696315789473684</v>
      </c>
      <c r="D24" s="5">
        <v>42.424750000000003</v>
      </c>
    </row>
    <row r="25" spans="1:4" x14ac:dyDescent="0.25">
      <c r="A25" s="3" t="s">
        <v>36</v>
      </c>
      <c r="B25" s="5">
        <v>93.846666666666664</v>
      </c>
      <c r="C25" s="5">
        <v>17.697741935483872</v>
      </c>
      <c r="D25" s="5">
        <v>45.670816326530613</v>
      </c>
    </row>
    <row r="26" spans="1:4" x14ac:dyDescent="0.25">
      <c r="A26" s="2" t="s">
        <v>1</v>
      </c>
      <c r="B26" s="5">
        <v>82.002983870967753</v>
      </c>
      <c r="C26" s="5">
        <v>18.742371638141808</v>
      </c>
      <c r="D26" s="5">
        <v>42.621567732115679</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5D8AA-94D1-410A-B91A-E24F440D146B}">
  <dimension ref="A1:U5"/>
  <sheetViews>
    <sheetView zoomScale="85" zoomScaleNormal="85" workbookViewId="0"/>
  </sheetViews>
  <sheetFormatPr defaultRowHeight="16.5" x14ac:dyDescent="0.25"/>
  <cols>
    <col min="5" max="5" width="8.88671875" customWidth="1"/>
  </cols>
  <sheetData>
    <row r="1" spans="1:21" ht="31.5" customHeight="1" x14ac:dyDescent="0.35">
      <c r="A1" s="26"/>
      <c r="B1" s="27"/>
      <c r="C1" s="27"/>
      <c r="D1" s="27"/>
      <c r="E1" s="27"/>
      <c r="F1" s="8"/>
      <c r="G1" s="9"/>
      <c r="H1" s="20"/>
      <c r="S1" s="25"/>
      <c r="T1" s="24"/>
      <c r="U1" s="22"/>
    </row>
    <row r="2" spans="1:21" ht="31.5" customHeight="1" x14ac:dyDescent="0.25"/>
    <row r="3" spans="1:21" ht="31.5" customHeight="1" x14ac:dyDescent="0.25">
      <c r="I3" s="8"/>
      <c r="J3" s="9"/>
      <c r="K3" s="20"/>
      <c r="L3" s="8"/>
      <c r="M3" s="9"/>
      <c r="N3" s="20"/>
    </row>
    <row r="4" spans="1:21" ht="31.5" customHeight="1" x14ac:dyDescent="0.25">
      <c r="F4" s="8"/>
      <c r="G4" s="8"/>
      <c r="H4" s="19"/>
      <c r="I4" s="8"/>
      <c r="J4" s="9"/>
      <c r="K4" s="20"/>
      <c r="L4" s="8"/>
      <c r="M4" s="9"/>
      <c r="N4" s="20"/>
      <c r="S4" s="23"/>
      <c r="T4" s="23"/>
      <c r="U4" s="23"/>
    </row>
    <row r="5" spans="1:21" ht="21.75" customHeight="1"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BAF43-7E42-40AC-985E-F208B91109A4}">
  <dimension ref="A3:C20"/>
  <sheetViews>
    <sheetView workbookViewId="0">
      <selection activeCell="H6" sqref="H6"/>
    </sheetView>
  </sheetViews>
  <sheetFormatPr defaultRowHeight="16.5" x14ac:dyDescent="0.25"/>
  <sheetData>
    <row r="3" spans="1:3" x14ac:dyDescent="0.25">
      <c r="A3" s="10"/>
      <c r="B3" s="11"/>
      <c r="C3" s="12"/>
    </row>
    <row r="4" spans="1:3" x14ac:dyDescent="0.25">
      <c r="A4" s="13"/>
      <c r="B4" s="14"/>
      <c r="C4" s="15"/>
    </row>
    <row r="5" spans="1:3" x14ac:dyDescent="0.25">
      <c r="A5" s="13"/>
      <c r="B5" s="14"/>
      <c r="C5" s="15"/>
    </row>
    <row r="6" spans="1:3" x14ac:dyDescent="0.25">
      <c r="A6" s="13"/>
      <c r="B6" s="14"/>
      <c r="C6" s="15"/>
    </row>
    <row r="7" spans="1:3" x14ac:dyDescent="0.25">
      <c r="A7" s="13"/>
      <c r="B7" s="14"/>
      <c r="C7" s="15"/>
    </row>
    <row r="8" spans="1:3" x14ac:dyDescent="0.25">
      <c r="A8" s="13"/>
      <c r="B8" s="14"/>
      <c r="C8" s="15"/>
    </row>
    <row r="9" spans="1:3" x14ac:dyDescent="0.25">
      <c r="A9" s="13"/>
      <c r="B9" s="14"/>
      <c r="C9" s="15"/>
    </row>
    <row r="10" spans="1:3" x14ac:dyDescent="0.25">
      <c r="A10" s="13"/>
      <c r="B10" s="14"/>
      <c r="C10" s="15"/>
    </row>
    <row r="11" spans="1:3" x14ac:dyDescent="0.25">
      <c r="A11" s="13"/>
      <c r="B11" s="14"/>
      <c r="C11" s="15"/>
    </row>
    <row r="12" spans="1:3" x14ac:dyDescent="0.25">
      <c r="A12" s="13"/>
      <c r="B12" s="14"/>
      <c r="C12" s="15"/>
    </row>
    <row r="13" spans="1:3" x14ac:dyDescent="0.25">
      <c r="A13" s="13"/>
      <c r="B13" s="14"/>
      <c r="C13" s="15"/>
    </row>
    <row r="14" spans="1:3" x14ac:dyDescent="0.25">
      <c r="A14" s="13"/>
      <c r="B14" s="14"/>
      <c r="C14" s="15"/>
    </row>
    <row r="15" spans="1:3" x14ac:dyDescent="0.25">
      <c r="A15" s="13"/>
      <c r="B15" s="14"/>
      <c r="C15" s="15"/>
    </row>
    <row r="16" spans="1:3" x14ac:dyDescent="0.25">
      <c r="A16" s="13"/>
      <c r="B16" s="14"/>
      <c r="C16" s="15"/>
    </row>
    <row r="17" spans="1:3" x14ac:dyDescent="0.25">
      <c r="A17" s="13"/>
      <c r="B17" s="14"/>
      <c r="C17" s="15"/>
    </row>
    <row r="18" spans="1:3" x14ac:dyDescent="0.25">
      <c r="A18" s="13"/>
      <c r="B18" s="14"/>
      <c r="C18" s="15"/>
    </row>
    <row r="19" spans="1:3" x14ac:dyDescent="0.25">
      <c r="A19" s="13"/>
      <c r="B19" s="14"/>
      <c r="C19" s="15"/>
    </row>
    <row r="20" spans="1:3" x14ac:dyDescent="0.25">
      <c r="A20" s="16"/>
      <c r="B20" s="17"/>
      <c r="C20" s="18"/>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8B255-737D-4572-B291-DDDA49C93F66}">
  <dimension ref="A3:I34"/>
  <sheetViews>
    <sheetView topLeftCell="A11" workbookViewId="0">
      <selection activeCell="H6" sqref="H6"/>
    </sheetView>
  </sheetViews>
  <sheetFormatPr defaultRowHeight="16.5" x14ac:dyDescent="0.25"/>
  <cols>
    <col min="1" max="1" width="15.6640625" bestFit="1" customWidth="1"/>
    <col min="2" max="2" width="15.33203125" bestFit="1" customWidth="1"/>
    <col min="3" max="3" width="8.21875" bestFit="1" customWidth="1"/>
    <col min="4" max="4" width="11.109375" bestFit="1" customWidth="1"/>
    <col min="8" max="8" width="12.44140625" bestFit="1" customWidth="1"/>
    <col min="9" max="9" width="10.6640625" bestFit="1" customWidth="1"/>
  </cols>
  <sheetData>
    <row r="3" spans="1:4" x14ac:dyDescent="0.25">
      <c r="A3" s="1" t="s">
        <v>0</v>
      </c>
      <c r="B3" t="s">
        <v>23</v>
      </c>
    </row>
    <row r="4" spans="1:4" x14ac:dyDescent="0.25">
      <c r="A4" s="2" t="s">
        <v>35</v>
      </c>
      <c r="B4" s="6">
        <v>297</v>
      </c>
    </row>
    <row r="5" spans="1:4" x14ac:dyDescent="0.25">
      <c r="A5" s="2" t="s">
        <v>36</v>
      </c>
      <c r="B5" s="6">
        <v>353</v>
      </c>
    </row>
    <row r="6" spans="1:4" x14ac:dyDescent="0.25">
      <c r="A6" s="2" t="s">
        <v>1</v>
      </c>
      <c r="B6" s="6">
        <v>650</v>
      </c>
    </row>
    <row r="8" spans="1:4" x14ac:dyDescent="0.25">
      <c r="A8" s="1" t="s">
        <v>23</v>
      </c>
      <c r="B8" s="1" t="s">
        <v>48</v>
      </c>
    </row>
    <row r="9" spans="1:4" x14ac:dyDescent="0.25">
      <c r="A9" s="1" t="s">
        <v>0</v>
      </c>
      <c r="B9" t="s">
        <v>35</v>
      </c>
      <c r="C9" t="s">
        <v>36</v>
      </c>
      <c r="D9" t="s">
        <v>1</v>
      </c>
    </row>
    <row r="10" spans="1:4" x14ac:dyDescent="0.25">
      <c r="A10" s="2" t="s">
        <v>39</v>
      </c>
      <c r="B10" s="7">
        <v>0.81818181818181823</v>
      </c>
      <c r="C10" s="7">
        <v>0.91501416430594906</v>
      </c>
      <c r="D10" s="7">
        <v>0.87076923076923074</v>
      </c>
    </row>
    <row r="11" spans="1:4" x14ac:dyDescent="0.25">
      <c r="A11" s="2" t="s">
        <v>47</v>
      </c>
      <c r="B11" s="7">
        <v>0.18181818181818182</v>
      </c>
      <c r="C11" s="7">
        <v>8.4985835694050993E-2</v>
      </c>
      <c r="D11" s="7">
        <v>0.12923076923076923</v>
      </c>
    </row>
    <row r="12" spans="1:4" x14ac:dyDescent="0.25">
      <c r="A12" s="2" t="s">
        <v>1</v>
      </c>
      <c r="B12" s="7">
        <v>1</v>
      </c>
      <c r="C12" s="7">
        <v>1</v>
      </c>
      <c r="D12" s="7">
        <v>1</v>
      </c>
    </row>
    <row r="15" spans="1:4" x14ac:dyDescent="0.25">
      <c r="A15" s="1" t="s">
        <v>23</v>
      </c>
      <c r="B15" s="1" t="s">
        <v>48</v>
      </c>
    </row>
    <row r="16" spans="1:4" x14ac:dyDescent="0.25">
      <c r="A16" s="1" t="s">
        <v>0</v>
      </c>
      <c r="B16" t="s">
        <v>35</v>
      </c>
      <c r="C16" t="s">
        <v>36</v>
      </c>
      <c r="D16" t="s">
        <v>1</v>
      </c>
    </row>
    <row r="17" spans="1:9" x14ac:dyDescent="0.25">
      <c r="A17" s="2" t="s">
        <v>46</v>
      </c>
      <c r="B17" s="7">
        <v>0.50168350168350173</v>
      </c>
      <c r="C17" s="7">
        <v>0.27762039660056659</v>
      </c>
      <c r="D17" s="7">
        <v>0.38</v>
      </c>
    </row>
    <row r="18" spans="1:9" x14ac:dyDescent="0.25">
      <c r="A18" s="2" t="s">
        <v>37</v>
      </c>
      <c r="B18" s="7">
        <v>0.49831649831649832</v>
      </c>
      <c r="C18" s="7">
        <v>0.72237960339943341</v>
      </c>
      <c r="D18" s="7">
        <v>0.62</v>
      </c>
    </row>
    <row r="19" spans="1:9" x14ac:dyDescent="0.25">
      <c r="A19" s="2" t="s">
        <v>1</v>
      </c>
      <c r="B19" s="7">
        <v>1</v>
      </c>
      <c r="C19" s="7">
        <v>1</v>
      </c>
      <c r="D19" s="7">
        <v>1</v>
      </c>
    </row>
    <row r="21" spans="1:9" x14ac:dyDescent="0.25">
      <c r="A21" s="1" t="s">
        <v>23</v>
      </c>
      <c r="B21" s="1" t="s">
        <v>48</v>
      </c>
    </row>
    <row r="22" spans="1:9" x14ac:dyDescent="0.25">
      <c r="A22" s="1" t="s">
        <v>0</v>
      </c>
      <c r="B22" t="s">
        <v>35</v>
      </c>
      <c r="C22" t="s">
        <v>36</v>
      </c>
      <c r="D22" t="s">
        <v>1</v>
      </c>
    </row>
    <row r="23" spans="1:9" x14ac:dyDescent="0.25">
      <c r="A23" s="2" t="s">
        <v>56</v>
      </c>
      <c r="B23" s="6">
        <v>172</v>
      </c>
      <c r="C23" s="6">
        <v>165</v>
      </c>
      <c r="D23" s="6">
        <v>337</v>
      </c>
    </row>
    <row r="24" spans="1:9" x14ac:dyDescent="0.25">
      <c r="A24" s="2" t="s">
        <v>57</v>
      </c>
      <c r="B24" s="6">
        <v>81</v>
      </c>
      <c r="C24" s="6">
        <v>105</v>
      </c>
      <c r="D24" s="6">
        <v>186</v>
      </c>
    </row>
    <row r="25" spans="1:9" x14ac:dyDescent="0.25">
      <c r="A25" s="2" t="s">
        <v>58</v>
      </c>
      <c r="B25" s="6">
        <v>44</v>
      </c>
      <c r="C25" s="6">
        <v>83</v>
      </c>
      <c r="D25" s="6">
        <v>127</v>
      </c>
    </row>
    <row r="26" spans="1:9" x14ac:dyDescent="0.25">
      <c r="A26" s="2" t="s">
        <v>1</v>
      </c>
      <c r="B26" s="6">
        <v>297</v>
      </c>
      <c r="C26" s="6">
        <v>353</v>
      </c>
      <c r="D26" s="6">
        <v>650</v>
      </c>
      <c r="H26" s="1" t="s">
        <v>0</v>
      </c>
      <c r="I26" t="s">
        <v>50</v>
      </c>
    </row>
    <row r="27" spans="1:9" x14ac:dyDescent="0.25">
      <c r="H27" s="2">
        <v>0</v>
      </c>
      <c r="I27" s="5">
        <v>477</v>
      </c>
    </row>
    <row r="28" spans="1:9" x14ac:dyDescent="0.25">
      <c r="A28" s="1" t="s">
        <v>59</v>
      </c>
      <c r="B28" s="1" t="s">
        <v>48</v>
      </c>
      <c r="H28" s="2">
        <v>1</v>
      </c>
      <c r="I28" s="5">
        <v>1179</v>
      </c>
    </row>
    <row r="29" spans="1:9" x14ac:dyDescent="0.25">
      <c r="A29" s="1" t="s">
        <v>0</v>
      </c>
      <c r="B29" t="s">
        <v>35</v>
      </c>
      <c r="C29" t="s">
        <v>36</v>
      </c>
      <c r="D29" t="s">
        <v>1</v>
      </c>
      <c r="H29" s="2" t="s">
        <v>1</v>
      </c>
      <c r="I29" s="5">
        <v>1656</v>
      </c>
    </row>
    <row r="30" spans="1:9" x14ac:dyDescent="0.25">
      <c r="A30" s="2" t="s">
        <v>2</v>
      </c>
      <c r="B30" s="21">
        <v>3.2258064516129031E-2</v>
      </c>
      <c r="C30" s="21">
        <v>4.1379310344827586E-2</v>
      </c>
      <c r="D30" s="21">
        <v>3.6666666666666667E-2</v>
      </c>
    </row>
    <row r="31" spans="1:9" x14ac:dyDescent="0.25">
      <c r="A31" s="2" t="s">
        <v>16</v>
      </c>
      <c r="B31" s="21">
        <v>0.19742489270386265</v>
      </c>
      <c r="C31" s="21">
        <v>0.21367521367521367</v>
      </c>
      <c r="D31" s="21">
        <v>0.20556745182012848</v>
      </c>
    </row>
    <row r="32" spans="1:9" x14ac:dyDescent="0.25">
      <c r="A32" s="2" t="s">
        <v>17</v>
      </c>
      <c r="B32" s="21">
        <v>1.1836734693877551</v>
      </c>
      <c r="C32" s="21">
        <v>1.1884615384615385</v>
      </c>
      <c r="D32" s="21">
        <v>1.1861386138613861</v>
      </c>
    </row>
    <row r="33" spans="1:4" x14ac:dyDescent="0.25">
      <c r="A33" s="2" t="s">
        <v>18</v>
      </c>
      <c r="B33" s="21">
        <v>1.3905723905723906</v>
      </c>
      <c r="C33" s="21">
        <v>1.5212464589235128</v>
      </c>
      <c r="D33" s="21">
        <v>1.4615384615384615</v>
      </c>
    </row>
    <row r="34" spans="1:4" x14ac:dyDescent="0.25">
      <c r="A34" s="2" t="s">
        <v>1</v>
      </c>
      <c r="B34" s="21">
        <v>2.5387205387205389</v>
      </c>
      <c r="C34" s="21">
        <v>2.5552407932011332</v>
      </c>
      <c r="D34" s="21">
        <v>2.5476923076923077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17405-80EB-4A4F-BDBB-D53D16443BE7}">
  <dimension ref="A3:D26"/>
  <sheetViews>
    <sheetView workbookViewId="0">
      <selection activeCell="H6" sqref="H6"/>
    </sheetView>
  </sheetViews>
  <sheetFormatPr defaultRowHeight="16.5" x14ac:dyDescent="0.25"/>
  <cols>
    <col min="1" max="1" width="15.6640625" bestFit="1" customWidth="1"/>
    <col min="2" max="2" width="15.33203125" bestFit="1" customWidth="1"/>
    <col min="3" max="3" width="4" bestFit="1" customWidth="1"/>
    <col min="4" max="4" width="11.109375" bestFit="1" customWidth="1"/>
  </cols>
  <sheetData>
    <row r="3" spans="1:4" x14ac:dyDescent="0.25">
      <c r="A3" s="1" t="s">
        <v>23</v>
      </c>
      <c r="B3" s="1" t="s">
        <v>48</v>
      </c>
    </row>
    <row r="4" spans="1:4" x14ac:dyDescent="0.25">
      <c r="A4" s="1" t="s">
        <v>0</v>
      </c>
      <c r="B4" t="s">
        <v>46</v>
      </c>
      <c r="C4" t="s">
        <v>37</v>
      </c>
      <c r="D4" t="s">
        <v>1</v>
      </c>
    </row>
    <row r="5" spans="1:4" x14ac:dyDescent="0.25">
      <c r="A5" s="2" t="s">
        <v>28</v>
      </c>
    </row>
    <row r="6" spans="1:4" x14ac:dyDescent="0.25">
      <c r="A6" s="3" t="s">
        <v>35</v>
      </c>
      <c r="B6" s="6">
        <v>20</v>
      </c>
      <c r="C6" s="6">
        <v>25</v>
      </c>
      <c r="D6" s="6">
        <v>45</v>
      </c>
    </row>
    <row r="7" spans="1:4" x14ac:dyDescent="0.25">
      <c r="A7" s="3" t="s">
        <v>36</v>
      </c>
      <c r="B7" s="6">
        <v>14</v>
      </c>
      <c r="C7" s="6">
        <v>35</v>
      </c>
      <c r="D7" s="6">
        <v>49</v>
      </c>
    </row>
    <row r="8" spans="1:4" x14ac:dyDescent="0.25">
      <c r="A8" s="2" t="s">
        <v>29</v>
      </c>
    </row>
    <row r="9" spans="1:4" x14ac:dyDescent="0.25">
      <c r="A9" s="3" t="s">
        <v>35</v>
      </c>
      <c r="B9" s="6">
        <v>25</v>
      </c>
      <c r="C9" s="6">
        <v>17</v>
      </c>
      <c r="D9" s="6">
        <v>42</v>
      </c>
    </row>
    <row r="10" spans="1:4" x14ac:dyDescent="0.25">
      <c r="A10" s="3" t="s">
        <v>36</v>
      </c>
      <c r="B10" s="6">
        <v>15</v>
      </c>
      <c r="C10" s="6">
        <v>35</v>
      </c>
      <c r="D10" s="6">
        <v>50</v>
      </c>
    </row>
    <row r="11" spans="1:4" x14ac:dyDescent="0.25">
      <c r="A11" s="2" t="s">
        <v>30</v>
      </c>
    </row>
    <row r="12" spans="1:4" x14ac:dyDescent="0.25">
      <c r="A12" s="3" t="s">
        <v>35</v>
      </c>
      <c r="B12" s="6">
        <v>14</v>
      </c>
      <c r="C12" s="6">
        <v>16</v>
      </c>
      <c r="D12" s="6">
        <v>30</v>
      </c>
    </row>
    <row r="13" spans="1:4" x14ac:dyDescent="0.25">
      <c r="A13" s="3" t="s">
        <v>36</v>
      </c>
      <c r="B13" s="6">
        <v>11</v>
      </c>
      <c r="C13" s="6">
        <v>50</v>
      </c>
      <c r="D13" s="6">
        <v>61</v>
      </c>
    </row>
    <row r="14" spans="1:4" x14ac:dyDescent="0.25">
      <c r="A14" s="2" t="s">
        <v>31</v>
      </c>
    </row>
    <row r="15" spans="1:4" x14ac:dyDescent="0.25">
      <c r="A15" s="3" t="s">
        <v>35</v>
      </c>
      <c r="B15" s="6">
        <v>19</v>
      </c>
      <c r="C15" s="6">
        <v>24</v>
      </c>
      <c r="D15" s="6">
        <v>43</v>
      </c>
    </row>
    <row r="16" spans="1:4" x14ac:dyDescent="0.25">
      <c r="A16" s="3" t="s">
        <v>36</v>
      </c>
      <c r="B16" s="6">
        <v>13</v>
      </c>
      <c r="C16" s="6">
        <v>35</v>
      </c>
      <c r="D16" s="6">
        <v>48</v>
      </c>
    </row>
    <row r="17" spans="1:4" x14ac:dyDescent="0.25">
      <c r="A17" s="2" t="s">
        <v>32</v>
      </c>
    </row>
    <row r="18" spans="1:4" x14ac:dyDescent="0.25">
      <c r="A18" s="3" t="s">
        <v>35</v>
      </c>
      <c r="B18" s="6">
        <v>27</v>
      </c>
      <c r="C18" s="6">
        <v>22</v>
      </c>
      <c r="D18" s="6">
        <v>49</v>
      </c>
    </row>
    <row r="19" spans="1:4" x14ac:dyDescent="0.25">
      <c r="A19" s="3" t="s">
        <v>36</v>
      </c>
      <c r="B19" s="6">
        <v>13</v>
      </c>
      <c r="C19" s="6">
        <v>30</v>
      </c>
      <c r="D19" s="6">
        <v>43</v>
      </c>
    </row>
    <row r="20" spans="1:4" x14ac:dyDescent="0.25">
      <c r="A20" s="2" t="s">
        <v>33</v>
      </c>
    </row>
    <row r="21" spans="1:4" x14ac:dyDescent="0.25">
      <c r="A21" s="3" t="s">
        <v>35</v>
      </c>
      <c r="B21" s="6">
        <v>23</v>
      </c>
      <c r="C21" s="6">
        <v>25</v>
      </c>
      <c r="D21" s="6">
        <v>48</v>
      </c>
    </row>
    <row r="22" spans="1:4" x14ac:dyDescent="0.25">
      <c r="A22" s="3" t="s">
        <v>36</v>
      </c>
      <c r="B22" s="6">
        <v>14</v>
      </c>
      <c r="C22" s="6">
        <v>40</v>
      </c>
      <c r="D22" s="6">
        <v>54</v>
      </c>
    </row>
    <row r="23" spans="1:4" x14ac:dyDescent="0.25">
      <c r="A23" s="2" t="s">
        <v>34</v>
      </c>
    </row>
    <row r="24" spans="1:4" x14ac:dyDescent="0.25">
      <c r="A24" s="3" t="s">
        <v>35</v>
      </c>
      <c r="B24" s="6">
        <v>21</v>
      </c>
      <c r="C24" s="6">
        <v>19</v>
      </c>
      <c r="D24" s="6">
        <v>40</v>
      </c>
    </row>
    <row r="25" spans="1:4" x14ac:dyDescent="0.25">
      <c r="A25" s="3" t="s">
        <v>36</v>
      </c>
      <c r="B25" s="6">
        <v>18</v>
      </c>
      <c r="C25" s="6">
        <v>30</v>
      </c>
      <c r="D25" s="6">
        <v>48</v>
      </c>
    </row>
    <row r="26" spans="1:4" x14ac:dyDescent="0.25">
      <c r="A26" s="2" t="s">
        <v>1</v>
      </c>
      <c r="B26" s="6">
        <v>247</v>
      </c>
      <c r="C26" s="6">
        <v>403</v>
      </c>
      <c r="D26" s="6">
        <v>650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1C4EA-FAA7-403A-BD2F-B4AD6EEC532E}">
  <dimension ref="A3:C8"/>
  <sheetViews>
    <sheetView workbookViewId="0">
      <selection activeCell="H6" sqref="H6"/>
    </sheetView>
  </sheetViews>
  <sheetFormatPr defaultRowHeight="16.5" x14ac:dyDescent="0.25"/>
  <cols>
    <col min="1" max="1" width="12.44140625" bestFit="1" customWidth="1"/>
    <col min="2" max="2" width="10.6640625" bestFit="1" customWidth="1"/>
    <col min="3" max="3" width="9.33203125" bestFit="1" customWidth="1"/>
  </cols>
  <sheetData>
    <row r="3" spans="1:3" x14ac:dyDescent="0.25">
      <c r="A3" s="1" t="s">
        <v>0</v>
      </c>
      <c r="B3" t="s">
        <v>50</v>
      </c>
      <c r="C3" t="s">
        <v>65</v>
      </c>
    </row>
    <row r="4" spans="1:3" x14ac:dyDescent="0.25">
      <c r="A4" s="2" t="s">
        <v>2</v>
      </c>
      <c r="B4" s="5">
        <v>11</v>
      </c>
      <c r="C4">
        <v>11</v>
      </c>
    </row>
    <row r="5" spans="1:3" x14ac:dyDescent="0.25">
      <c r="A5" s="2" t="s">
        <v>16</v>
      </c>
      <c r="B5" s="5">
        <v>96</v>
      </c>
      <c r="C5">
        <v>92</v>
      </c>
    </row>
    <row r="6" spans="1:3" x14ac:dyDescent="0.25">
      <c r="A6" s="2" t="s">
        <v>17</v>
      </c>
      <c r="B6" s="5">
        <v>599</v>
      </c>
      <c r="C6">
        <v>400</v>
      </c>
    </row>
    <row r="7" spans="1:3" x14ac:dyDescent="0.25">
      <c r="A7" s="2" t="s">
        <v>18</v>
      </c>
      <c r="B7" s="5">
        <v>950</v>
      </c>
      <c r="C7">
        <v>676</v>
      </c>
    </row>
    <row r="8" spans="1:3" x14ac:dyDescent="0.25">
      <c r="A8" s="2" t="s">
        <v>1</v>
      </c>
      <c r="B8" s="5">
        <v>1656</v>
      </c>
      <c r="C8">
        <v>1179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4BCE1-3F73-4AB7-809A-0A3AAF1A826D}">
  <dimension ref="A3:C92"/>
  <sheetViews>
    <sheetView topLeftCell="A5" workbookViewId="0">
      <selection activeCell="H6" sqref="H6"/>
    </sheetView>
  </sheetViews>
  <sheetFormatPr defaultRowHeight="16.5" x14ac:dyDescent="0.25"/>
  <cols>
    <col min="1" max="1" width="12.44140625" bestFit="1" customWidth="1"/>
    <col min="2" max="2" width="15.6640625" bestFit="1" customWidth="1"/>
    <col min="3" max="3" width="9.77734375" bestFit="1" customWidth="1"/>
  </cols>
  <sheetData>
    <row r="3" spans="1:3" x14ac:dyDescent="0.25">
      <c r="A3" s="1" t="s">
        <v>0</v>
      </c>
      <c r="B3" t="s">
        <v>23</v>
      </c>
      <c r="C3" t="s">
        <v>25</v>
      </c>
    </row>
    <row r="4" spans="1:3" x14ac:dyDescent="0.25">
      <c r="A4" s="2" t="s">
        <v>2</v>
      </c>
    </row>
    <row r="5" spans="1:3" x14ac:dyDescent="0.25">
      <c r="A5" s="3" t="s">
        <v>3</v>
      </c>
    </row>
    <row r="6" spans="1:3" x14ac:dyDescent="0.25">
      <c r="A6" s="4" t="s">
        <v>4</v>
      </c>
      <c r="B6" s="6">
        <v>228</v>
      </c>
      <c r="C6" s="5">
        <v>1</v>
      </c>
    </row>
    <row r="7" spans="1:3" x14ac:dyDescent="0.25">
      <c r="A7" s="4" t="s">
        <v>5</v>
      </c>
      <c r="B7" s="6">
        <v>229</v>
      </c>
      <c r="C7" s="5">
        <v>1</v>
      </c>
    </row>
    <row r="8" spans="1:3" x14ac:dyDescent="0.25">
      <c r="A8" s="4" t="s">
        <v>6</v>
      </c>
      <c r="B8" s="6">
        <v>229</v>
      </c>
      <c r="C8" s="5">
        <v>1</v>
      </c>
    </row>
    <row r="9" spans="1:3" x14ac:dyDescent="0.25">
      <c r="A9" s="3" t="s">
        <v>19</v>
      </c>
      <c r="B9" s="6">
        <v>229</v>
      </c>
      <c r="C9" s="5">
        <v>3</v>
      </c>
    </row>
    <row r="10" spans="1:3" x14ac:dyDescent="0.25">
      <c r="A10" s="3" t="s">
        <v>7</v>
      </c>
    </row>
    <row r="11" spans="1:3" x14ac:dyDescent="0.25">
      <c r="A11" s="4" t="s">
        <v>8</v>
      </c>
      <c r="B11" s="6">
        <v>233</v>
      </c>
      <c r="C11" s="5">
        <v>4</v>
      </c>
    </row>
    <row r="12" spans="1:3" x14ac:dyDescent="0.25">
      <c r="A12" s="4" t="s">
        <v>9</v>
      </c>
      <c r="B12" s="6">
        <v>242</v>
      </c>
      <c r="C12" s="5">
        <v>8</v>
      </c>
    </row>
    <row r="13" spans="1:3" x14ac:dyDescent="0.25">
      <c r="A13" s="4" t="s">
        <v>10</v>
      </c>
      <c r="B13" s="6">
        <v>251</v>
      </c>
      <c r="C13" s="5">
        <v>9</v>
      </c>
    </row>
    <row r="14" spans="1:3" x14ac:dyDescent="0.25">
      <c r="A14" s="3" t="s">
        <v>21</v>
      </c>
      <c r="B14" s="6">
        <v>251</v>
      </c>
      <c r="C14" s="5">
        <v>21</v>
      </c>
    </row>
    <row r="15" spans="1:3" x14ac:dyDescent="0.25">
      <c r="A15" s="3" t="s">
        <v>11</v>
      </c>
    </row>
    <row r="16" spans="1:3" x14ac:dyDescent="0.25">
      <c r="A16" s="4" t="s">
        <v>12</v>
      </c>
      <c r="B16" s="6">
        <v>258</v>
      </c>
      <c r="C16" s="5">
        <v>7</v>
      </c>
    </row>
    <row r="17" spans="1:3" x14ac:dyDescent="0.25">
      <c r="A17" s="4" t="s">
        <v>13</v>
      </c>
      <c r="B17" s="6">
        <v>269</v>
      </c>
      <c r="C17" s="5">
        <v>11</v>
      </c>
    </row>
    <row r="18" spans="1:3" x14ac:dyDescent="0.25">
      <c r="A18" s="4" t="s">
        <v>14</v>
      </c>
      <c r="B18" s="6">
        <v>275</v>
      </c>
      <c r="C18" s="5">
        <v>6</v>
      </c>
    </row>
    <row r="19" spans="1:3" x14ac:dyDescent="0.25">
      <c r="A19" s="3" t="s">
        <v>22</v>
      </c>
      <c r="B19" s="6">
        <v>275</v>
      </c>
      <c r="C19" s="5">
        <v>24</v>
      </c>
    </row>
    <row r="20" spans="1:3" x14ac:dyDescent="0.25">
      <c r="A20" s="3" t="s">
        <v>15</v>
      </c>
    </row>
    <row r="21" spans="1:3" x14ac:dyDescent="0.25">
      <c r="A21" s="4" t="s">
        <v>63</v>
      </c>
      <c r="B21" s="6">
        <v>289</v>
      </c>
      <c r="C21" s="5">
        <v>14</v>
      </c>
    </row>
    <row r="22" spans="1:3" x14ac:dyDescent="0.25">
      <c r="A22" s="4" t="s">
        <v>61</v>
      </c>
      <c r="B22" s="6">
        <v>291</v>
      </c>
      <c r="C22" s="5">
        <v>9</v>
      </c>
    </row>
    <row r="23" spans="1:3" x14ac:dyDescent="0.25">
      <c r="A23" s="4" t="s">
        <v>62</v>
      </c>
      <c r="B23" s="6">
        <v>300</v>
      </c>
      <c r="C23" s="5">
        <v>7</v>
      </c>
    </row>
    <row r="24" spans="1:3" x14ac:dyDescent="0.25">
      <c r="A24" s="3" t="s">
        <v>64</v>
      </c>
      <c r="B24" s="6">
        <v>300</v>
      </c>
      <c r="C24" s="5">
        <v>30</v>
      </c>
    </row>
    <row r="25" spans="1:3" x14ac:dyDescent="0.25">
      <c r="A25" s="2" t="s">
        <v>20</v>
      </c>
      <c r="B25" s="6">
        <v>300</v>
      </c>
      <c r="C25" s="5">
        <v>78</v>
      </c>
    </row>
    <row r="26" spans="1:3" x14ac:dyDescent="0.25">
      <c r="A26" s="2" t="s">
        <v>16</v>
      </c>
    </row>
    <row r="27" spans="1:3" x14ac:dyDescent="0.25">
      <c r="A27" s="3" t="s">
        <v>3</v>
      </c>
    </row>
    <row r="28" spans="1:3" x14ac:dyDescent="0.25">
      <c r="A28" s="4" t="s">
        <v>4</v>
      </c>
      <c r="B28" s="6">
        <v>312</v>
      </c>
      <c r="C28" s="5">
        <v>10</v>
      </c>
    </row>
    <row r="29" spans="1:3" x14ac:dyDescent="0.25">
      <c r="A29" s="4" t="s">
        <v>5</v>
      </c>
      <c r="B29" s="6">
        <v>322</v>
      </c>
      <c r="C29" s="5">
        <v>9</v>
      </c>
    </row>
    <row r="30" spans="1:3" x14ac:dyDescent="0.25">
      <c r="A30" s="4" t="s">
        <v>6</v>
      </c>
      <c r="B30" s="6">
        <v>338</v>
      </c>
      <c r="C30" s="5">
        <v>18</v>
      </c>
    </row>
    <row r="31" spans="1:3" x14ac:dyDescent="0.25">
      <c r="A31" s="3" t="s">
        <v>19</v>
      </c>
      <c r="B31" s="6">
        <v>338</v>
      </c>
      <c r="C31" s="5">
        <v>37</v>
      </c>
    </row>
    <row r="32" spans="1:3" x14ac:dyDescent="0.25">
      <c r="A32" s="3" t="s">
        <v>7</v>
      </c>
    </row>
    <row r="33" spans="1:3" x14ac:dyDescent="0.25">
      <c r="A33" s="4" t="s">
        <v>8</v>
      </c>
      <c r="B33" s="6">
        <v>343</v>
      </c>
      <c r="C33" s="5">
        <v>8</v>
      </c>
    </row>
    <row r="34" spans="1:3" x14ac:dyDescent="0.25">
      <c r="A34" s="4" t="s">
        <v>9</v>
      </c>
      <c r="B34" s="6">
        <v>351</v>
      </c>
      <c r="C34" s="5">
        <v>7</v>
      </c>
    </row>
    <row r="35" spans="1:3" x14ac:dyDescent="0.25">
      <c r="A35" s="4" t="s">
        <v>10</v>
      </c>
      <c r="B35" s="6">
        <v>361</v>
      </c>
      <c r="C35" s="5">
        <v>7</v>
      </c>
    </row>
    <row r="36" spans="1:3" x14ac:dyDescent="0.25">
      <c r="A36" s="3" t="s">
        <v>21</v>
      </c>
      <c r="B36" s="6">
        <v>361</v>
      </c>
      <c r="C36" s="5">
        <v>22</v>
      </c>
    </row>
    <row r="37" spans="1:3" x14ac:dyDescent="0.25">
      <c r="A37" s="3" t="s">
        <v>11</v>
      </c>
    </row>
    <row r="38" spans="1:3" x14ac:dyDescent="0.25">
      <c r="A38" s="4" t="s">
        <v>12</v>
      </c>
      <c r="B38" s="6">
        <v>370</v>
      </c>
      <c r="C38" s="5">
        <v>8</v>
      </c>
    </row>
    <row r="39" spans="1:3" x14ac:dyDescent="0.25">
      <c r="A39" s="4" t="s">
        <v>13</v>
      </c>
      <c r="B39" s="6">
        <v>386</v>
      </c>
      <c r="C39" s="5">
        <v>18</v>
      </c>
    </row>
    <row r="40" spans="1:3" x14ac:dyDescent="0.25">
      <c r="A40" s="4" t="s">
        <v>14</v>
      </c>
      <c r="B40" s="6">
        <v>403</v>
      </c>
      <c r="C40" s="5">
        <v>21</v>
      </c>
    </row>
    <row r="41" spans="1:3" x14ac:dyDescent="0.25">
      <c r="A41" s="3" t="s">
        <v>22</v>
      </c>
      <c r="B41" s="6">
        <v>403</v>
      </c>
      <c r="C41" s="5">
        <v>47</v>
      </c>
    </row>
    <row r="42" spans="1:3" x14ac:dyDescent="0.25">
      <c r="A42" s="3" t="s">
        <v>15</v>
      </c>
    </row>
    <row r="43" spans="1:3" x14ac:dyDescent="0.25">
      <c r="A43" s="4" t="s">
        <v>63</v>
      </c>
      <c r="B43" s="6">
        <v>426</v>
      </c>
      <c r="C43" s="5">
        <v>24</v>
      </c>
    </row>
    <row r="44" spans="1:3" x14ac:dyDescent="0.25">
      <c r="A44" s="4" t="s">
        <v>61</v>
      </c>
      <c r="B44" s="6">
        <v>453</v>
      </c>
      <c r="C44" s="5">
        <v>33</v>
      </c>
    </row>
    <row r="45" spans="1:3" x14ac:dyDescent="0.25">
      <c r="A45" s="4" t="s">
        <v>62</v>
      </c>
      <c r="B45" s="6">
        <v>467</v>
      </c>
      <c r="C45" s="5">
        <v>17</v>
      </c>
    </row>
    <row r="46" spans="1:3" x14ac:dyDescent="0.25">
      <c r="A46" s="3" t="s">
        <v>64</v>
      </c>
      <c r="B46" s="6">
        <v>467</v>
      </c>
      <c r="C46" s="5">
        <v>74</v>
      </c>
    </row>
    <row r="47" spans="1:3" x14ac:dyDescent="0.25">
      <c r="A47" s="2" t="s">
        <v>24</v>
      </c>
      <c r="B47" s="6">
        <v>467</v>
      </c>
      <c r="C47" s="5">
        <v>180</v>
      </c>
    </row>
    <row r="48" spans="1:3" x14ac:dyDescent="0.25">
      <c r="A48" s="2" t="s">
        <v>17</v>
      </c>
    </row>
    <row r="49" spans="1:3" x14ac:dyDescent="0.25">
      <c r="A49" s="3" t="s">
        <v>3</v>
      </c>
    </row>
    <row r="50" spans="1:3" x14ac:dyDescent="0.25">
      <c r="A50" s="4" t="s">
        <v>4</v>
      </c>
      <c r="B50" s="6">
        <v>455</v>
      </c>
      <c r="C50" s="5">
        <v>18</v>
      </c>
    </row>
    <row r="51" spans="1:3" x14ac:dyDescent="0.25">
      <c r="A51" s="4" t="s">
        <v>5</v>
      </c>
      <c r="B51" s="6">
        <v>454</v>
      </c>
      <c r="C51" s="5">
        <v>27</v>
      </c>
    </row>
    <row r="52" spans="1:3" x14ac:dyDescent="0.25">
      <c r="A52" s="4" t="s">
        <v>6</v>
      </c>
      <c r="B52" s="6">
        <v>449</v>
      </c>
      <c r="C52" s="5">
        <v>21</v>
      </c>
    </row>
    <row r="53" spans="1:3" x14ac:dyDescent="0.25">
      <c r="A53" s="3" t="s">
        <v>19</v>
      </c>
      <c r="B53" s="6">
        <v>449</v>
      </c>
      <c r="C53" s="5">
        <v>66</v>
      </c>
    </row>
    <row r="54" spans="1:3" x14ac:dyDescent="0.25">
      <c r="A54" s="3" t="s">
        <v>7</v>
      </c>
    </row>
    <row r="55" spans="1:3" x14ac:dyDescent="0.25">
      <c r="A55" s="4" t="s">
        <v>8</v>
      </c>
      <c r="B55" s="6">
        <v>448</v>
      </c>
      <c r="C55" s="5">
        <v>31</v>
      </c>
    </row>
    <row r="56" spans="1:3" x14ac:dyDescent="0.25">
      <c r="A56" s="4" t="s">
        <v>9</v>
      </c>
      <c r="B56" s="6">
        <v>454</v>
      </c>
      <c r="C56" s="5">
        <v>47</v>
      </c>
    </row>
    <row r="57" spans="1:3" x14ac:dyDescent="0.25">
      <c r="A57" s="4" t="s">
        <v>10</v>
      </c>
      <c r="B57" s="6">
        <v>458</v>
      </c>
      <c r="C57" s="5">
        <v>36</v>
      </c>
    </row>
    <row r="58" spans="1:3" x14ac:dyDescent="0.25">
      <c r="A58" s="3" t="s">
        <v>21</v>
      </c>
      <c r="B58" s="6">
        <v>458</v>
      </c>
      <c r="C58" s="5">
        <v>114</v>
      </c>
    </row>
    <row r="59" spans="1:3" x14ac:dyDescent="0.25">
      <c r="A59" s="3" t="s">
        <v>11</v>
      </c>
    </row>
    <row r="60" spans="1:3" x14ac:dyDescent="0.25">
      <c r="A60" s="4" t="s">
        <v>12</v>
      </c>
      <c r="B60" s="6">
        <v>462</v>
      </c>
      <c r="C60" s="5">
        <v>53</v>
      </c>
    </row>
    <row r="61" spans="1:3" x14ac:dyDescent="0.25">
      <c r="A61" s="4" t="s">
        <v>13</v>
      </c>
      <c r="B61" s="6">
        <v>488</v>
      </c>
      <c r="C61" s="5">
        <v>76</v>
      </c>
    </row>
    <row r="62" spans="1:3" x14ac:dyDescent="0.25">
      <c r="A62" s="4" t="s">
        <v>14</v>
      </c>
      <c r="B62" s="6">
        <v>494</v>
      </c>
      <c r="C62" s="5">
        <v>47</v>
      </c>
    </row>
    <row r="63" spans="1:3" x14ac:dyDescent="0.25">
      <c r="A63" s="3" t="s">
        <v>22</v>
      </c>
      <c r="B63" s="6">
        <v>494</v>
      </c>
      <c r="C63" s="5">
        <v>176</v>
      </c>
    </row>
    <row r="64" spans="1:3" x14ac:dyDescent="0.25">
      <c r="A64" s="3" t="s">
        <v>15</v>
      </c>
    </row>
    <row r="65" spans="1:3" x14ac:dyDescent="0.25">
      <c r="A65" s="4" t="s">
        <v>63</v>
      </c>
      <c r="B65" s="6">
        <v>504</v>
      </c>
      <c r="C65" s="5">
        <v>65</v>
      </c>
    </row>
    <row r="66" spans="1:3" x14ac:dyDescent="0.25">
      <c r="A66" s="4" t="s">
        <v>61</v>
      </c>
      <c r="B66" s="6">
        <v>517</v>
      </c>
      <c r="C66" s="5">
        <v>55</v>
      </c>
    </row>
    <row r="67" spans="1:3" x14ac:dyDescent="0.25">
      <c r="A67" s="4" t="s">
        <v>62</v>
      </c>
      <c r="B67" s="6">
        <v>505</v>
      </c>
      <c r="C67" s="5">
        <v>10</v>
      </c>
    </row>
    <row r="68" spans="1:3" x14ac:dyDescent="0.25">
      <c r="A68" s="3" t="s">
        <v>64</v>
      </c>
      <c r="B68" s="6">
        <v>505</v>
      </c>
      <c r="C68" s="5">
        <v>130</v>
      </c>
    </row>
    <row r="69" spans="1:3" x14ac:dyDescent="0.25">
      <c r="A69" s="2" t="s">
        <v>26</v>
      </c>
      <c r="B69" s="6">
        <v>505</v>
      </c>
      <c r="C69" s="5">
        <v>486</v>
      </c>
    </row>
    <row r="70" spans="1:3" x14ac:dyDescent="0.25">
      <c r="A70" s="2" t="s">
        <v>18</v>
      </c>
    </row>
    <row r="71" spans="1:3" x14ac:dyDescent="0.25">
      <c r="A71" s="3" t="s">
        <v>3</v>
      </c>
    </row>
    <row r="72" spans="1:3" x14ac:dyDescent="0.25">
      <c r="A72" s="4" t="s">
        <v>4</v>
      </c>
      <c r="B72" s="6">
        <v>506</v>
      </c>
      <c r="C72" s="5">
        <v>39</v>
      </c>
    </row>
    <row r="73" spans="1:3" x14ac:dyDescent="0.25">
      <c r="A73" s="4" t="s">
        <v>5</v>
      </c>
      <c r="B73" s="6">
        <v>505</v>
      </c>
      <c r="C73" s="5">
        <v>34</v>
      </c>
    </row>
    <row r="74" spans="1:3" x14ac:dyDescent="0.25">
      <c r="A74" s="4" t="s">
        <v>6</v>
      </c>
      <c r="B74" s="6">
        <v>525</v>
      </c>
      <c r="C74" s="5">
        <v>54</v>
      </c>
    </row>
    <row r="75" spans="1:3" x14ac:dyDescent="0.25">
      <c r="A75" s="3" t="s">
        <v>19</v>
      </c>
      <c r="B75" s="6">
        <v>525</v>
      </c>
      <c r="C75" s="5">
        <v>127</v>
      </c>
    </row>
    <row r="76" spans="1:3" x14ac:dyDescent="0.25">
      <c r="A76" s="3" t="s">
        <v>7</v>
      </c>
    </row>
    <row r="77" spans="1:3" x14ac:dyDescent="0.25">
      <c r="A77" s="4" t="s">
        <v>8</v>
      </c>
      <c r="B77" s="6">
        <v>537</v>
      </c>
      <c r="C77" s="5">
        <v>72</v>
      </c>
    </row>
    <row r="78" spans="1:3" x14ac:dyDescent="0.25">
      <c r="A78" s="4" t="s">
        <v>9</v>
      </c>
      <c r="B78" s="6">
        <v>571</v>
      </c>
      <c r="C78" s="5">
        <v>108</v>
      </c>
    </row>
    <row r="79" spans="1:3" x14ac:dyDescent="0.25">
      <c r="A79" s="4" t="s">
        <v>10</v>
      </c>
      <c r="B79" s="6">
        <v>633</v>
      </c>
      <c r="C79" s="5">
        <v>118</v>
      </c>
    </row>
    <row r="80" spans="1:3" x14ac:dyDescent="0.25">
      <c r="A80" s="3" t="s">
        <v>21</v>
      </c>
      <c r="B80" s="6">
        <v>633</v>
      </c>
      <c r="C80" s="5">
        <v>298</v>
      </c>
    </row>
    <row r="81" spans="1:3" x14ac:dyDescent="0.25">
      <c r="A81" s="3" t="s">
        <v>11</v>
      </c>
    </row>
    <row r="82" spans="1:3" x14ac:dyDescent="0.25">
      <c r="A82" s="4" t="s">
        <v>12</v>
      </c>
      <c r="B82" s="6">
        <v>635</v>
      </c>
      <c r="C82" s="5">
        <v>102</v>
      </c>
    </row>
    <row r="83" spans="1:3" x14ac:dyDescent="0.25">
      <c r="A83" s="4" t="s">
        <v>13</v>
      </c>
      <c r="B83" s="6">
        <v>634</v>
      </c>
      <c r="C83" s="5">
        <v>96</v>
      </c>
    </row>
    <row r="84" spans="1:3" x14ac:dyDescent="0.25">
      <c r="A84" s="4" t="s">
        <v>14</v>
      </c>
      <c r="B84" s="6">
        <v>648</v>
      </c>
      <c r="C84" s="5">
        <v>80</v>
      </c>
    </row>
    <row r="85" spans="1:3" x14ac:dyDescent="0.25">
      <c r="A85" s="3" t="s">
        <v>22</v>
      </c>
      <c r="B85" s="6">
        <v>648</v>
      </c>
      <c r="C85" s="5">
        <v>278</v>
      </c>
    </row>
    <row r="86" spans="1:3" x14ac:dyDescent="0.25">
      <c r="A86" s="3" t="s">
        <v>15</v>
      </c>
    </row>
    <row r="87" spans="1:3" x14ac:dyDescent="0.25">
      <c r="A87" s="4" t="s">
        <v>63</v>
      </c>
      <c r="B87" s="6">
        <v>658</v>
      </c>
      <c r="C87" s="5">
        <v>102</v>
      </c>
    </row>
    <row r="88" spans="1:3" x14ac:dyDescent="0.25">
      <c r="A88" s="4" t="s">
        <v>61</v>
      </c>
      <c r="B88" s="6">
        <v>657</v>
      </c>
      <c r="C88" s="5">
        <v>45</v>
      </c>
    </row>
    <row r="89" spans="1:3" x14ac:dyDescent="0.25">
      <c r="A89" s="4" t="s">
        <v>62</v>
      </c>
      <c r="B89" s="6">
        <v>650</v>
      </c>
      <c r="C89" s="5">
        <v>2</v>
      </c>
    </row>
    <row r="90" spans="1:3" x14ac:dyDescent="0.25">
      <c r="A90" s="3" t="s">
        <v>64</v>
      </c>
      <c r="B90" s="6">
        <v>650</v>
      </c>
      <c r="C90" s="5">
        <v>149</v>
      </c>
    </row>
    <row r="91" spans="1:3" x14ac:dyDescent="0.25">
      <c r="A91" s="2" t="s">
        <v>27</v>
      </c>
      <c r="B91" s="6">
        <v>650</v>
      </c>
      <c r="C91" s="5">
        <v>852</v>
      </c>
    </row>
    <row r="92" spans="1:3" x14ac:dyDescent="0.25">
      <c r="A92" s="2" t="s">
        <v>1</v>
      </c>
      <c r="B92" s="6">
        <v>650</v>
      </c>
      <c r="C92" s="5">
        <v>1596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BAB44-54DA-4E63-AA32-60C1B42B87F6}">
  <dimension ref="A3:D9"/>
  <sheetViews>
    <sheetView workbookViewId="0">
      <selection activeCell="H6" sqref="H6"/>
    </sheetView>
  </sheetViews>
  <sheetFormatPr defaultRowHeight="16.5" x14ac:dyDescent="0.25"/>
  <cols>
    <col min="1" max="1" width="12.44140625" bestFit="1" customWidth="1"/>
    <col min="2" max="2" width="15.33203125" bestFit="1" customWidth="1"/>
    <col min="3" max="3" width="9.21875" bestFit="1" customWidth="1"/>
    <col min="4" max="4" width="11.109375" bestFit="1" customWidth="1"/>
  </cols>
  <sheetData>
    <row r="3" spans="1:4" x14ac:dyDescent="0.25">
      <c r="A3" s="1" t="s">
        <v>50</v>
      </c>
      <c r="B3" s="1" t="s">
        <v>48</v>
      </c>
    </row>
    <row r="4" spans="1:4" x14ac:dyDescent="0.25">
      <c r="A4" s="1" t="s">
        <v>0</v>
      </c>
      <c r="B4" t="s">
        <v>51</v>
      </c>
      <c r="C4" t="s">
        <v>52</v>
      </c>
      <c r="D4" t="s">
        <v>1</v>
      </c>
    </row>
    <row r="5" spans="1:4" x14ac:dyDescent="0.25">
      <c r="A5" s="2" t="s">
        <v>2</v>
      </c>
      <c r="B5" s="5">
        <v>11</v>
      </c>
      <c r="C5" s="5"/>
      <c r="D5" s="5">
        <v>11</v>
      </c>
    </row>
    <row r="6" spans="1:4" x14ac:dyDescent="0.25">
      <c r="A6" s="2" t="s">
        <v>16</v>
      </c>
      <c r="B6" s="5">
        <v>73</v>
      </c>
      <c r="C6" s="5">
        <v>23</v>
      </c>
      <c r="D6" s="5">
        <v>96</v>
      </c>
    </row>
    <row r="7" spans="1:4" x14ac:dyDescent="0.25">
      <c r="A7" s="2" t="s">
        <v>17</v>
      </c>
      <c r="B7" s="5">
        <v>127</v>
      </c>
      <c r="C7" s="5">
        <v>472</v>
      </c>
      <c r="D7" s="5">
        <v>599</v>
      </c>
    </row>
    <row r="8" spans="1:4" x14ac:dyDescent="0.25">
      <c r="A8" s="2" t="s">
        <v>18</v>
      </c>
      <c r="B8" s="5">
        <v>228</v>
      </c>
      <c r="C8" s="5">
        <v>722</v>
      </c>
      <c r="D8" s="5">
        <v>950</v>
      </c>
    </row>
    <row r="9" spans="1:4" x14ac:dyDescent="0.25">
      <c r="A9" s="2" t="s">
        <v>1</v>
      </c>
      <c r="B9" s="5">
        <v>439</v>
      </c>
      <c r="C9" s="5">
        <v>1217</v>
      </c>
      <c r="D9" s="5">
        <v>1656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E80F-EFC7-4954-8349-6C36AB18F5DE}">
  <dimension ref="A3:D12"/>
  <sheetViews>
    <sheetView workbookViewId="0">
      <selection activeCell="H6" sqref="H6"/>
    </sheetView>
  </sheetViews>
  <sheetFormatPr defaultRowHeight="16.5" x14ac:dyDescent="0.25"/>
  <cols>
    <col min="1" max="1" width="15.6640625" bestFit="1" customWidth="1"/>
    <col min="2" max="2" width="15.33203125" bestFit="1" customWidth="1"/>
    <col min="3" max="3" width="4" bestFit="1" customWidth="1"/>
    <col min="4" max="4" width="11.109375" bestFit="1" customWidth="1"/>
  </cols>
  <sheetData>
    <row r="3" spans="1:4" x14ac:dyDescent="0.25">
      <c r="A3" s="1" t="s">
        <v>23</v>
      </c>
      <c r="B3" s="1" t="s">
        <v>48</v>
      </c>
    </row>
    <row r="4" spans="1:4" x14ac:dyDescent="0.25">
      <c r="A4" s="1" t="s">
        <v>0</v>
      </c>
      <c r="B4" t="s">
        <v>46</v>
      </c>
      <c r="C4" t="s">
        <v>37</v>
      </c>
      <c r="D4" t="s">
        <v>1</v>
      </c>
    </row>
    <row r="5" spans="1:4" x14ac:dyDescent="0.25">
      <c r="A5" s="2" t="s">
        <v>42</v>
      </c>
      <c r="B5" s="6">
        <v>25</v>
      </c>
      <c r="C5" s="6">
        <v>50</v>
      </c>
      <c r="D5" s="6">
        <v>75</v>
      </c>
    </row>
    <row r="6" spans="1:4" x14ac:dyDescent="0.25">
      <c r="A6" s="2" t="s">
        <v>45</v>
      </c>
      <c r="B6" s="6">
        <v>86</v>
      </c>
      <c r="C6" s="6">
        <v>27</v>
      </c>
      <c r="D6" s="6">
        <v>113</v>
      </c>
    </row>
    <row r="7" spans="1:4" x14ac:dyDescent="0.25">
      <c r="A7" s="2" t="s">
        <v>40</v>
      </c>
      <c r="B7" s="6">
        <v>21</v>
      </c>
      <c r="C7" s="6">
        <v>41</v>
      </c>
      <c r="D7" s="6">
        <v>62</v>
      </c>
    </row>
    <row r="8" spans="1:4" x14ac:dyDescent="0.25">
      <c r="A8" s="2" t="s">
        <v>44</v>
      </c>
      <c r="B8" s="6">
        <v>34</v>
      </c>
      <c r="C8" s="6">
        <v>90</v>
      </c>
      <c r="D8" s="6">
        <v>124</v>
      </c>
    </row>
    <row r="9" spans="1:4" x14ac:dyDescent="0.25">
      <c r="A9" s="2" t="s">
        <v>41</v>
      </c>
      <c r="B9" s="6">
        <v>21</v>
      </c>
      <c r="C9" s="6">
        <v>73</v>
      </c>
      <c r="D9" s="6">
        <v>94</v>
      </c>
    </row>
    <row r="10" spans="1:4" x14ac:dyDescent="0.25">
      <c r="A10" s="2" t="s">
        <v>38</v>
      </c>
      <c r="B10" s="6">
        <v>33</v>
      </c>
      <c r="C10" s="6">
        <v>81</v>
      </c>
      <c r="D10" s="6">
        <v>114</v>
      </c>
    </row>
    <row r="11" spans="1:4" x14ac:dyDescent="0.25">
      <c r="A11" s="2" t="s">
        <v>43</v>
      </c>
      <c r="B11" s="6">
        <v>27</v>
      </c>
      <c r="C11" s="6">
        <v>41</v>
      </c>
      <c r="D11" s="6">
        <v>68</v>
      </c>
    </row>
    <row r="12" spans="1:4" x14ac:dyDescent="0.25">
      <c r="A12" s="2" t="s">
        <v>1</v>
      </c>
      <c r="B12" s="6">
        <v>247</v>
      </c>
      <c r="C12" s="6">
        <v>403</v>
      </c>
      <c r="D12" s="6">
        <v>650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c 3 4 2 7 9 9 8 - f d 1 f - 4 9 8 b - b 8 e d - e 6 0 9 c 7 3 5 9 b 0 7 " > < C u s t o m C o n t e n t > < ! [ C D A T A [ < ? x m l   v e r s i o n = " 1 . 0 "   e n c o d i n g = " u t f - 1 6 " ? > < S e t t i n g s > < C a l c u l a t e d F i e l d s > < i t e m > < M e a s u r e N a m e > E m p C o u n t < / M e a s u r e N a m e > < D i s p l a y N a m e > E m p C o u n t < / D i s p l a y N a m e > < V i s i b l e > F a l s e < / V i s i b l e > < / i t e m > < i t e m > < M e a s u r e N a m e > A c t i v e   E m p l o y e e s < / M e a s u r e N a m e > < D i s p l a y N a m e > A c t i v e   E m p l o y e e s < / D i s p l a y N a m e > < V i s i b l e > T r u e < / V i s i b l e > < / i t e m > < i t e m > < M e a s u r e N a m e > N e w   H i r e s < / M e a s u r e N a m e > < D i s p l a y N a m e > N e w   H i r e s < / D i s p l a y N a m e > < V i s i b l e > T r u e < / V i s i b l e > < / i t e m > < i t e m > < M e a s u r e N a m e > A v .   T e n u r e   M o n t h < / M e a s u r e N a m e > < D i s p l a y N a m e > A v .   T e n u r e   M o n t h < / 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1.xml>��< ? x m l   v e r s i o n = " 1 . 0 "   e n c o d i n g = " U T F - 1 6 " ? > < G e m i n i   x m l n s = " h t t p : / / g e m i n i / p i v o t c u s t o m i z a t i o n / 9 4 0 4 c 1 c 7 - 8 f 7 a - 4 d a 4 - 9 2 2 2 - 3 9 e f 3 8 8 f 3 8 a 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  T e n u r e   M o n t h < / M e a s u r e N a m e > < D i s p l a y N a m e > A v .   T e n u r e   M o n t h < / D i s p l a y N a m e > < V i s i b l e > T r u e 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e d 9 4 b 5 a c - 4 0 1 f - 4 7 a 5 - 8 7 7 0 - 8 e 6 4 a f 0 2 4 a 8 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  T e n u r e   M o n t h < / M e a s u r e N a m e > < D i s p l a y N a m e > A v .   T e n u r e   M o n t h < / D i s p l a y N a m e > < V i s i b l e > F a l s e < / V i s i b l e > < / i t e m > < i t e m > < M e a s u r e N a m e > S e p a r a t i o n s < / M e a s u r e N a m e > < D i s p l a y N a m e > S e p a r a t i o n s < / D i s p l a y N a m e > < V i s i b l e > F a l s e < / V i s i b l e > < / i t e m > < / C a l c u l a t e d F i e l d s > < S A H o s t H a s h > 0 < / S A H o s t H a s h > < G e m i n i F i e l d L i s t V i s i b l e > T r u e < / G e m i n i F i e l d L i s t V i s i b l e > < / S e t t i n g s > ] ] > < / C u s t o m C o n t e n t > < / G e m i n i > 
</file>

<file path=customXml/item14.xml>��< ? x m l   v e r s i o n = " 1 . 0 "   e n c o d i n g = " U T F - 1 6 " ? > < G e m i n i   x m l n s = " h t t p : / / g e m i n i / p i v o t c u s t o m i z a t i o n / 0 5 3 6 a d b 0 - b a 9 7 - 4 0 a f - 9 e c f - 5 6 d 9 1 6 3 0 0 8 5 a " > < 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  T e n u r e   M o n t h < / M e a s u r e N a m e > < D i s p l a y N a m e > A v .   T e n u r e   M o n t h < / D i s p l a y N a m e > < V i s i b l e > F a l s e < / V i s i b l e > < / i t e m > < i t e m > < M e a s u r e N a m e > S e p a r a t i o n s < / M e a s u r e N a m e > < D i s p l a y N a m e > S e p a r a t i o n s < / D i s p l a y N a m e > < V i s i b l e > F a l s e < / V i s i b l e > < / i t e m > < / C a l c u l a t e d F i e l d s > < S A H o s t H a s h > 0 < / S A H o s t H a s h > < G e m i n i F i e l d L i s t V i s i b l e > T r u e < / G e m i n i F i e l d L i s t V i s i b l e > < / S e t t i n g s > ] ] > < / C u s t o m C o n t e n t > < / G e m i n i > 
</file>

<file path=customXml/item15.xml>��< ? x m l   v e r s i o n = " 1 . 0 "   e n c o d i n g = " U T F - 1 6 " ? > < G e m i n i   x m l n s = " h t t p : / / g e m i n i / p i v o t c u s t o m i z a t i o n / e d d 8 e 1 e 6 - 9 8 b c - 4 8 4 a - 9 4 4 1 - b 7 e f d d 2 f 2 f 9 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  T e n u r e   M o n t h < / M e a s u r e N a m e > < D i s p l a y N a m e > A v .   T e n u r e   M o n t h < / 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6.xml>��< ? x m l   v e r s i o n = " 1 . 0 "   e n c o d i n g = " U T F - 1 6 " ? > < G e m i n i   x m l n s = " h t t p : / / g e m i n i / p i v o t c u s t o m i z a t i o n / 9 2 1 0 d f 7 f - 1 9 9 3 - 4 3 9 f - 9 a b 0 - 3 f 9 c 4 f 3 b 3 d 8 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  T e n u r e   M o n t h < / M e a s u r e N a m e > < D i s p l a y N a m e > A v .   T e n u r e   M o n t h < / 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2 5 a 1 6 5 c 0 - 6 d e a - 4 c a 2 - b f 3 f - 0 6 1 7 a 2 3 d 4 3 5 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  T e n u r e   M o n t h < / M e a s u r e N a m e > < D i s p l a y N a m e > A v .   T e n u r e   M o n t h < / 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9.xml>��< ? x m l   v e r s i o n = " 1 . 0 "   e n c o d i n g = " U T F - 1 6 " ? > < G e m i n i   x m l n s = " h t t p : / / g e m i n i / p i v o t c u s t o m i z a t i o n / a c f b 8 8 3 7 - 6 b e d - 4 5 7 5 - 9 4 c 6 - 7 0 f 8 0 b 0 1 7 4 4 9 " > < 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  T e n u r e   M o n t h < / M e a s u r e N a m e > < D i s p l a y N a m e > A v .   T e n u r e   M o n t h < / 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 D a t a _ 4 5 b 4 8 0 6 6 - 1 2 2 6 - 4 2 c 1 - b 2 b 8 - c f d e 5 9 1 8 c 1 a 0 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P o w e r P i v o t V e r s i o n " > < C u s t o m C o n t e n t > < ! [ C D A T A [ 2 0 1 5 . 1 3 0 . 1 6 0 5 . 1 0 7 5 ] ] > < / C u s t o m C o n t e n t > < / G e m i n i > 
</file>

<file path=customXml/item21.xml>��< ? x m l   v e r s i o n = " 1 . 0 "   e n c o d i n g = " U T F - 1 6 " ? > < G e m i n i   x m l n s = " h t t p : / / g e m i n i / p i v o t c u s t o m i z a t i o n / S h o w H i d d e n " > < C u s t o m C o n t e n t > < ! [ C D A T A [ T r u e ] ] > < / C u s t o m C o n t e n t > < / G e m i n i > 
</file>

<file path=customXml/item22.xml>��< ? x m l   v e r s i o n = " 1 . 0 "   e n c o d i n g = " U T F - 1 6 " ? > < G e m i n i   x m l n s = " h t t p : / / g e m i n i / p i v o t c u s t o m i z a t i o n / c 2 e 1 4 8 5 8 - f 8 2 0 - 4 c 8 2 - 8 9 3 1 - f 7 9 e c 6 0 a a 5 0 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C a l c u l a t e d F i e l d s > < S A H o s t H a s h > 0 < / S A H o s t H a s h > < G e m i n i F i e l d L i s t V i s i b l e > T r u e < / G e m i n i F i e l d L i s t V i s i b l e > < / S e t t i n g s > ] ] > < / C u s t o m C o n t e n t > < / G e m i n i > 
</file>

<file path=customXml/item23.xml>��< ? x m l   v e r s i o n = " 1 . 0 "   e n c o d i n g = " U T F - 1 6 " ? > < G e m i n i   x m l n s = " h t t p : / / g e m i n i / p i v o t c u s t o m i z a t i o n / 3 7 f 8 5 c 8 3 - 3 d a c - 4 a 9 0 - b 7 4 b - 1 4 8 e 7 3 a e 8 d d 9 " > < 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  T e n u r e   M o n t h < / M e a s u r e N a m e > < D i s p l a y N a m e > A v .   T e n u r e   M o n t h < / 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24.xml>��< ? x m l   v e r s i o n = " 1 . 0 "   e n c o d i n g = " U T F - 1 6 " ? > < G e m i n i   x m l n s = " h t t p : / / g e m i n i / p i v o t c u s t o m i z a t i o n / I s S a n d b o x E m b e d d e d " > < C u s t o m C o n t e n t > < ! [ C D A T A [ y e s ] ] > < / C u s t o m C o n t e n t > < / G e m i n i > 
</file>

<file path=customXml/item25.xml>��< ? x m l   v e r s i o n = " 1 . 0 "   e n c o d i n g = " U T F - 1 6 " ? > < G e m i n i   x m l n s = " h t t p : / / g e m i n i / p i v o t c u s t o m i z a t i o n / a 4 1 a 4 0 8 8 - b 1 4 4 - 4 8 8 b - 9 f f 3 - 9 a f 9 9 7 1 a d d a 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  T e n u r e   M o n t h < / M e a s u r e N a m e > < D i s p l a y N a m e > A v .   T e n u r e   M o n t h < / 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26.xml>��< ? x m l   v e r s i o n = " 1 . 0 "   e n c o d i n g = " U T F - 1 6 " ? > < G e m i n i   x m l n s = " h t t p : / / g e m i n i / p i v o t c u s t o m i z a t i o n / L i n k e d T a b l e U p d a t e M o d e " > < C u s t o m C o n t e n t > < ! [ C D A T A [ T r u e ] ] > < / C u s t o m C o n t e n t > < / G e m i n i > 
</file>

<file path=customXml/item27.xml>��< ? x m l   v e r s i o n = " 1 . 0 "   e n c o d i n g = " U T F - 1 6 " ? > < G e m i n i   x m l n s = " h t t p : / / g e m i n i / p i v o t c u s t o m i z a t i o n / M a n u a l C a l c M o d e " > < C u s t o m C o n t e n t > < ! [ C D A T A [ F a l s e ] ] > < / C u s t o m C o n t e n t > < / G e m i n i > 
</file>

<file path=customXml/item28.xml>��< ? x m l   v e r s i o n = " 1 . 0 "   e n c o d i n g = " U T F - 1 6 " ? > < G e m i n i   x m l n s = " h t t p : / / g e m i n i / p i v o t c u s t o m i z a t i o n / 1 9 5 4 0 1 9 1 - a a 0 5 - 4 a 7 6 - 9 9 8 2 - 4 4 1 2 4 0 6 b f 8 5 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  T e n u r e   M o n t h < / M e a s u r e N a m e > < D i s p l a y N a m e > A v .   T e n u r e   M o n t h < / 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 2 0 2 3 - 0 4 - 0 1 T 1 8 : 4 9 : 5 7 . 5 7 1 8 0 7 8 + 0 7 : 0 0 < / L a s t P r o c e s s e d T i m e > < / D a t a M o d e l i n g S a n d b o x . S e r i a l i z e d S a n d b o x E r r o r C a c h e > ] ] > < / C u s t o m C o n t e n t > < / G e m i n i > 
</file>

<file path=customXml/item3.xml>��< ? x m l   v e r s i o n = " 1 . 0 "   e n c o d i n g = " U T F - 1 6 " ? > < G e m i n i   x m l n s = " h t t p : / / g e m i n i / p i v o t c u s t o m i z a t i o n / T a b l e O r d e r " > < C u s t o m C o n t e n t > < ! [ C D A T A [ H R   D a t a _ 4 5 b 4 8 0 6 6 - 1 2 2 6 - 4 2 c 1 - b 2 b 8 - c f d e 5 9 1 8 c 1 a 0 ] ] > < / C u s t o m C o n t e n t > < / G e m i n i > 
</file>

<file path=customXml/item30.xml>��< ? x m l   v e r s i o n = " 1 . 0 "   e n c o d i n g = " U T F - 1 6 " ? > < G e m i n i   x m l n s = " h t t p : / / g e m i n i / p i v o t c u s t o m i z a t i o n / F o r m u l a B a r S t a t e " > < C u s t o m C o n t e n t > < ! [ C D A T A [ < S a n d b o x E d i t o r . F o r m u l a B a r S t a t e   x m l n s = " h t t p : / / s c h e m a s . d a t a c o n t r a c t . o r g / 2 0 0 4 / 0 7 / M i c r o s o f t . A n a l y s i s S e r v i c e s . C o m m o n "   x m l n s : i = " h t t p : / / w w w . w 3 . o r g / 2 0 0 1 / X M L S c h e m a - i n s t a n c e " > < H e i g h t > 2 4 < / H e i g h t > < / S a n d b o x E d i t o r . F o r m u l a B a r S t a t e > ] ] > < / C u s t o m C o n t e n t > < / G e m i n i > 
</file>

<file path=customXml/item31.xml>��< ? x m l   v e r s i o n = " 1 . 0 "   e n c o d i n g = " U T F - 1 6 " ? > < G e m i n i   x m l n s = " h t t p : / / g e m i n i / p i v o t c u s t o m i z a t i o n / 0 2 3 5 b a 6 e - f 3 1 1 - 4 9 d 9 - 8 f a d - b 0 3 a a 7 d 9 7 d 8 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  T e n u r e   M o n t h < / M e a s u r e N a m e > < D i s p l a y N a m e > A v .   T e n u r e   M o n t h < / 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32.xml>��< ? x m l   v e r s i o n = " 1 . 0 "   e n c o d i n g = " u t f - 1 6 " ? > < D a t a M a s h u p   s q m i d = " 9 b 5 3 7 1 6 8 - 3 b 6 d - 4 7 9 6 - a e 7 6 - 6 c d 9 0 6 0 6 3 8 a 9 "   x m l n s = " h t t p : / / s c h e m a s . m i c r o s o f t . c o m / D a t a M a s h u p " > A A A A A F I G A A B Q S w M E F A A C A A g A L J O B V q g 2 j e O m A A A A 9 g A A A B I A H A B D b 2 5 m a W c v U G F j a 2 F n Z S 5 4 b W w g o h g A K K A U A A A A A A A A A A A A A A A A A A A A A A A A A A A A h Y + x C s I w G I R f p W R v k k a R U t I U d H C x I A j i G t L Y B t u / 0 q S m 7 + b g I / k K V r T q 5 n h 3 3 8 H d / X r j 2 d D U w U V 3 1 r S Q o g h T F G h Q b W G g T F H v j m G M M s G 3 U p 1 k q Y M R B p s M 1 q S o c u 6 c E O K 9 x 3 6 G 2 6 4 k j N K I H P L N T l W 6 k a E B 6 y Q o j T 6 t 4 n 8 L C b 5 / j R E M R 9 E c x w u G K S e T y X M D X 4 C N e 5 / p j 8 l X f e 3 6 T g s N 4 X r J y S Q 5 e X 8 Q D 1 B L A w Q U A A I A C A A s k 4 F 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J O B V l Y V K B t K A w A A F g o A A B M A H A B G b 3 J t d W x h c y 9 T Z W N 0 a W 9 u M S 5 t I K I Y A C i g F A A A A A A A A A A A A A A A A A A A A A A A A A A A A N V V T Y / a O h T d j z T / w f J s Q E p R G b W j v v a l F e W j w 6 J T C t O 3 I S w 8 5 A 6 4 T W x q O 8 x E i P / + r u 1 A A g F 1 U 6 k q G 5 J r 3 3 P O P f f a 0 T A 3 X A o y 8 f / t d 5 c X l x d 6 y R T E 5 I r e j k m P G U Z J S B I w l x c E f x O Z q T l g Z C C T G F R r w B P Q D d p 9 G 3 3 T o H T 0 5 t U / N 9 f R F w E 9 x d c Q 9 e Q 8 S 0 E Y H U 0 g e S T a Z H H O x S K y u K Q j W J J r E 3 X / e z G S y j z K h M t o p O R 3 V K O j / v M c E l K 8 k h f E q d H L B 8 l U H O 2 k N Q M v 6 4 q i E A N W 9 y 2 P Y x D E C W t b 7 f f s I Y E W 8 i P O W D 7 p h q 8 h I M D m S z L t G K P 4 Q 2 Z A z z 5 M f f L s A / n 3 P T E q g x J / K N b y B 5 B u p o 1 M y S A T 3 r G S o B P H X Z l k q W i c F R M Q e q + Y 0 I 9 S p S 5 G C x F X x / H G t C u F Q e N m z V L C G A R L E d T T V I v z K 0 W 8 c V 5 s Q D b 0 D n d a J d 6 F l n v d V k l S u U a S L 2 Y J 6 g S V 9 7 G k q o m y H F X s e t E V t v 7 z i o k Y 0 x 1 4 A V J h 8 + v u e W / u G Y W n z P U g f o s V Y w U f O 3 1 F J y x d I b l 7 b V b 8 7 i 6 Z W F h t + Q p K S f t 8 D 2 s X L e y Z S o L N s R s G E 4 i B Z 7 O 1 T u E U 7 4 M x P r t g P 1 0 N e x g d C n P z q m U Z X P g T I I G q Q X Q W U N / b N 0 v B 5 5 + U z F a 1 h M G o F r o H l V a l M J G 7 O N d 3 8 H T L V V 3 4 x 2 9 k D A u c q t q K 3 X 6 y r B H L n Z W n y M f A d I m 1 o 8 f S T p d w D y K z L L m u l + 7 X P u P 5 W e p d o s j S B 1 B e O I u t w q P E E y e g m K z q K b M L 5 e g f z E e w O X e i q t v a v 5 y j Y 3 Y 7 Q M f d 2 T t a d 8 4 5 t G 1 e X n B x m v / w i q + O / l 9 w z d + x N V 8 w d 5 e h N i 9 y 8 3 K 7 v y z L s i s 7 q x W P m M L u 4 N 1 s 8 4 / K x z g j 0 6 H e 7 / m a g c p D + x k I y E c u m M q H e J k b / s h B h Y f J g X M 3 p H 6 b H a 0 j m D H 8 z H D q Y g c 3 O 2 x C e S P 9 s h 1 d v W 7 t z G 6 U x Q T T H i Q 8 5 f g c 0 g D p i + k J 2 z c B 6 Y u 5 j L E b Y f v 6 9 X V A v m b S w M T k C Y T l Y + t O C p i V M 4 v 9 S H E N P 2 D A s P + V Q 1 C s F P H 9 t 3 R a x D t J M p m z h C n t K z 2 Y x B q q 8 2 G 6 / 0 A 5 p 9 B C q x Y J 6 Y Z S e A a 0 h K k B 2 p M l z J 0 t + p a e 8 Y x u K Z m d d P a 8 p R U b m y R 8 X + 7 4 A 8 b / f v M t 4 q 4 B Z 9 D L D n m 8 d / 8 D U E s B A i 0 A F A A C A A g A L J O B V q g 2 j e O m A A A A 9 g A A A B I A A A A A A A A A A A A A A A A A A A A A A E N v b m Z p Z y 9 Q Y W N r Y W d l L n h t b F B L A Q I t A B Q A A g A I A C y T g V Y P y u m r p A A A A O k A A A A T A A A A A A A A A A A A A A A A A P I A A A B b Q 2 9 u d G V u d F 9 U e X B l c 1 0 u e G 1 s U E s B A i 0 A F A A C A A g A L J O B V l Y V K B t K A w A A F g o A A B M A A A A A A A A A A A A A A A A A 4 w E A A E Z v c m 1 1 b G F z L 1 N l Y 3 R p b 2 4 x L m 1 Q S w U G A A A A A A M A A w D C A A A A e g 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F C U A A A A A A A D y J 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n Q U F B Q U F B Q U F E S 3 R P K 0 F l V F J Q U m 9 L a 0 J F U T l l c U 9 3 R z F S e V l X N X p a b T l 5 Y l N C R 2 F X e G x J R 1 p 5 Y j I w Z 1 N G S W d S R 0 Y w W V F B Q U F B Q U F B Q U F B Q U F C c T E 5 L 1 p 3 a F p 1 U j d o b m N p N 1 h r T j Z o R G t o b G J I Q m x j a U J S Z F d W e W F X V n p B Q U h L d E 8 r Q W V U U l B S b 0 t r Q k V R O W V x T 3 d B Q U F B Q U E 9 P S I g L z 4 8 L 1 N 0 Y W J s Z U V u d H J p Z X M + P C 9 J d G V t P j x J d G V t P j x J d G V t T G 9 j Y X R p b 2 4 + P E l 0 Z W 1 U e X B l P k Z v c m 1 1 b G E 8 L 0 l 0 Z W 1 U e X B l P j x J d G V t U G F 0 a D 5 T Z W N 0 a W 9 u M S 9 I U i U y M E 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R l b n V y Z S F Q a X Z v d F R h Y m x l M y I g L z 4 8 R W 5 0 c n k g V H l w Z T 0 i R m l s b G V k Q 2 9 t c G x l d G V S Z X N 1 b H R U b 1 d v c m t z a G V l d C I g V m F s d W U 9 I m w w I i A v P j x F b n R y e S B U e X B l P S J G a W x s Q 2 9 1 b n Q i I F Z h b H V l P S J s M j I x M j k i I C 8 + P E V u d H J 5 I F R 5 c G U 9 I k Z p b G x F c n J v c k N v Z G U i I F Z h b H V l P S J z V W 5 r b m 9 3 b i I g L z 4 8 R W 5 0 c n k g V H l w Z T 0 i R m l s b E V y c m 9 y Q 2 9 1 b n Q i I F Z h b H V l P S J s M C I g L z 4 8 R W 5 0 c n k g V H l w Z T 0 i R m l s b E x h c 3 R V c G R h d G V k I i B W Y W x 1 Z T 0 i Z D I w M j M t M D Q t M D F U M T E 6 M j U 6 M j E u N j I x M j Q w M l o i I C 8 + P E V u d H J 5 I F R 5 c G U 9 I k Z p b G x D b 2 x 1 b W 5 U e X B l c y I g V m F s d W U 9 I n N D U U 1 H Q X d Z R 0 N R W U d D U V l H Q m d N R k F 3 P T 0 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x F b n R y e S B U e X B l P S J R d W V y e U l E I i B W Y W x 1 Z T 0 i c z R l N T h k M T c 2 L T M 1 N z A t N D Q 4 Z S 1 h Y W M 2 L W U x N D c y O D A 0 N 2 Q 3 M y I g L z 4 8 R W 5 0 c n k g V H l w Z T 0 i Q W R k Z W R U b 0 R h d G F N b 2 R l b C I g V m F s d W U 9 I m w x 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y 0 w N C 0 w M V Q w M z o y M j o w N C 4 w O T Y z O T Y 4 W i I g L z 4 8 R W 5 0 c n k g V H l w Z T 0 i R m l s b E V y c m 9 y Q 2 9 k Z S I g V m F s d W U 9 I n N V b m t u b 3 d u I i A v P j x F b n R y e S B U e X B l P S J B Z G R l Z F R v R G F 0 Y U 1 v Z G V s I i B W Y W x 1 Z T 0 i b D A i I C 8 + P E V u d H J 5 I F R 5 c G U 9 I k x v Y W R U b 1 J l c G 9 y d E R p c 2 F i b G V k I i B W Y W x 1 Z T 0 i b D E i I C 8 + P E V u d H J 5 I F R 5 c G U 9 I l F 1 Z X J 5 R 3 J v d X B J R C I g V m F s d W U 9 I n N k O W R m Z D c 2 Y S 0 x N m M y L T Q 3 N m U t Y j g 2 N y 0 3 M j J l Z D c 5 M G R l Y T 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Z D l k Z m Q 3 N m E t M T Z j M i 0 0 N z Z l L W I 4 N j c t N z I y Z W Q 3 O T B k Z W E x 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Q t M D F U M D M 6 M j I 6 M D Q u M T A w M z U 4 O F 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O D B l Z m I 0 Y 2 E t M z Q 3 O S 0 0 N j R m L T g y Y T Q t M D Q 0 N D N k N 2 F h M 2 I w 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C 0 w M V Q w M z o y M j o w N C 4 x M D U z N z M w 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N k O W R m Z D c 2 Y S 0 x N m M y L T Q 3 N m U t Y j g 2 N y 0 3 M j J l Z D c 5 M G R l Y T E 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C 0 w M V Q w M z o y M j o w N C 4 x M D k z M z Q 3 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M T w v S X R l b V B h d G g + P C 9 J d G V t T G 9 j Y X R p b 2 4 + P F N 0 Y W J s Z U V u d H J p Z X M g L z 4 8 L 0 l 0 Z W 0 + P C 9 J d G V t c z 4 8 L 0 x v Y 2 F s U G F j a 2 F n Z U 1 l d G F k Y X R h R m l s Z T 4 W A A A A U E s F B g A A A A A A A A A A A A A A A A A A A A A A A C Y B A A A B A A A A 0 I y d 3 w E V 0 R G M e g D A T 8 K X 6 w E A A A C 6 N + m 9 v s v 6 Q Y i i + O E z K I w r A A A A A A I A A A A A A B B m A A A A A Q A A I A A A A P I o y K U L H k 7 g E K 7 G 1 R Z z k + L F I P D V u P Y 7 S a F p N H V X r N C E A A A A A A 6 A A A A A A g A A I A A A A E a K p R s 8 u r I Y O C P R 6 1 0 3 x F 4 F l j j M H p e f 8 m y a D T L R 0 o 2 5 U A A A A I a P / s S w M Q t I n u 3 g H s K y 7 X h V 2 u Y R 7 g A Q 9 u y 7 0 y z r q X R / h A C h v Q 7 u g y E I 7 x X m U / v e d C u k p u l q C d 8 g P D o R d D 4 Q m Z u / A 8 J l C H A F n U + M r 0 g 0 T k N O Q A A A A D o I c L 0 8 A B 8 y P W e f W R n P i t t f w p l z s 1 A D b J L b U c k P A R V A o i n 5 G t 2 G d R n E / 4 i p 2 / z X 8 S m F l E z 0 w p S K N G 9 c m O v q A 7 c = < / D a t a M a s h u p > 
</file>

<file path=customXml/item4.xml>��< ? x m l   v e r s i o n = " 1 . 0 "   e n c o d i n g = " U T F - 1 6 " ? > < G e m i n i   x m l n s = " h t t p : / / g e m i n i / p i v o t c u s t o m i z a t i o n / C l i e n t W i n d o w X M L " > < C u s t o m C o n t e n t > < ! [ C D A T A [ H R   D a t a _ 4 5 b 4 8 0 6 6 - 1 2 2 6 - 4 2 c 1 - b 2 b 8 - c f d e 5 9 1 8 c 1 a 0 ] ] > < / C u s t o m C o n t e n t > < / G e m i n i > 
</file>

<file path=customXml/item5.xml>��< ? x m l   v e r s i o n = " 1 . 0 "   e n c o d i n g = " U T F - 1 6 " ? > < G e m i n i   x m l n s = " h t t p : / / g e m i n i / p i v o t c u s t o m i z a t i o n / 1 5 6 c e 1 7 d - f 0 4 c - 4 7 0 8 - 9 d 3 7 - 7 e 6 4 7 a 0 6 8 4 2 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  T e n u r e   M o n t h < / M e a s u r e N a m e > < D i s p l a y N a m e > A v .   T e n u r e   M o n t h < / 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T a b l e X M L _ H R   D a t a _ 4 5 b 4 8 0 6 6 - 1 2 2 6 - 4 2 c 1 - b 2 b 8 - c f d e 5 9 1 8 c 1 a 0 " > < 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 7 3 < / i n t > < / v a l u e > < / i t e m > < i t e m > < k e y > < s t r i n g > E m p I D < / s t r i n g > < / k e y > < v a l u e > < i n t > 9 2 < / i n t > < / v a l u e > < / i t e m > < i t e m > < k e y > < s t r i n g > G e n d e r < / s t r i n g > < / k e y > < v a l u e > < i n t > 9 2 < / i n t > < / v a l u e > < / i t e m > < i t e m > < k e y > < s t r i n g > A g e < / s t r i n g > < / k e y > < v a l u e > < i n t > 6 7 < / i n t > < / v a l u e > < / i t e m > < i t e m > < k e y > < s t r i n g > E t h n i c G r o u p < / s t r i n g > < / k e y > < v a l u e > < i n t > 1 3 1 < / i n t > < / v a l u e > < / i t e m > < i t e m > < k e y > < s t r i n g > F P < / s t r i n g > < / k e y > < v a l u e > < i n t > 6 0 < / i n t > < / v a l u e > < / i t e m > < i t e m > < k e y > < s t r i n g > T e r m D a t e < / s t r i n g > < / k e y > < v a l u e > < i n t > 1 1 2 < / i n t > < / v a l u e > < / i t e m > < i t e m > < k e y > < s t r i n g > i s N e w H i r e < / s t r i n g > < / k e y > < v a l u e > < i n t > 1 1 5 < / i n t > < / v a l u e > < / i t e m > < i t e m > < k e y > < s t r i n g > B U   R e g i o n < / s t r i n g > < / k e y > < v a l u e > < i n t > 1 1 9 < / i n t > < / v a l u e > < / i t e m > < i t e m > < k e y > < s t r i n g > H i r e D a t e < / s t r i n g > < / k e y > < v a l u e > < i n t > 1 0 4 < / i n t > < / v a l u e > < / i t e m > < i t e m > < k e y > < s t r i n g > P a y T y p e < / s t r i n g > < / k e y > < v a l u e > < i n t > 1 0 4 < / i n t > < / v a l u e > < / i t e m > < i t e m > < k e y > < s t r i n g > T e r m R e a s o n < / s t r i n g > < / k e y > < v a l u e > < i n t > 1 3 1 < / i n t > < / v a l u e > < / i t e m > < i t e m > < k e y > < s t r i n g > A g e G r o u p < / s t r i n g > < / k e y > < v a l u e > < i n t > 1 1 3 < / i n t > < / v a l u e > < / i t e m > < i t e m > < k e y > < s t r i n g > T e n u r e D a y s < / s t r i n g > < / k e y > < v a l u e > < i n t > 1 2 7 < / i n t > < / v a l u e > < / i t e m > < i t e m > < k e y > < s t r i n g > T e n u r e M o n t h s < / s t r i n g > < / k e y > < v a l u e > < i n t > 1 4 5 < / i n t > < / v a l u e > < / i t e m > < i t e m > < k e y > < s t r i n g > B a d H i r e s < / s t r i n g > < / k e y > < v a l u e > < i n t > 1 0 6 < / i n t > < / v a l u e > < / i t e m > < i t e m > < k e y > < s t r i n g > D a t e   ( Y e a r ) < / s t r i n g > < / k e y > < v a l u e > < i n t > 1 2 3 < / i n t > < / v a l u e > < / i t e m > < i t e m > < k e y > < s t r i n g > D a t e   ( Q u a r t e r ) < / s t r i n g > < / k e y > < v a l u e > < i n t > 1 4 5 < / i n t > < / v a l u e > < / i t e m > < i t e m > < k e y > < s t r i n g > D a t e   ( M o n t h   I n d e x ) < / s t r i n g > < / k e y > < v a l u e > < i n t > 1 8 3 < / i n t > < / v a l u e > < / i t e m > < i t e m > < k e y > < s t r i n g > D a t e   ( M o n t h ) < / s t r i n g > < / k e y > < v a l u e > < i n t > 1 3 8 < / 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7 2 9 6 c b 9 - c c 1 f - 4 3 f c - a d 1 c - b 8 d 8 0 e 0 a 1 9 8 f " > < 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  T e n u r e   M o n t h < / M e a s u r e N a m e > < D i s p l a y N a m e > A v .   T e n u r e   M o n t h < / D i s p l a y N a m e > < V i s i b l e > F a l s e < / V i s i b l e > < / i t e m > < i t e m > < M e a s u r e N a m e > S e p a r a t i o n s < / M e a s u r e N a m e > < D i s p l a y N a m e > S e p a r a t i o n s < / D i s p l a y N a m e > < V i s i b l e > F a l s e < / V i s i b l e > < / i t e m > < / C a l c u l a t e d F i e l d s > < S A H o s t H a s h > 0 < / S A H o s t H a s h > < G e m i n i F i e l d L i s t V i s i b l e > T r u e < / G e m i n i F i e l d L i s t V i s i b l e > < / S e t t i n g s > ] ] > < / 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  T e n u r e   M o n t h < / K e y > < / D i a g r a m O b j e c t K e y > < D i a g r a m O b j e c t K e y > < K e y > M e a s u r e s \ A v .   T e n u r e   M o n t h \ T a g I n f o \ F o r m u l a < / K e y > < / D i a g r a m O b j e c t K e y > < D i a g r a m O b j e c t K e y > < K e y > M e a s u r e s \ A v .   T e n u r e   M o n t h \ T a g I n f o \ V a l u e < / K e y > < / D i a g r a m O b j e c t K e y > < D i a g r a m O b j e c t K e y > < K e y > M e a s u r e s \ S e p a r a t i o n s < / K e y > < / D i a g r a m O b j e c t K e y > < D i a g r a m O b j e c t K e y > < K e y > M e a s u r e s \ S e p a r a t i o n s \ T a g I n f o \ F o r m u l a < / K e y > < / D i a g r a m O b j e c t K e y > < D i a g r a m O b j e c t K e y > < K e y > M e a s u r e s \ S e p a r a t i o n s \ T a g I n f o \ V a l u e < / 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 M e a s u r e s \ S u m   o f   B a d H i r e s < / K e y > < / D i a g r a m O b j e c t K e y > < D i a g r a m O b j e c t K e y > < K e y > M e a s u r e s \ S u m   o f   B a d H i r e s \ T a g I n f o \ F o r m u l a < / K e y > < / D i a g r a m O b j e c t K e y > < D i a g r a m O b j e c t K e y > < K e y > M e a s u r e s \ S u m   o f   B a d H i r e s \ T a g I n f o \ V a l u e 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  T e n u r e   M o n t h < / K e y > < / a : K e y > < a : V a l u e   i : t y p e = " M e a s u r e G r i d N o d e V i e w S t a t e " > < L a y e d O u t > t r u e < / L a y e d O u t > < R o w > 3 < / R o w > < / a : V a l u e > < / a : K e y V a l u e O f D i a g r a m O b j e c t K e y a n y T y p e z b w N T n L X > < a : K e y V a l u e O f D i a g r a m O b j e c t K e y a n y T y p e z b w N T n L X > < a : K e y > < K e y > M e a s u r e s \ A v .   T e n u r e   M o n t h \ T a g I n f o \ F o r m u l a < / K e y > < / a : K e y > < a : V a l u e   i : t y p e = " M e a s u r e G r i d V i e w S t a t e I D i a g r a m T a g A d d i t i o n a l I n f o " / > < / a : K e y V a l u e O f D i a g r a m O b j e c t K e y a n y T y p e z b w N T n L X > < a : K e y V a l u e O f D i a g r a m O b j e c t K e y a n y T y p e z b w N T n L X > < a : K e y > < K e y > M e a s u r e s \ A v .   T e n u r e   M o n t h \ T a g I n f o \ V a l u e < / K e y > < / a : K e y > < a : V a l u e   i : t y p e = " M e a s u r e G r i d V i e w S t a t e I D i a g r a m T a g A d d i t i o n a l I n f o " / > < / a : K e y V a l u e O f D i a g r a m O b j e c t K e y a n y T y p e z b w N T n L X > < a : K e y V a l u e O f D i a g r a m O b j e c t K e y a n y T y p e z b w N T n L X > < a : K e y > < K e y > M e a s u r e s \ S e p a r a t i o n s < / K e y > < / a : K e y > < a : V a l u e   i : t y p e = " M e a s u r e G r i d N o d e V i e w S t a t e " > < L a y e d O u t > t r u e < / L a y e d O u t > < R o w > 4 < / R o w > < / a : V a l u e > < / a : K e y V a l u e O f D i a g r a m O b j e c t K e y a n y T y p e z b w N T n L X > < a : K e y V a l u e O f D i a g r a m O b j e c t K e y a n y T y p e z b w N T n L X > < a : K e y > < K e y > M e a s u r e s \ S e p a r a t i o n s \ T a g I n f o \ F o r m u l a < / K e y > < / a : K e y > < a : V a l u e   i : t y p e = " M e a s u r e G r i d V i e w S t a t e I D i a g r a m T a g A d d i t i o n a l I n f o " / > < / a : K e y V a l u e O f D i a g r a m O b j e c t K e y a n y T y p e z b w N T n L X > < a : K e y V a l u e O f D i a g r a m O b j e c t K e y a n y T y p e z b w N T n L X > < a : K e y > < K e y > M e a s u r e s \ S e p a r a t i o n s \ T a g I n f o \ V a l u e < / K e y > < / a : K e y > < a : V a l u e   i : t y p e = " M e a s u r e G r i d V i e w S t a t e I D i a g r a m T a g A d d i t i o n a l I n f o " / > < / 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0C6F6AB-CCD2-48F3-AACF-CAC565EBFACD}">
  <ds:schemaRefs/>
</ds:datastoreItem>
</file>

<file path=customXml/itemProps10.xml><?xml version="1.0" encoding="utf-8"?>
<ds:datastoreItem xmlns:ds="http://schemas.openxmlformats.org/officeDocument/2006/customXml" ds:itemID="{6BF8A93D-7E99-4E32-A2AC-F7279FA76AAF}">
  <ds:schemaRefs/>
</ds:datastoreItem>
</file>

<file path=customXml/itemProps11.xml><?xml version="1.0" encoding="utf-8"?>
<ds:datastoreItem xmlns:ds="http://schemas.openxmlformats.org/officeDocument/2006/customXml" ds:itemID="{CB1A1303-0CE2-41C6-955D-8B049341489A}">
  <ds:schemaRefs/>
</ds:datastoreItem>
</file>

<file path=customXml/itemProps12.xml><?xml version="1.0" encoding="utf-8"?>
<ds:datastoreItem xmlns:ds="http://schemas.openxmlformats.org/officeDocument/2006/customXml" ds:itemID="{DDEE48C4-1F8D-454A-8CB8-5509789950B5}">
  <ds:schemaRefs/>
</ds:datastoreItem>
</file>

<file path=customXml/itemProps13.xml><?xml version="1.0" encoding="utf-8"?>
<ds:datastoreItem xmlns:ds="http://schemas.openxmlformats.org/officeDocument/2006/customXml" ds:itemID="{2D7B9E10-D2D2-4A5F-AF22-BE603E85E480}">
  <ds:schemaRefs/>
</ds:datastoreItem>
</file>

<file path=customXml/itemProps14.xml><?xml version="1.0" encoding="utf-8"?>
<ds:datastoreItem xmlns:ds="http://schemas.openxmlformats.org/officeDocument/2006/customXml" ds:itemID="{C158E85A-29F3-413A-86F8-F676F2728537}">
  <ds:schemaRefs/>
</ds:datastoreItem>
</file>

<file path=customXml/itemProps15.xml><?xml version="1.0" encoding="utf-8"?>
<ds:datastoreItem xmlns:ds="http://schemas.openxmlformats.org/officeDocument/2006/customXml" ds:itemID="{703DC723-2E3E-4A35-A2C7-2926006C8881}">
  <ds:schemaRefs/>
</ds:datastoreItem>
</file>

<file path=customXml/itemProps16.xml><?xml version="1.0" encoding="utf-8"?>
<ds:datastoreItem xmlns:ds="http://schemas.openxmlformats.org/officeDocument/2006/customXml" ds:itemID="{0837978C-46DD-4814-AE5A-879FF005D0B0}">
  <ds:schemaRefs/>
</ds:datastoreItem>
</file>

<file path=customXml/itemProps17.xml><?xml version="1.0" encoding="utf-8"?>
<ds:datastoreItem xmlns:ds="http://schemas.openxmlformats.org/officeDocument/2006/customXml" ds:itemID="{5172F7D9-D71D-471E-BBAA-417ECDB5162D}">
  <ds:schemaRefs/>
</ds:datastoreItem>
</file>

<file path=customXml/itemProps18.xml><?xml version="1.0" encoding="utf-8"?>
<ds:datastoreItem xmlns:ds="http://schemas.openxmlformats.org/officeDocument/2006/customXml" ds:itemID="{88364698-ABEE-40A1-904E-174CA712B6F9}">
  <ds:schemaRefs/>
</ds:datastoreItem>
</file>

<file path=customXml/itemProps19.xml><?xml version="1.0" encoding="utf-8"?>
<ds:datastoreItem xmlns:ds="http://schemas.openxmlformats.org/officeDocument/2006/customXml" ds:itemID="{692B3668-8474-4AAD-B8A7-AFD67F437712}">
  <ds:schemaRefs/>
</ds:datastoreItem>
</file>

<file path=customXml/itemProps2.xml><?xml version="1.0" encoding="utf-8"?>
<ds:datastoreItem xmlns:ds="http://schemas.openxmlformats.org/officeDocument/2006/customXml" ds:itemID="{60381EF4-B0DF-47B2-B4DF-6B2E22D02E94}">
  <ds:schemaRefs/>
</ds:datastoreItem>
</file>

<file path=customXml/itemProps20.xml><?xml version="1.0" encoding="utf-8"?>
<ds:datastoreItem xmlns:ds="http://schemas.openxmlformats.org/officeDocument/2006/customXml" ds:itemID="{C9F0510F-3371-4D0F-BA69-7E6D58912CE7}">
  <ds:schemaRefs/>
</ds:datastoreItem>
</file>

<file path=customXml/itemProps21.xml><?xml version="1.0" encoding="utf-8"?>
<ds:datastoreItem xmlns:ds="http://schemas.openxmlformats.org/officeDocument/2006/customXml" ds:itemID="{3EFD008D-372F-48D1-ABE5-BC5B14F5B1D9}">
  <ds:schemaRefs/>
</ds:datastoreItem>
</file>

<file path=customXml/itemProps22.xml><?xml version="1.0" encoding="utf-8"?>
<ds:datastoreItem xmlns:ds="http://schemas.openxmlformats.org/officeDocument/2006/customXml" ds:itemID="{A381CD59-6276-490F-8140-90AAD7549C78}">
  <ds:schemaRefs/>
</ds:datastoreItem>
</file>

<file path=customXml/itemProps23.xml><?xml version="1.0" encoding="utf-8"?>
<ds:datastoreItem xmlns:ds="http://schemas.openxmlformats.org/officeDocument/2006/customXml" ds:itemID="{F9DBA8FE-1610-46D0-8469-3E66649B10E2}">
  <ds:schemaRefs/>
</ds:datastoreItem>
</file>

<file path=customXml/itemProps24.xml><?xml version="1.0" encoding="utf-8"?>
<ds:datastoreItem xmlns:ds="http://schemas.openxmlformats.org/officeDocument/2006/customXml" ds:itemID="{47B06771-DCD1-412F-B01C-40D4E7905DDE}">
  <ds:schemaRefs/>
</ds:datastoreItem>
</file>

<file path=customXml/itemProps25.xml><?xml version="1.0" encoding="utf-8"?>
<ds:datastoreItem xmlns:ds="http://schemas.openxmlformats.org/officeDocument/2006/customXml" ds:itemID="{6A38E6A7-41E6-4F28-8399-FD2FB6C96E38}">
  <ds:schemaRefs/>
</ds:datastoreItem>
</file>

<file path=customXml/itemProps26.xml><?xml version="1.0" encoding="utf-8"?>
<ds:datastoreItem xmlns:ds="http://schemas.openxmlformats.org/officeDocument/2006/customXml" ds:itemID="{D854C36F-F487-4C8E-AA3C-2D0C5E27B128}">
  <ds:schemaRefs/>
</ds:datastoreItem>
</file>

<file path=customXml/itemProps27.xml><?xml version="1.0" encoding="utf-8"?>
<ds:datastoreItem xmlns:ds="http://schemas.openxmlformats.org/officeDocument/2006/customXml" ds:itemID="{0F0F3B16-E654-44FC-AD73-AF5674757E77}">
  <ds:schemaRefs/>
</ds:datastoreItem>
</file>

<file path=customXml/itemProps28.xml><?xml version="1.0" encoding="utf-8"?>
<ds:datastoreItem xmlns:ds="http://schemas.openxmlformats.org/officeDocument/2006/customXml" ds:itemID="{B73235F2-2DEE-4C8B-978C-BE6977B57503}">
  <ds:schemaRefs/>
</ds:datastoreItem>
</file>

<file path=customXml/itemProps29.xml><?xml version="1.0" encoding="utf-8"?>
<ds:datastoreItem xmlns:ds="http://schemas.openxmlformats.org/officeDocument/2006/customXml" ds:itemID="{BBEA6E69-A25F-4FCC-840D-EE31BC464D08}">
  <ds:schemaRefs/>
</ds:datastoreItem>
</file>

<file path=customXml/itemProps3.xml><?xml version="1.0" encoding="utf-8"?>
<ds:datastoreItem xmlns:ds="http://schemas.openxmlformats.org/officeDocument/2006/customXml" ds:itemID="{402CE55D-44A2-43D8-8C91-AB836CBDE5E7}">
  <ds:schemaRefs/>
</ds:datastoreItem>
</file>

<file path=customXml/itemProps30.xml><?xml version="1.0" encoding="utf-8"?>
<ds:datastoreItem xmlns:ds="http://schemas.openxmlformats.org/officeDocument/2006/customXml" ds:itemID="{62335655-BE1F-478B-97C9-583548082F42}">
  <ds:schemaRefs/>
</ds:datastoreItem>
</file>

<file path=customXml/itemProps31.xml><?xml version="1.0" encoding="utf-8"?>
<ds:datastoreItem xmlns:ds="http://schemas.openxmlformats.org/officeDocument/2006/customXml" ds:itemID="{8E4A5E5F-0614-4E53-9129-5F9A3EA15535}">
  <ds:schemaRefs/>
</ds:datastoreItem>
</file>

<file path=customXml/itemProps32.xml><?xml version="1.0" encoding="utf-8"?>
<ds:datastoreItem xmlns:ds="http://schemas.openxmlformats.org/officeDocument/2006/customXml" ds:itemID="{D6B1574F-5C64-4A00-A34C-4CE62383926C}">
  <ds:schemaRefs>
    <ds:schemaRef ds:uri="http://schemas.microsoft.com/DataMashup"/>
  </ds:schemaRefs>
</ds:datastoreItem>
</file>

<file path=customXml/itemProps4.xml><?xml version="1.0" encoding="utf-8"?>
<ds:datastoreItem xmlns:ds="http://schemas.openxmlformats.org/officeDocument/2006/customXml" ds:itemID="{75B439FC-1905-4A1E-A954-98EBF73CCF5D}">
  <ds:schemaRefs/>
</ds:datastoreItem>
</file>

<file path=customXml/itemProps5.xml><?xml version="1.0" encoding="utf-8"?>
<ds:datastoreItem xmlns:ds="http://schemas.openxmlformats.org/officeDocument/2006/customXml" ds:itemID="{7F53E5B2-EFE5-4EE7-B996-F06A27DC068E}">
  <ds:schemaRefs/>
</ds:datastoreItem>
</file>

<file path=customXml/itemProps6.xml><?xml version="1.0" encoding="utf-8"?>
<ds:datastoreItem xmlns:ds="http://schemas.openxmlformats.org/officeDocument/2006/customXml" ds:itemID="{0487B623-6C1C-49CD-A51E-0B6BA87698C1}">
  <ds:schemaRefs/>
</ds:datastoreItem>
</file>

<file path=customXml/itemProps7.xml><?xml version="1.0" encoding="utf-8"?>
<ds:datastoreItem xmlns:ds="http://schemas.openxmlformats.org/officeDocument/2006/customXml" ds:itemID="{368592FE-128B-4E79-9073-22421A99D032}">
  <ds:schemaRefs/>
</ds:datastoreItem>
</file>

<file path=customXml/itemProps8.xml><?xml version="1.0" encoding="utf-8"?>
<ds:datastoreItem xmlns:ds="http://schemas.openxmlformats.org/officeDocument/2006/customXml" ds:itemID="{ACB52C4A-2DB5-463D-AFAC-2970CFE27820}">
  <ds:schemaRefs/>
</ds:datastoreItem>
</file>

<file path=customXml/itemProps9.xml><?xml version="1.0" encoding="utf-8"?>
<ds:datastoreItem xmlns:ds="http://schemas.openxmlformats.org/officeDocument/2006/customXml" ds:itemID="{558FAF1C-319E-4E1E-BFBC-DBCC8E3F4A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Separations Dashboard</vt:lpstr>
      <vt:lpstr>Slicers</vt:lpstr>
      <vt:lpstr>Headline</vt:lpstr>
      <vt:lpstr>Ethnicity</vt:lpstr>
      <vt:lpstr>Separations</vt:lpstr>
      <vt:lpstr>Actives</vt:lpstr>
      <vt:lpstr>Term Reason</vt:lpstr>
      <vt:lpstr>Region</vt:lpstr>
      <vt:lpstr>Tenure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Đông NV</dc:creator>
  <cp:lastModifiedBy>Đông NV</cp:lastModifiedBy>
  <cp:lastPrinted>2023-04-01T11:39:23Z</cp:lastPrinted>
  <dcterms:created xsi:type="dcterms:W3CDTF">2023-04-01T03:19:25Z</dcterms:created>
  <dcterms:modified xsi:type="dcterms:W3CDTF">2023-04-01T11:50:19Z</dcterms:modified>
</cp:coreProperties>
</file>