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codeName="ThisWorkbook"/>
  <bookViews>
    <workbookView xWindow="-15" yWindow="-15" windowWidth="7650" windowHeight="9075" tabRatio="812" activeTab="2"/>
  </bookViews>
  <sheets>
    <sheet name="模組" sheetId="13" r:id="rId1"/>
    <sheet name="FUCK" sheetId="47" r:id="rId2"/>
    <sheet name="RH300X150" sheetId="117" r:id="rId3"/>
    <sheet name="RH200X200(400YB)(0423)" sheetId="116" r:id="rId4"/>
    <sheet name="RH692X300" sheetId="106" r:id="rId5"/>
    <sheet name="BH692X250" sheetId="103" r:id="rId6"/>
    <sheet name="BH792X300" sheetId="104" r:id="rId7"/>
    <sheet name="RH390X300" sheetId="107" r:id="rId8"/>
    <sheet name="RH148X100" sheetId="109" r:id="rId9"/>
    <sheet name="BH692X200" sheetId="105" r:id="rId10"/>
    <sheet name="RH488X300" sheetId="108" r:id="rId11"/>
    <sheet name="RH294X200" sheetId="110" r:id="rId12"/>
    <sheet name="BH650X200" sheetId="111" r:id="rId13"/>
    <sheet name="RH400X200" sheetId="113" r:id="rId14"/>
    <sheet name="RH200X100&amp;RH350X175" sheetId="114" r:id="rId15"/>
    <sheet name="RH250X125" sheetId="112" r:id="rId16"/>
    <sheet name="RH150X75" sheetId="115" r:id="rId17"/>
    <sheet name="RH428X407" sheetId="98" r:id="rId18"/>
    <sheet name="RH250X250&amp;RH150X150" sheetId="97" r:id="rId19"/>
    <sheet name="RH150X150(SN400YB)" sheetId="99" r:id="rId20"/>
    <sheet name="RH300X300" sheetId="101" r:id="rId21"/>
    <sheet name="RH588X300" sheetId="102" r:id="rId22"/>
    <sheet name="RH200X200(490B&amp;400YB)" sheetId="100" r:id="rId23"/>
  </sheets>
  <externalReferences>
    <externalReference r:id="rId24"/>
    <externalReference r:id="rId25"/>
    <externalReference r:id="rId26"/>
    <externalReference r:id="rId27"/>
  </externalReferences>
  <definedNames>
    <definedName name="_1AA1_">'[1]NS-5C'!$C$51:$C$101</definedName>
    <definedName name="_OO1">'[2]NS-5C'!$C$159:$C$209</definedName>
    <definedName name="_tab1">'[3]NS-5C'!$C$1:$C$47</definedName>
    <definedName name="_tab2">'[3]NS-5C'!$C$51:$C$101</definedName>
    <definedName name="_tab3">'[3]NS-5C'!$C$105:$C$155</definedName>
    <definedName name="_tab4">'[3]NS-5C'!$C$159:$C$209</definedName>
    <definedName name="_TT1">'[2]NS-5C'!$C$105:$C$155</definedName>
    <definedName name="AA">'[3]NS-5C'!$A$105:$O$155</definedName>
    <definedName name="AAA">'[4]NS-5C'!$A$159:$O$209</definedName>
    <definedName name="ABC">'[2]NS-5C'!$A$159:$O$209</definedName>
    <definedName name="ACC">'[4]NS-5C'!$A$1:$O$47</definedName>
    <definedName name="AS">'[1]NS-5C'!$A$1:$O$47</definedName>
    <definedName name="ASD">'[2]NS-5C'!$A$51:$O$101</definedName>
    <definedName name="ns_5C_01">'[3]NS-5C'!$A$1:$O$47</definedName>
    <definedName name="ns_5C_02">'[3]NS-5C'!$A$51:$O$101</definedName>
    <definedName name="ns_5C_03">'[3]NS-5C'!$A$105:$O$155</definedName>
    <definedName name="ns_5C_04">'[3]NS-5C'!$A$159:$O$209</definedName>
    <definedName name="_xlnm.Print_Area" localSheetId="12">BH650X200!$A$1:$M$88</definedName>
    <definedName name="_xlnm.Print_Area" localSheetId="9">BH692X200!$A$1:$M$88</definedName>
    <definedName name="_xlnm.Print_Area" localSheetId="5">BH692X250!$A$1:$M$88</definedName>
    <definedName name="_xlnm.Print_Area" localSheetId="6">BH792X300!$A$1:$M$132</definedName>
    <definedName name="_xlnm.Print_Area" localSheetId="8">RH148X100!$A$1:$M$88</definedName>
    <definedName name="_xlnm.Print_Area" localSheetId="19">'RH150X150(SN400YB)'!$A$1:$M$264</definedName>
    <definedName name="_xlnm.Print_Area" localSheetId="16">RH150X75!$A$1:$M$88</definedName>
    <definedName name="_xlnm.Print_Area" localSheetId="14">'RH200X100&amp;RH350X175'!$A$1:$M$88</definedName>
    <definedName name="_xlnm.Print_Area" localSheetId="3">'RH200X200(400YB)(0423)'!$A$1:$M$440</definedName>
    <definedName name="_xlnm.Print_Area" localSheetId="22">'RH200X200(490B&amp;400YB)'!$A$1:$M$352</definedName>
    <definedName name="_xlnm.Print_Area" localSheetId="15">RH250X125!$A$1:$M$132</definedName>
    <definedName name="_xlnm.Print_Area" localSheetId="18">'RH250X250&amp;RH150X150'!$A$1:$M$88</definedName>
    <definedName name="_xlnm.Print_Area" localSheetId="11">RH294X200!$A$1:$M$176</definedName>
    <definedName name="_xlnm.Print_Area" localSheetId="2">RH300X150!$A$1:$M$132</definedName>
    <definedName name="_xlnm.Print_Area" localSheetId="20">RH300X300!$A$1:$M$484</definedName>
    <definedName name="_xlnm.Print_Area" localSheetId="7">RH390X300!$A$1:$M$220</definedName>
    <definedName name="_xlnm.Print_Area" localSheetId="13">RH400X200!$A$1:$M$484</definedName>
    <definedName name="_xlnm.Print_Area" localSheetId="17">RH428X407!$A$1:$M$220</definedName>
    <definedName name="_xlnm.Print_Area" localSheetId="10">RH488X300!$A$1:$M$132</definedName>
    <definedName name="_xlnm.Print_Area" localSheetId="21">RH588X300!$A$1:$M$88</definedName>
    <definedName name="_xlnm.Print_Area" localSheetId="4">RH692X300!$A$1:$M$484</definedName>
    <definedName name="工作">'[4]NS-5C'!$A$105:$O$155</definedName>
    <definedName name="工作中">'[4]NS-5C'!$C$105:$C$155</definedName>
    <definedName name="日">'[1]NS-5C'!$A$51:$O$101</definedName>
    <definedName name="日日">'[1]NS-5C'!$A$159:$O$209</definedName>
    <definedName name="圭">'[1]NS-5C'!$A$1:$O$47</definedName>
    <definedName name="林">'[4]NS-5C'!$C$51:$C$101</definedName>
    <definedName name="炎">'[1]NS-5C'!$A$105:$O$155</definedName>
    <definedName name="重">'[4]NS-5C'!$A$159:$O$209</definedName>
  </definedNames>
  <calcPr calcId="124519"/>
</workbook>
</file>

<file path=xl/calcChain.xml><?xml version="1.0" encoding="utf-8"?>
<calcChain xmlns="http://schemas.openxmlformats.org/spreadsheetml/2006/main">
  <c r="J57" i="117"/>
  <c r="J102"/>
  <c r="J101"/>
  <c r="J58"/>
  <c r="N55"/>
  <c r="N54"/>
  <c r="N11"/>
  <c r="N10"/>
  <c r="J14"/>
  <c r="J13"/>
  <c r="J2962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N6"/>
  <c r="J410" i="116"/>
  <c r="J409"/>
  <c r="J234"/>
  <c r="J233"/>
  <c r="J146"/>
  <c r="J145"/>
  <c r="J366"/>
  <c r="J365"/>
  <c r="J322"/>
  <c r="J321"/>
  <c r="J278"/>
  <c r="J277"/>
  <c r="J189"/>
  <c r="J190"/>
  <c r="J102"/>
  <c r="J101"/>
  <c r="J58"/>
  <c r="J57"/>
  <c r="J14"/>
  <c r="N10"/>
  <c r="J13"/>
  <c r="J2962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N363"/>
  <c r="N362"/>
  <c r="N318"/>
  <c r="N235"/>
  <c r="N234"/>
  <c r="N6"/>
  <c r="J410" i="106"/>
  <c r="J409"/>
  <c r="J321"/>
  <c r="J322"/>
  <c r="J234"/>
  <c r="J233"/>
  <c r="J57"/>
  <c r="J58"/>
  <c r="J13"/>
  <c r="J454"/>
  <c r="J453"/>
  <c r="J366"/>
  <c r="J365"/>
  <c r="J278"/>
  <c r="J277"/>
  <c r="J102"/>
  <c r="J101"/>
  <c r="J190"/>
  <c r="J189"/>
  <c r="J146"/>
  <c r="J145"/>
  <c r="J58" i="115"/>
  <c r="J57"/>
  <c r="J14"/>
  <c r="J13"/>
  <c r="J101" i="112"/>
  <c r="J102"/>
  <c r="J58"/>
  <c r="J57"/>
  <c r="J14"/>
  <c r="J13"/>
  <c r="J2962" i="115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58" i="114"/>
  <c r="J57"/>
  <c r="J14"/>
  <c r="J13"/>
  <c r="J13" i="113"/>
  <c r="J454"/>
  <c r="J453"/>
  <c r="J410"/>
  <c r="J409"/>
  <c r="J366"/>
  <c r="J365"/>
  <c r="J322"/>
  <c r="N320"/>
  <c r="N319"/>
  <c r="N318"/>
  <c r="J321"/>
  <c r="J278"/>
  <c r="J277"/>
  <c r="J234"/>
  <c r="N235"/>
  <c r="N234"/>
  <c r="J233"/>
  <c r="N189"/>
  <c r="N188"/>
  <c r="N187"/>
  <c r="N186"/>
  <c r="J190"/>
  <c r="J189"/>
  <c r="N145"/>
  <c r="N144"/>
  <c r="N143"/>
  <c r="N142"/>
  <c r="J146"/>
  <c r="J145"/>
  <c r="J102"/>
  <c r="J101"/>
  <c r="J58"/>
  <c r="J57"/>
  <c r="N12"/>
  <c r="N11"/>
  <c r="N10"/>
  <c r="J14"/>
  <c r="J58" i="111"/>
  <c r="J57"/>
  <c r="J14"/>
  <c r="J13"/>
  <c r="J2962" i="114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2962" i="113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N363"/>
  <c r="N362"/>
  <c r="N6"/>
  <c r="J102" i="110"/>
  <c r="J101"/>
  <c r="J145"/>
  <c r="J146"/>
  <c r="J58" l="1"/>
  <c r="J57"/>
  <c r="J14"/>
  <c r="J13"/>
  <c r="J102" i="108" l="1"/>
  <c r="J57" l="1"/>
  <c r="J58"/>
  <c r="J14"/>
  <c r="J101"/>
  <c r="J14" i="106"/>
  <c r="J13" i="107"/>
  <c r="J2962" i="112" l="1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N10"/>
  <c r="N6"/>
  <c r="J2962" i="111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2962" i="110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N10"/>
  <c r="N6"/>
  <c r="J14" i="105"/>
  <c r="J13"/>
  <c r="J57"/>
  <c r="J58"/>
  <c r="J58" i="109"/>
  <c r="J57"/>
  <c r="J14"/>
  <c r="J13"/>
  <c r="J145" i="107"/>
  <c r="J190"/>
  <c r="J189"/>
  <c r="N143"/>
  <c r="N142"/>
  <c r="J146" s="1"/>
  <c r="N101"/>
  <c r="N100"/>
  <c r="N99"/>
  <c r="N98"/>
  <c r="J102" s="1"/>
  <c r="J101"/>
  <c r="N56"/>
  <c r="N55"/>
  <c r="N54"/>
  <c r="J57"/>
  <c r="N12"/>
  <c r="N11"/>
  <c r="N10"/>
  <c r="J14" s="1"/>
  <c r="J2962" i="109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58" i="104"/>
  <c r="J57"/>
  <c r="J102"/>
  <c r="J14"/>
  <c r="J13"/>
  <c r="J58" i="103"/>
  <c r="J57"/>
  <c r="J14"/>
  <c r="J58" i="107" l="1"/>
  <c r="J13" i="103"/>
  <c r="J2962" i="108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3"/>
  <c r="N10"/>
  <c r="N6"/>
  <c r="J2918" i="107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J1906"/>
  <c r="J1905"/>
  <c r="N1862"/>
  <c r="J1862"/>
  <c r="N1861"/>
  <c r="J1861"/>
  <c r="N1818"/>
  <c r="J1818"/>
  <c r="J1817"/>
  <c r="J1774"/>
  <c r="J1773"/>
  <c r="N1730"/>
  <c r="J1730"/>
  <c r="J1729"/>
  <c r="N1686"/>
  <c r="J1686"/>
  <c r="N1685"/>
  <c r="J1685"/>
  <c r="J1642"/>
  <c r="J1641"/>
  <c r="N1598"/>
  <c r="J1598"/>
  <c r="J1597"/>
  <c r="J1554"/>
  <c r="J1553"/>
  <c r="J1510"/>
  <c r="J1509"/>
  <c r="N1466"/>
  <c r="J1466"/>
  <c r="J1465"/>
  <c r="J1422"/>
  <c r="J1421"/>
  <c r="J1378"/>
  <c r="J1377"/>
  <c r="N1334"/>
  <c r="J1334"/>
  <c r="N1333"/>
  <c r="J1333"/>
  <c r="N1290"/>
  <c r="J1290"/>
  <c r="J1289"/>
  <c r="N1246"/>
  <c r="J1246"/>
  <c r="N1245"/>
  <c r="J1245"/>
  <c r="N1202"/>
  <c r="J1202"/>
  <c r="N1201"/>
  <c r="J1201"/>
  <c r="J1158"/>
  <c r="J1157"/>
  <c r="J1114"/>
  <c r="J1113"/>
  <c r="J1070"/>
  <c r="J1069"/>
  <c r="N1026"/>
  <c r="J1026"/>
  <c r="N1025"/>
  <c r="J1025"/>
  <c r="N982"/>
  <c r="J982"/>
  <c r="N981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J498"/>
  <c r="J497"/>
  <c r="N494"/>
  <c r="J454"/>
  <c r="J453"/>
  <c r="J410"/>
  <c r="J409"/>
  <c r="J366"/>
  <c r="J365"/>
  <c r="J322"/>
  <c r="J321"/>
  <c r="N319"/>
  <c r="N318"/>
  <c r="J278"/>
  <c r="J277"/>
  <c r="N274"/>
  <c r="J234"/>
  <c r="J233"/>
  <c r="N191"/>
  <c r="N190"/>
  <c r="N6"/>
  <c r="J850" i="106"/>
  <c r="J849"/>
  <c r="J806"/>
  <c r="J805"/>
  <c r="J762"/>
  <c r="J761"/>
  <c r="J718"/>
  <c r="J717"/>
  <c r="J674"/>
  <c r="J673"/>
  <c r="J630"/>
  <c r="J629"/>
  <c r="J586"/>
  <c r="J585"/>
  <c r="J542"/>
  <c r="J541"/>
  <c r="J498"/>
  <c r="J497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J1906"/>
  <c r="J1905"/>
  <c r="N1862"/>
  <c r="J1862"/>
  <c r="N1861"/>
  <c r="J1861"/>
  <c r="N1818"/>
  <c r="J1818"/>
  <c r="J1817"/>
  <c r="J1774"/>
  <c r="J1773"/>
  <c r="N1730"/>
  <c r="J1730"/>
  <c r="J1729"/>
  <c r="N1686"/>
  <c r="J1686"/>
  <c r="N1685"/>
  <c r="J1685"/>
  <c r="J1642"/>
  <c r="J1641"/>
  <c r="N1598"/>
  <c r="J1598"/>
  <c r="J1597"/>
  <c r="J1554"/>
  <c r="J1553"/>
  <c r="J1510"/>
  <c r="J1509"/>
  <c r="N1466"/>
  <c r="J1466"/>
  <c r="J1465"/>
  <c r="J1422"/>
  <c r="J1421"/>
  <c r="J1378"/>
  <c r="J1377"/>
  <c r="N1334"/>
  <c r="J1334"/>
  <c r="N1333"/>
  <c r="J1333"/>
  <c r="N1290"/>
  <c r="J1290"/>
  <c r="J1289"/>
  <c r="N1246"/>
  <c r="J1246"/>
  <c r="N1245"/>
  <c r="J1245"/>
  <c r="N1202"/>
  <c r="J1202"/>
  <c r="N1201"/>
  <c r="J1201"/>
  <c r="J1158"/>
  <c r="J1157"/>
  <c r="J1114"/>
  <c r="J1113"/>
  <c r="J1070"/>
  <c r="J1069"/>
  <c r="N1026"/>
  <c r="J1026"/>
  <c r="N1025"/>
  <c r="J1025"/>
  <c r="N982"/>
  <c r="J982"/>
  <c r="N981"/>
  <c r="J981"/>
  <c r="J938"/>
  <c r="J937"/>
  <c r="J894"/>
  <c r="J893"/>
  <c r="N494"/>
  <c r="N319"/>
  <c r="N318"/>
  <c r="N274"/>
  <c r="N191"/>
  <c r="N190"/>
  <c r="J2962" i="105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2962" i="104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1"/>
  <c r="N10"/>
  <c r="N6"/>
  <c r="J366" i="103"/>
  <c r="J365"/>
  <c r="J322"/>
  <c r="J321"/>
  <c r="J278"/>
  <c r="J277"/>
  <c r="J234"/>
  <c r="J233"/>
  <c r="J190"/>
  <c r="J189"/>
  <c r="J146"/>
  <c r="J145"/>
  <c r="J102"/>
  <c r="J101"/>
  <c r="J2962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N363"/>
  <c r="N362"/>
  <c r="N318"/>
  <c r="N235"/>
  <c r="N234"/>
  <c r="N10"/>
  <c r="N6"/>
  <c r="J58" i="102" l="1"/>
  <c r="J57"/>
  <c r="J14"/>
  <c r="J13"/>
  <c r="J322" i="101" l="1"/>
  <c r="J321"/>
  <c r="J145"/>
  <c r="J14"/>
  <c r="J13"/>
  <c r="J454"/>
  <c r="J453"/>
  <c r="J410"/>
  <c r="J409"/>
  <c r="J366"/>
  <c r="J365"/>
  <c r="J278"/>
  <c r="J277"/>
  <c r="J234"/>
  <c r="J233" l="1"/>
  <c r="J146"/>
  <c r="J190"/>
  <c r="J189"/>
  <c r="J102"/>
  <c r="J101"/>
  <c r="J57"/>
  <c r="J58"/>
  <c r="J2962" i="102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J278"/>
  <c r="J277"/>
  <c r="N235"/>
  <c r="N234"/>
  <c r="J234"/>
  <c r="J233"/>
  <c r="J190"/>
  <c r="J189"/>
  <c r="J146"/>
  <c r="J145"/>
  <c r="J102"/>
  <c r="J101"/>
  <c r="N10"/>
  <c r="N6"/>
  <c r="J322" i="100"/>
  <c r="J321"/>
  <c r="J102"/>
  <c r="J101"/>
  <c r="J189" l="1"/>
  <c r="N318"/>
  <c r="J278"/>
  <c r="J277"/>
  <c r="J234"/>
  <c r="J233"/>
  <c r="J190"/>
  <c r="J146"/>
  <c r="J145"/>
  <c r="J58"/>
  <c r="J57"/>
  <c r="J718"/>
  <c r="J717"/>
  <c r="J674"/>
  <c r="J673"/>
  <c r="J630"/>
  <c r="J629"/>
  <c r="J586"/>
  <c r="J585"/>
  <c r="J542"/>
  <c r="J541"/>
  <c r="J498"/>
  <c r="J497"/>
  <c r="J454"/>
  <c r="J453"/>
  <c r="J410"/>
  <c r="J409"/>
  <c r="J366"/>
  <c r="J365"/>
  <c r="J14"/>
  <c r="J13"/>
  <c r="J234" i="99" l="1"/>
  <c r="J233"/>
  <c r="J146"/>
  <c r="J145"/>
  <c r="J190"/>
  <c r="J189"/>
  <c r="J102"/>
  <c r="J101"/>
  <c r="N57"/>
  <c r="J58"/>
  <c r="N58"/>
  <c r="J57"/>
  <c r="N56"/>
  <c r="J278"/>
  <c r="J277"/>
  <c r="J14"/>
  <c r="J13" l="1"/>
  <c r="J58" i="97" l="1"/>
  <c r="J14"/>
  <c r="J13"/>
  <c r="J101" i="98"/>
  <c r="J57" i="97"/>
  <c r="J190" i="98"/>
  <c r="J189"/>
  <c r="J146"/>
  <c r="J145"/>
  <c r="J102"/>
  <c r="J58"/>
  <c r="J57"/>
  <c r="J14"/>
  <c r="J13"/>
  <c r="J3622"/>
  <c r="J3621"/>
  <c r="J3578"/>
  <c r="J3577"/>
  <c r="J3534"/>
  <c r="J3533"/>
  <c r="J3490"/>
  <c r="J3489"/>
  <c r="J3446"/>
  <c r="J3445"/>
  <c r="J3402"/>
  <c r="J3401"/>
  <c r="J3358"/>
  <c r="J3357"/>
  <c r="J3314"/>
  <c r="J3313"/>
  <c r="J3270"/>
  <c r="J3269"/>
  <c r="J3226"/>
  <c r="J3225"/>
  <c r="J3182"/>
  <c r="J3181"/>
  <c r="J3138"/>
  <c r="J3137"/>
  <c r="J3094"/>
  <c r="J3093"/>
  <c r="J3050"/>
  <c r="J3049"/>
  <c r="J3006"/>
  <c r="J3005"/>
  <c r="J2962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J1906"/>
  <c r="J1905"/>
  <c r="J1862"/>
  <c r="J1861"/>
  <c r="J1818"/>
  <c r="J1817"/>
  <c r="J1774"/>
  <c r="J1773"/>
  <c r="J1730"/>
  <c r="J1729"/>
  <c r="J1686"/>
  <c r="J1685"/>
  <c r="J1642"/>
  <c r="J1641"/>
  <c r="J1598"/>
  <c r="J1597"/>
  <c r="J1554"/>
  <c r="J1553"/>
  <c r="J1510"/>
  <c r="J1509"/>
  <c r="J1466"/>
  <c r="J1465"/>
  <c r="J1422"/>
  <c r="J1421"/>
  <c r="J1378"/>
  <c r="J1377"/>
  <c r="J1334"/>
  <c r="J1333"/>
  <c r="J1290"/>
  <c r="J1289"/>
  <c r="J1246"/>
  <c r="J1245"/>
  <c r="J1202"/>
  <c r="J1201"/>
  <c r="J1158"/>
  <c r="J1157"/>
  <c r="J1114"/>
  <c r="J1113"/>
  <c r="J1070"/>
  <c r="J1069"/>
  <c r="J1026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J498"/>
  <c r="J497"/>
  <c r="J454"/>
  <c r="J453"/>
  <c r="J410"/>
  <c r="J409"/>
  <c r="J366"/>
  <c r="J365"/>
  <c r="J322"/>
  <c r="J321"/>
  <c r="J278"/>
  <c r="J277"/>
  <c r="J234"/>
  <c r="J233"/>
  <c r="J2962" i="101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N363"/>
  <c r="N362"/>
  <c r="N318"/>
  <c r="N235"/>
  <c r="N234"/>
  <c r="N10"/>
  <c r="J2962" i="100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N538"/>
  <c r="N363"/>
  <c r="N362"/>
  <c r="N235"/>
  <c r="N234"/>
  <c r="N10"/>
  <c r="N6"/>
  <c r="J2962" i="99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N1906"/>
  <c r="J1906"/>
  <c r="N1905"/>
  <c r="J1905"/>
  <c r="N1862"/>
  <c r="J1862"/>
  <c r="J1861"/>
  <c r="J1818"/>
  <c r="J1817"/>
  <c r="N1774"/>
  <c r="J1774"/>
  <c r="J1773"/>
  <c r="N1730"/>
  <c r="J1730"/>
  <c r="N1729"/>
  <c r="J1729"/>
  <c r="J1686"/>
  <c r="J1685"/>
  <c r="N1642"/>
  <c r="J1642"/>
  <c r="J1641"/>
  <c r="J1598"/>
  <c r="J1597"/>
  <c r="J1554"/>
  <c r="J1553"/>
  <c r="N1510"/>
  <c r="J1510"/>
  <c r="J1509"/>
  <c r="J1466"/>
  <c r="J1465"/>
  <c r="J1422"/>
  <c r="J1421"/>
  <c r="N1378"/>
  <c r="J1378"/>
  <c r="N1377"/>
  <c r="J1377"/>
  <c r="N1334"/>
  <c r="J1334"/>
  <c r="J1333"/>
  <c r="N1290"/>
  <c r="J1290"/>
  <c r="N1289"/>
  <c r="J1289"/>
  <c r="N1246"/>
  <c r="J1246"/>
  <c r="N1245"/>
  <c r="J1245"/>
  <c r="J1202"/>
  <c r="J1201"/>
  <c r="J1158"/>
  <c r="J1157"/>
  <c r="J1114"/>
  <c r="J1113"/>
  <c r="N1070"/>
  <c r="J1070"/>
  <c r="N1069"/>
  <c r="J1069"/>
  <c r="N1026"/>
  <c r="J1026"/>
  <c r="N1025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N538"/>
  <c r="J498"/>
  <c r="J497"/>
  <c r="J454"/>
  <c r="J453"/>
  <c r="J410"/>
  <c r="J409"/>
  <c r="J366"/>
  <c r="J365"/>
  <c r="N363"/>
  <c r="N362"/>
  <c r="J322"/>
  <c r="J321"/>
  <c r="N318"/>
  <c r="N235"/>
  <c r="N234"/>
  <c r="N10"/>
  <c r="N6"/>
  <c r="J2962" i="97"/>
  <c r="J2961"/>
  <c r="J2918"/>
  <c r="J2917"/>
  <c r="J2874"/>
  <c r="J2873"/>
  <c r="J2830"/>
  <c r="J2829"/>
  <c r="J2786"/>
  <c r="J2785"/>
  <c r="J2742"/>
  <c r="J2741"/>
  <c r="J2698"/>
  <c r="J2697"/>
  <c r="J2654"/>
  <c r="J2653"/>
  <c r="J2610"/>
  <c r="J2609"/>
  <c r="J2566"/>
  <c r="J2565"/>
  <c r="J2522"/>
  <c r="J2521"/>
  <c r="J2478"/>
  <c r="J2477"/>
  <c r="J2434"/>
  <c r="J2433"/>
  <c r="J2390"/>
  <c r="J2389"/>
  <c r="J2346"/>
  <c r="J2345"/>
  <c r="J2302"/>
  <c r="J2301"/>
  <c r="J2258"/>
  <c r="J2257"/>
  <c r="J2214"/>
  <c r="J2213"/>
  <c r="J2170"/>
  <c r="J2169"/>
  <c r="J2126"/>
  <c r="J2125"/>
  <c r="J2082"/>
  <c r="J2081"/>
  <c r="J2038"/>
  <c r="J2037"/>
  <c r="J1994"/>
  <c r="J1993"/>
  <c r="J1950"/>
  <c r="J1949"/>
  <c r="J1906"/>
  <c r="J1905"/>
  <c r="J1862"/>
  <c r="J1861"/>
  <c r="J1818"/>
  <c r="J1817"/>
  <c r="J1774"/>
  <c r="J1773"/>
  <c r="J1730"/>
  <c r="J1729"/>
  <c r="J1686"/>
  <c r="J1685"/>
  <c r="J1642"/>
  <c r="J1641"/>
  <c r="J1598"/>
  <c r="J1597"/>
  <c r="J1554"/>
  <c r="J1553"/>
  <c r="J1510"/>
  <c r="J1509"/>
  <c r="J1466"/>
  <c r="J1465"/>
  <c r="J1422"/>
  <c r="J1421"/>
  <c r="J1378"/>
  <c r="J1377"/>
  <c r="J1334"/>
  <c r="J1333"/>
  <c r="J1290"/>
  <c r="J1289"/>
  <c r="J1246"/>
  <c r="J1245"/>
  <c r="J1202"/>
  <c r="J1201"/>
  <c r="J1158"/>
  <c r="J1157"/>
  <c r="J1114"/>
  <c r="J1113"/>
  <c r="J1070"/>
  <c r="J1069"/>
  <c r="J1026"/>
  <c r="J1025"/>
  <c r="J982"/>
  <c r="J981"/>
  <c r="J938"/>
  <c r="J937"/>
  <c r="J894"/>
  <c r="J893"/>
  <c r="J850"/>
  <c r="J849"/>
  <c r="J806"/>
  <c r="J805"/>
  <c r="J762"/>
  <c r="J761"/>
  <c r="J718"/>
  <c r="J717"/>
  <c r="J674"/>
  <c r="J673"/>
  <c r="J630"/>
  <c r="J629"/>
  <c r="J586"/>
  <c r="J585"/>
  <c r="J542"/>
  <c r="J541"/>
  <c r="J498"/>
  <c r="J497"/>
  <c r="J454"/>
  <c r="J453"/>
  <c r="J410"/>
  <c r="J409"/>
  <c r="J366"/>
  <c r="J365"/>
  <c r="J322"/>
  <c r="J321"/>
  <c r="J278"/>
  <c r="J277"/>
  <c r="J234"/>
  <c r="J233"/>
  <c r="J190"/>
  <c r="J189"/>
  <c r="J146"/>
  <c r="J145"/>
  <c r="J102"/>
  <c r="J101"/>
  <c r="N1906" i="98" l="1"/>
  <c r="N1905"/>
  <c r="N1862"/>
  <c r="N1774"/>
  <c r="N1730"/>
  <c r="N1729"/>
  <c r="N1642"/>
  <c r="N1510"/>
  <c r="N1378"/>
  <c r="N1377"/>
  <c r="N1334"/>
  <c r="N1290"/>
  <c r="N1289"/>
  <c r="N1246"/>
  <c r="N1245"/>
  <c r="N1070"/>
  <c r="N1069"/>
  <c r="N1026"/>
  <c r="N1025"/>
  <c r="N235"/>
  <c r="N234"/>
  <c r="N6"/>
  <c r="N538" i="97" l="1"/>
  <c r="N362"/>
  <c r="N363"/>
  <c r="N318"/>
  <c r="N234"/>
  <c r="N1906"/>
  <c r="N1905"/>
  <c r="N1862"/>
  <c r="N1774"/>
  <c r="N1730"/>
  <c r="N1729"/>
  <c r="N1642"/>
  <c r="N1510"/>
  <c r="N1378"/>
  <c r="N1377"/>
  <c r="N1334"/>
  <c r="N1290"/>
  <c r="N1289"/>
  <c r="N1246"/>
  <c r="N1245"/>
  <c r="N1070"/>
  <c r="N1069"/>
  <c r="N1026"/>
  <c r="N1025"/>
  <c r="N235"/>
  <c r="N10"/>
  <c r="N6"/>
</calcChain>
</file>

<file path=xl/sharedStrings.xml><?xml version="1.0" encoding="utf-8"?>
<sst xmlns="http://schemas.openxmlformats.org/spreadsheetml/2006/main" count="57397" uniqueCount="386">
  <si>
    <r>
      <t>FILE</t>
    </r>
    <r>
      <rPr>
        <sz val="12"/>
        <rFont val="新細明體"/>
        <family val="1"/>
        <charset val="136"/>
      </rPr>
      <t>：</t>
    </r>
  </si>
  <si>
    <r>
      <t>PRO</t>
    </r>
    <r>
      <rPr>
        <sz val="12"/>
        <rFont val="新細明體"/>
        <family val="1"/>
        <charset val="136"/>
      </rPr>
      <t>：</t>
    </r>
  </si>
  <si>
    <t>步 驟</t>
  </si>
  <si>
    <t>位 置</t>
  </si>
  <si>
    <t>左翼板</t>
  </si>
  <si>
    <t>腹 板</t>
  </si>
  <si>
    <t>右翼板</t>
  </si>
  <si>
    <t>重複</t>
  </si>
  <si>
    <t>W-01</t>
    <phoneticPr fontId="11" type="noConversion"/>
  </si>
  <si>
    <t>XP</t>
    <phoneticPr fontId="11" type="noConversion"/>
  </si>
  <si>
    <t>XN</t>
    <phoneticPr fontId="11" type="noConversion"/>
  </si>
  <si>
    <t>ZP</t>
    <phoneticPr fontId="11" type="noConversion"/>
  </si>
  <si>
    <t>ZN</t>
    <phoneticPr fontId="11" type="noConversion"/>
  </si>
  <si>
    <t>OS</t>
    <phoneticPr fontId="11" type="noConversion"/>
  </si>
  <si>
    <t>X</t>
    <phoneticPr fontId="11" type="noConversion"/>
  </si>
  <si>
    <t>Y</t>
    <phoneticPr fontId="11" type="noConversion"/>
  </si>
  <si>
    <t>WR-01</t>
    <phoneticPr fontId="11" type="noConversion"/>
  </si>
  <si>
    <t>F-01</t>
    <phoneticPr fontId="11" type="noConversion"/>
  </si>
  <si>
    <t>J</t>
    <phoneticPr fontId="11" type="noConversion"/>
  </si>
  <si>
    <t>FR-04</t>
    <phoneticPr fontId="11" type="noConversion"/>
  </si>
  <si>
    <t>FR-05</t>
    <phoneticPr fontId="11" type="noConversion"/>
  </si>
  <si>
    <t>FR-06</t>
    <phoneticPr fontId="11" type="noConversion"/>
  </si>
  <si>
    <t>FR-02</t>
    <phoneticPr fontId="11" type="noConversion"/>
  </si>
  <si>
    <t>FR-03</t>
    <phoneticPr fontId="11" type="noConversion"/>
  </si>
  <si>
    <t>WR-02</t>
    <phoneticPr fontId="11" type="noConversion"/>
  </si>
  <si>
    <t>W-05</t>
    <phoneticPr fontId="11" type="noConversion"/>
  </si>
  <si>
    <t>FR-07</t>
    <phoneticPr fontId="11" type="noConversion"/>
  </si>
  <si>
    <t>W-06</t>
    <phoneticPr fontId="11" type="noConversion"/>
  </si>
  <si>
    <t>FR-08</t>
    <phoneticPr fontId="11" type="noConversion"/>
  </si>
  <si>
    <t>W-02</t>
    <phoneticPr fontId="11" type="noConversion"/>
  </si>
  <si>
    <t>W-03</t>
    <phoneticPr fontId="11" type="noConversion"/>
  </si>
  <si>
    <t>FR-01</t>
    <phoneticPr fontId="11" type="noConversion"/>
  </si>
  <si>
    <t>W-04</t>
    <phoneticPr fontId="11" type="noConversion"/>
  </si>
  <si>
    <t>Z</t>
    <phoneticPr fontId="11" type="noConversion"/>
  </si>
  <si>
    <t>合計:</t>
    <phoneticPr fontId="11" type="noConversion"/>
  </si>
  <si>
    <t>支</t>
    <phoneticPr fontId="11" type="noConversion"/>
  </si>
  <si>
    <t>WR-03</t>
    <phoneticPr fontId="11" type="noConversion"/>
  </si>
  <si>
    <t>WR-04</t>
    <phoneticPr fontId="11" type="noConversion"/>
  </si>
  <si>
    <t>WR-05</t>
    <phoneticPr fontId="11" type="noConversion"/>
  </si>
  <si>
    <t>WR-06</t>
    <phoneticPr fontId="11" type="noConversion"/>
  </si>
  <si>
    <t>WR-07</t>
    <phoneticPr fontId="11" type="noConversion"/>
  </si>
  <si>
    <t>WR-08</t>
    <phoneticPr fontId="11" type="noConversion"/>
  </si>
  <si>
    <t>WR-09</t>
    <phoneticPr fontId="11" type="noConversion"/>
  </si>
  <si>
    <t>WR-10</t>
    <phoneticPr fontId="11" type="noConversion"/>
  </si>
  <si>
    <t>不鋸尾端</t>
    <phoneticPr fontId="11" type="noConversion"/>
  </si>
  <si>
    <t>有長孔</t>
    <phoneticPr fontId="11" type="noConversion"/>
  </si>
  <si>
    <t>有問題</t>
    <phoneticPr fontId="11" type="noConversion"/>
  </si>
  <si>
    <t>XXX</t>
    <phoneticPr fontId="11" type="noConversion"/>
  </si>
  <si>
    <t>合計指那張圖號總支數</t>
    <phoneticPr fontId="11" type="noConversion"/>
  </si>
  <si>
    <t>特殊情況(用餘料跟某料對銲)</t>
    <phoneticPr fontId="11" type="noConversion"/>
  </si>
  <si>
    <t>勃泰有 限 公 司</t>
    <phoneticPr fontId="11" type="noConversion"/>
  </si>
  <si>
    <t>CNC 鑽孔程式表</t>
    <phoneticPr fontId="11" type="noConversion"/>
  </si>
  <si>
    <t>編號:</t>
    <phoneticPr fontId="11" type="noConversion"/>
  </si>
  <si>
    <t>素材長度：</t>
    <phoneticPr fontId="11" type="noConversion"/>
  </si>
  <si>
    <t>編號</t>
    <phoneticPr fontId="11" type="noConversion"/>
  </si>
  <si>
    <t>構件</t>
    <phoneticPr fontId="11" type="noConversion"/>
  </si>
  <si>
    <t>長度</t>
    <phoneticPr fontId="11" type="noConversion"/>
  </si>
  <si>
    <t>零件</t>
    <phoneticPr fontId="11" type="noConversion"/>
  </si>
  <si>
    <t>支數</t>
    <phoneticPr fontId="11" type="noConversion"/>
  </si>
  <si>
    <t>寬    度：</t>
    <phoneticPr fontId="11" type="noConversion"/>
  </si>
  <si>
    <t>翼板高度：</t>
    <phoneticPr fontId="11" type="noConversion"/>
  </si>
  <si>
    <t>腹板厚度：</t>
    <phoneticPr fontId="11" type="noConversion"/>
  </si>
  <si>
    <r>
      <t>NO</t>
    </r>
    <r>
      <rPr>
        <sz val="12"/>
        <rFont val="新細明體"/>
        <family val="1"/>
        <charset val="136"/>
      </rPr>
      <t>：</t>
    </r>
    <phoneticPr fontId="4" type="noConversion"/>
  </si>
  <si>
    <t>材    質：</t>
    <phoneticPr fontId="11" type="noConversion"/>
  </si>
  <si>
    <t>CHECK:</t>
    <phoneticPr fontId="11" type="noConversion"/>
  </si>
  <si>
    <t>使用長度:</t>
    <phoneticPr fontId="11" type="noConversion"/>
  </si>
  <si>
    <t>製表</t>
    <phoneticPr fontId="11" type="noConversion"/>
  </si>
  <si>
    <t>核對</t>
    <phoneticPr fontId="11" type="noConversion"/>
  </si>
  <si>
    <t>制表日期:</t>
    <phoneticPr fontId="11" type="noConversion"/>
  </si>
  <si>
    <t>出表日期:</t>
    <phoneticPr fontId="11" type="noConversion"/>
  </si>
  <si>
    <t>Chen Songting</t>
    <phoneticPr fontId="11" type="noConversion"/>
  </si>
  <si>
    <t>→</t>
    <phoneticPr fontId="11" type="noConversion"/>
  </si>
  <si>
    <t>FR-02</t>
    <phoneticPr fontId="11" type="noConversion"/>
  </si>
  <si>
    <t>←</t>
    <phoneticPr fontId="21" type="noConversion"/>
  </si>
  <si>
    <t>SN =3</t>
    <phoneticPr fontId="11" type="noConversion"/>
  </si>
  <si>
    <t>素材總數:</t>
    <phoneticPr fontId="11" type="noConversion"/>
  </si>
  <si>
    <t>MC</t>
    <phoneticPr fontId="11" type="noConversion"/>
  </si>
  <si>
    <t>MC</t>
  </si>
  <si>
    <t>一</t>
  </si>
  <si>
    <t>END</t>
    <phoneticPr fontId="11" type="noConversion"/>
  </si>
  <si>
    <t>SN =6</t>
    <phoneticPr fontId="11" type="noConversion"/>
  </si>
  <si>
    <t>SN =5</t>
    <phoneticPr fontId="11" type="noConversion"/>
  </si>
  <si>
    <t>SN =7</t>
    <phoneticPr fontId="11" type="noConversion"/>
  </si>
  <si>
    <t xml:space="preserve"> </t>
    <phoneticPr fontId="11" type="noConversion"/>
  </si>
  <si>
    <t xml:space="preserve">   </t>
    <phoneticPr fontId="11" type="noConversion"/>
  </si>
  <si>
    <t>u200</t>
    <phoneticPr fontId="11" type="noConversion"/>
  </si>
  <si>
    <t>山葉機車(本社棟)</t>
    <phoneticPr fontId="11" type="noConversion"/>
  </si>
  <si>
    <t>規格：RH428*407*20*35</t>
    <phoneticPr fontId="11" type="noConversion"/>
  </si>
  <si>
    <t>SN490B</t>
    <phoneticPr fontId="11" type="noConversion"/>
  </si>
  <si>
    <t>規格：RH</t>
    <phoneticPr fontId="11" type="noConversion"/>
  </si>
  <si>
    <t>1M1</t>
    <phoneticPr fontId="11" type="noConversion"/>
  </si>
  <si>
    <t>RH428</t>
    <phoneticPr fontId="11" type="noConversion"/>
  </si>
  <si>
    <t>△</t>
    <phoneticPr fontId="11" type="noConversion"/>
  </si>
  <si>
    <t>W-01</t>
    <phoneticPr fontId="11" type="noConversion"/>
  </si>
  <si>
    <t>END</t>
    <phoneticPr fontId="11" type="noConversion"/>
  </si>
  <si>
    <t>X</t>
    <phoneticPr fontId="11" type="noConversion"/>
  </si>
  <si>
    <t>1M4</t>
    <phoneticPr fontId="11" type="noConversion"/>
  </si>
  <si>
    <t>1M3</t>
    <phoneticPr fontId="11" type="noConversion"/>
  </si>
  <si>
    <t>1M2</t>
    <phoneticPr fontId="11" type="noConversion"/>
  </si>
  <si>
    <t>1M5</t>
    <phoneticPr fontId="11" type="noConversion"/>
  </si>
  <si>
    <t>規格：RH250*250*9*14</t>
    <phoneticPr fontId="11" type="noConversion"/>
  </si>
  <si>
    <t>SN490B</t>
    <phoneticPr fontId="11" type="noConversion"/>
  </si>
  <si>
    <t>2M1</t>
    <phoneticPr fontId="11" type="noConversion"/>
  </si>
  <si>
    <t>X</t>
    <phoneticPr fontId="11" type="noConversion"/>
  </si>
  <si>
    <t>規格：RH150*150*7*10</t>
    <phoneticPr fontId="11" type="noConversion"/>
  </si>
  <si>
    <t>3M1</t>
    <phoneticPr fontId="11" type="noConversion"/>
  </si>
  <si>
    <t>SN400YB</t>
    <phoneticPr fontId="11" type="noConversion"/>
  </si>
  <si>
    <t>RH150*150(400YB)</t>
    <phoneticPr fontId="11" type="noConversion"/>
  </si>
  <si>
    <t>40M4</t>
    <phoneticPr fontId="11" type="noConversion"/>
  </si>
  <si>
    <t>40M5</t>
    <phoneticPr fontId="11" type="noConversion"/>
  </si>
  <si>
    <t>40M3</t>
    <phoneticPr fontId="11" type="noConversion"/>
  </si>
  <si>
    <t>40M8</t>
    <phoneticPr fontId="11" type="noConversion"/>
  </si>
  <si>
    <t>40M7</t>
    <phoneticPr fontId="11" type="noConversion"/>
  </si>
  <si>
    <t>WR-01</t>
    <phoneticPr fontId="11" type="noConversion"/>
  </si>
  <si>
    <t>X</t>
    <phoneticPr fontId="11" type="noConversion"/>
  </si>
  <si>
    <t>40M10</t>
    <phoneticPr fontId="11" type="noConversion"/>
  </si>
  <si>
    <t>40M1</t>
    <phoneticPr fontId="11" type="noConversion"/>
  </si>
  <si>
    <t>△</t>
    <phoneticPr fontId="11" type="noConversion"/>
  </si>
  <si>
    <t>SN =8</t>
    <phoneticPr fontId="11" type="noConversion"/>
  </si>
  <si>
    <t>W-02</t>
    <phoneticPr fontId="11" type="noConversion"/>
  </si>
  <si>
    <t>40M2</t>
    <phoneticPr fontId="11" type="noConversion"/>
  </si>
  <si>
    <t>40M9</t>
    <phoneticPr fontId="11" type="noConversion"/>
  </si>
  <si>
    <t>40M6</t>
    <phoneticPr fontId="11" type="noConversion"/>
  </si>
  <si>
    <t>規格：RH200*200*8*12</t>
    <phoneticPr fontId="11" type="noConversion"/>
  </si>
  <si>
    <t>12M3</t>
    <phoneticPr fontId="11" type="noConversion"/>
  </si>
  <si>
    <t>X</t>
    <phoneticPr fontId="11" type="noConversion"/>
  </si>
  <si>
    <t>31M6</t>
    <phoneticPr fontId="11" type="noConversion"/>
  </si>
  <si>
    <t>31M1</t>
    <phoneticPr fontId="11" type="noConversion"/>
  </si>
  <si>
    <t>31M2</t>
    <phoneticPr fontId="11" type="noConversion"/>
  </si>
  <si>
    <t>RH200*200(490B)/400YB</t>
    <phoneticPr fontId="11" type="noConversion"/>
  </si>
  <si>
    <t>△</t>
    <phoneticPr fontId="11" type="noConversion"/>
  </si>
  <si>
    <t>31M9</t>
    <phoneticPr fontId="11" type="noConversion"/>
  </si>
  <si>
    <t>31M8</t>
    <phoneticPr fontId="11" type="noConversion"/>
  </si>
  <si>
    <t>31M11</t>
    <phoneticPr fontId="11" type="noConversion"/>
  </si>
  <si>
    <t>31M5</t>
    <phoneticPr fontId="11" type="noConversion"/>
  </si>
  <si>
    <t>31M12</t>
    <phoneticPr fontId="11" type="noConversion"/>
  </si>
  <si>
    <t>31M13</t>
    <phoneticPr fontId="11" type="noConversion"/>
  </si>
  <si>
    <t>31M3</t>
    <phoneticPr fontId="11" type="noConversion"/>
  </si>
  <si>
    <t>31M4</t>
    <phoneticPr fontId="11" type="noConversion"/>
  </si>
  <si>
    <t>31M7</t>
    <phoneticPr fontId="11" type="noConversion"/>
  </si>
  <si>
    <t>WR-01</t>
    <phoneticPr fontId="11" type="noConversion"/>
  </si>
  <si>
    <t>END</t>
    <phoneticPr fontId="11" type="noConversion"/>
  </si>
  <si>
    <t>規格：RH</t>
    <phoneticPr fontId="11" type="noConversion"/>
  </si>
  <si>
    <t>SN490B</t>
    <phoneticPr fontId="11" type="noConversion"/>
  </si>
  <si>
    <t>規格：RH300*300*10*15</t>
    <phoneticPr fontId="11" type="noConversion"/>
  </si>
  <si>
    <t>RH300*300(490B)</t>
    <phoneticPr fontId="11" type="noConversion"/>
  </si>
  <si>
    <t>4M38</t>
    <phoneticPr fontId="11" type="noConversion"/>
  </si>
  <si>
    <t>4M30</t>
    <phoneticPr fontId="11" type="noConversion"/>
  </si>
  <si>
    <t>4M10</t>
    <phoneticPr fontId="11" type="noConversion"/>
  </si>
  <si>
    <t>X</t>
    <phoneticPr fontId="11" type="noConversion"/>
  </si>
  <si>
    <t xml:space="preserve">X </t>
    <phoneticPr fontId="11" type="noConversion"/>
  </si>
  <si>
    <t>W-01</t>
    <phoneticPr fontId="11" type="noConversion"/>
  </si>
  <si>
    <t>END</t>
    <phoneticPr fontId="11" type="noConversion"/>
  </si>
  <si>
    <t>4M37</t>
    <phoneticPr fontId="11" type="noConversion"/>
  </si>
  <si>
    <t>4M32</t>
    <phoneticPr fontId="11" type="noConversion"/>
  </si>
  <si>
    <t>4M2</t>
    <phoneticPr fontId="11" type="noConversion"/>
  </si>
  <si>
    <t>△</t>
    <phoneticPr fontId="11" type="noConversion"/>
  </si>
  <si>
    <t>4M1</t>
    <phoneticPr fontId="11" type="noConversion"/>
  </si>
  <si>
    <t>4M7</t>
    <phoneticPr fontId="11" type="noConversion"/>
  </si>
  <si>
    <t>4M6</t>
    <phoneticPr fontId="11" type="noConversion"/>
  </si>
  <si>
    <t>W-02</t>
    <phoneticPr fontId="11" type="noConversion"/>
  </si>
  <si>
    <t>W-02</t>
    <phoneticPr fontId="11" type="noConversion"/>
  </si>
  <si>
    <t>SN =6</t>
    <phoneticPr fontId="11" type="noConversion"/>
  </si>
  <si>
    <t>SN =5</t>
    <phoneticPr fontId="11" type="noConversion"/>
  </si>
  <si>
    <t>4M5</t>
    <phoneticPr fontId="11" type="noConversion"/>
  </si>
  <si>
    <t>4M13</t>
    <phoneticPr fontId="11" type="noConversion"/>
  </si>
  <si>
    <t>4M8</t>
    <phoneticPr fontId="11" type="noConversion"/>
  </si>
  <si>
    <t>W-03</t>
    <phoneticPr fontId="11" type="noConversion"/>
  </si>
  <si>
    <t>W-03</t>
    <phoneticPr fontId="11" type="noConversion"/>
  </si>
  <si>
    <t>4M12</t>
    <phoneticPr fontId="11" type="noConversion"/>
  </si>
  <si>
    <t>4M31</t>
    <phoneticPr fontId="11" type="noConversion"/>
  </si>
  <si>
    <t>4M15</t>
    <phoneticPr fontId="11" type="noConversion"/>
  </si>
  <si>
    <t>W-04</t>
    <phoneticPr fontId="11" type="noConversion"/>
  </si>
  <si>
    <t>W-04</t>
    <phoneticPr fontId="11" type="noConversion"/>
  </si>
  <si>
    <t>WR-01</t>
    <phoneticPr fontId="11" type="noConversion"/>
  </si>
  <si>
    <t>4M14</t>
    <phoneticPr fontId="11" type="noConversion"/>
  </si>
  <si>
    <t>4M40</t>
    <phoneticPr fontId="11" type="noConversion"/>
  </si>
  <si>
    <t>4M3</t>
    <phoneticPr fontId="11" type="noConversion"/>
  </si>
  <si>
    <t>4M29</t>
    <phoneticPr fontId="11" type="noConversion"/>
  </si>
  <si>
    <t>W-05</t>
    <phoneticPr fontId="11" type="noConversion"/>
  </si>
  <si>
    <t>W-05</t>
    <phoneticPr fontId="11" type="noConversion"/>
  </si>
  <si>
    <t>4M4</t>
    <phoneticPr fontId="11" type="noConversion"/>
  </si>
  <si>
    <t>4M9</t>
    <phoneticPr fontId="11" type="noConversion"/>
  </si>
  <si>
    <t>4M11</t>
    <phoneticPr fontId="11" type="noConversion"/>
  </si>
  <si>
    <t>WR-02</t>
    <phoneticPr fontId="11" type="noConversion"/>
  </si>
  <si>
    <t>WR-02</t>
    <phoneticPr fontId="11" type="noConversion"/>
  </si>
  <si>
    <t>規格：RH588*300*12*20</t>
    <phoneticPr fontId="11" type="noConversion"/>
  </si>
  <si>
    <t>SN490B</t>
    <phoneticPr fontId="11" type="noConversion"/>
  </si>
  <si>
    <t>10M3</t>
    <phoneticPr fontId="11" type="noConversion"/>
  </si>
  <si>
    <t>10M4</t>
    <phoneticPr fontId="11" type="noConversion"/>
  </si>
  <si>
    <t>X</t>
    <phoneticPr fontId="11" type="noConversion"/>
  </si>
  <si>
    <t>X</t>
    <phoneticPr fontId="11" type="noConversion"/>
  </si>
  <si>
    <t>RH588X300</t>
    <phoneticPr fontId="11" type="noConversion"/>
  </si>
  <si>
    <t>END</t>
    <phoneticPr fontId="11" type="noConversion"/>
  </si>
  <si>
    <t>W-01</t>
    <phoneticPr fontId="11" type="noConversion"/>
  </si>
  <si>
    <t>規格：BH</t>
    <phoneticPr fontId="11" type="noConversion"/>
  </si>
  <si>
    <t>BH692*250</t>
    <phoneticPr fontId="11" type="noConversion"/>
  </si>
  <si>
    <t>規格：BH692*250*13*20</t>
    <phoneticPr fontId="11" type="noConversion"/>
  </si>
  <si>
    <t>SN490B</t>
    <phoneticPr fontId="11" type="noConversion"/>
  </si>
  <si>
    <t>7M1</t>
    <phoneticPr fontId="11" type="noConversion"/>
  </si>
  <si>
    <t>7M3</t>
    <phoneticPr fontId="11" type="noConversion"/>
  </si>
  <si>
    <t>△</t>
    <phoneticPr fontId="11" type="noConversion"/>
  </si>
  <si>
    <t>WR-01</t>
    <phoneticPr fontId="11" type="noConversion"/>
  </si>
  <si>
    <t>WR-02</t>
  </si>
  <si>
    <t>END</t>
    <phoneticPr fontId="11" type="noConversion"/>
  </si>
  <si>
    <t>W-01</t>
    <phoneticPr fontId="11" type="noConversion"/>
  </si>
  <si>
    <t>規格：BH792*300*13*20</t>
    <phoneticPr fontId="11" type="noConversion"/>
  </si>
  <si>
    <t>SN490B</t>
    <phoneticPr fontId="11" type="noConversion"/>
  </si>
  <si>
    <t>8M1</t>
    <phoneticPr fontId="11" type="noConversion"/>
  </si>
  <si>
    <t>△</t>
    <phoneticPr fontId="11" type="noConversion"/>
  </si>
  <si>
    <t>規格：RH692*300*13*20</t>
    <phoneticPr fontId="11" type="noConversion"/>
  </si>
  <si>
    <t>RH692</t>
    <phoneticPr fontId="11" type="noConversion"/>
  </si>
  <si>
    <t>6M4</t>
    <phoneticPr fontId="11" type="noConversion"/>
  </si>
  <si>
    <t>△</t>
    <phoneticPr fontId="11" type="noConversion"/>
  </si>
  <si>
    <t>X</t>
    <phoneticPr fontId="11" type="noConversion"/>
  </si>
  <si>
    <t>W-01</t>
    <phoneticPr fontId="11" type="noConversion"/>
  </si>
  <si>
    <t>6M10</t>
    <phoneticPr fontId="11" type="noConversion"/>
  </si>
  <si>
    <t>WR-01</t>
    <phoneticPr fontId="11" type="noConversion"/>
  </si>
  <si>
    <t>W-02</t>
    <phoneticPr fontId="11" type="noConversion"/>
  </si>
  <si>
    <t>MC</t>
    <phoneticPr fontId="11" type="noConversion"/>
  </si>
  <si>
    <t>END</t>
    <phoneticPr fontId="11" type="noConversion"/>
  </si>
  <si>
    <t>規格：</t>
    <phoneticPr fontId="11" type="noConversion"/>
  </si>
  <si>
    <t>8M2</t>
    <phoneticPr fontId="11" type="noConversion"/>
  </si>
  <si>
    <t>BH792*300</t>
    <phoneticPr fontId="11" type="noConversion"/>
  </si>
  <si>
    <t>規格：RH390*300*10*16</t>
    <phoneticPr fontId="11" type="noConversion"/>
  </si>
  <si>
    <t>SN490B</t>
    <phoneticPr fontId="11" type="noConversion"/>
  </si>
  <si>
    <t>9M2</t>
    <phoneticPr fontId="11" type="noConversion"/>
  </si>
  <si>
    <t>9M4</t>
    <phoneticPr fontId="11" type="noConversion"/>
  </si>
  <si>
    <t>9M1</t>
    <phoneticPr fontId="11" type="noConversion"/>
  </si>
  <si>
    <t>△</t>
    <phoneticPr fontId="11" type="noConversion"/>
  </si>
  <si>
    <t>RH390*300</t>
    <phoneticPr fontId="11" type="noConversion"/>
  </si>
  <si>
    <t>W-01</t>
    <phoneticPr fontId="11" type="noConversion"/>
  </si>
  <si>
    <t>END</t>
    <phoneticPr fontId="11" type="noConversion"/>
  </si>
  <si>
    <t>MC</t>
    <phoneticPr fontId="11" type="noConversion"/>
  </si>
  <si>
    <t>W-02</t>
    <phoneticPr fontId="11" type="noConversion"/>
  </si>
  <si>
    <t>2</t>
    <phoneticPr fontId="11" type="noConversion"/>
  </si>
  <si>
    <t>FR-02</t>
  </si>
  <si>
    <t>FR-01</t>
    <phoneticPr fontId="11" type="noConversion"/>
  </si>
  <si>
    <t>9M3</t>
    <phoneticPr fontId="11" type="noConversion"/>
  </si>
  <si>
    <t>9M8</t>
    <phoneticPr fontId="11" type="noConversion"/>
  </si>
  <si>
    <t>9M5</t>
    <phoneticPr fontId="11" type="noConversion"/>
  </si>
  <si>
    <t>9M9</t>
    <phoneticPr fontId="11" type="noConversion"/>
  </si>
  <si>
    <t>X</t>
    <phoneticPr fontId="11" type="noConversion"/>
  </si>
  <si>
    <t>W-03</t>
    <phoneticPr fontId="11" type="noConversion"/>
  </si>
  <si>
    <t>W-04</t>
    <phoneticPr fontId="11" type="noConversion"/>
  </si>
  <si>
    <t>9M8</t>
    <phoneticPr fontId="11" type="noConversion"/>
  </si>
  <si>
    <t>9M6</t>
    <phoneticPr fontId="11" type="noConversion"/>
  </si>
  <si>
    <t>X</t>
    <phoneticPr fontId="11" type="noConversion"/>
  </si>
  <si>
    <t>W-01</t>
    <phoneticPr fontId="11" type="noConversion"/>
  </si>
  <si>
    <t>FR-01</t>
    <phoneticPr fontId="11" type="noConversion"/>
  </si>
  <si>
    <t>W-03</t>
    <phoneticPr fontId="11" type="noConversion"/>
  </si>
  <si>
    <t>END</t>
    <phoneticPr fontId="11" type="noConversion"/>
  </si>
  <si>
    <t>SN =9</t>
    <phoneticPr fontId="11" type="noConversion"/>
  </si>
  <si>
    <t>9M7</t>
    <phoneticPr fontId="11" type="noConversion"/>
  </si>
  <si>
    <t>規格：RH148*100*6*9</t>
    <phoneticPr fontId="11" type="noConversion"/>
  </si>
  <si>
    <t>SN490B</t>
    <phoneticPr fontId="11" type="noConversion"/>
  </si>
  <si>
    <t>11M1</t>
    <phoneticPr fontId="11" type="noConversion"/>
  </si>
  <si>
    <t>RH148*100</t>
    <phoneticPr fontId="11" type="noConversion"/>
  </si>
  <si>
    <t>W-01</t>
    <phoneticPr fontId="11" type="noConversion"/>
  </si>
  <si>
    <t>END</t>
    <phoneticPr fontId="11" type="noConversion"/>
  </si>
  <si>
    <t>△</t>
    <phoneticPr fontId="11" type="noConversion"/>
  </si>
  <si>
    <t>X</t>
    <phoneticPr fontId="11" type="noConversion"/>
  </si>
  <si>
    <t>規格：BH692*200*12*20</t>
    <phoneticPr fontId="11" type="noConversion"/>
  </si>
  <si>
    <t>13M1</t>
    <phoneticPr fontId="11" type="noConversion"/>
  </si>
  <si>
    <t>△</t>
    <phoneticPr fontId="11" type="noConversion"/>
  </si>
  <si>
    <t>BH692*200</t>
    <phoneticPr fontId="11" type="noConversion"/>
  </si>
  <si>
    <t>FR-01</t>
    <phoneticPr fontId="11" type="noConversion"/>
  </si>
  <si>
    <t>FR-02</t>
    <phoneticPr fontId="11" type="noConversion"/>
  </si>
  <si>
    <t>核對</t>
    <phoneticPr fontId="11" type="noConversion"/>
  </si>
  <si>
    <t xml:space="preserve"> </t>
    <phoneticPr fontId="11" type="noConversion"/>
  </si>
  <si>
    <t>A1J2</t>
    <phoneticPr fontId="11" type="noConversion"/>
  </si>
  <si>
    <t>ψ22</t>
    <phoneticPr fontId="11" type="noConversion"/>
  </si>
  <si>
    <t>ψ24</t>
    <phoneticPr fontId="11" type="noConversion"/>
  </si>
  <si>
    <t>規格：RH488*300*11*18</t>
    <phoneticPr fontId="11" type="noConversion"/>
  </si>
  <si>
    <t>SN490B</t>
    <phoneticPr fontId="11" type="noConversion"/>
  </si>
  <si>
    <t>15M3</t>
    <phoneticPr fontId="11" type="noConversion"/>
  </si>
  <si>
    <t>15M5</t>
    <phoneticPr fontId="11" type="noConversion"/>
  </si>
  <si>
    <t>RH488*300</t>
    <phoneticPr fontId="11" type="noConversion"/>
  </si>
  <si>
    <t>△</t>
    <phoneticPr fontId="11" type="noConversion"/>
  </si>
  <si>
    <t>W-01</t>
    <phoneticPr fontId="11" type="noConversion"/>
  </si>
  <si>
    <t>END</t>
    <phoneticPr fontId="11" type="noConversion"/>
  </si>
  <si>
    <t>15M6</t>
    <phoneticPr fontId="11" type="noConversion"/>
  </si>
  <si>
    <t>15M4</t>
    <phoneticPr fontId="11" type="noConversion"/>
  </si>
  <si>
    <t>9M1腹板的孔兩邊大小不一樣</t>
    <phoneticPr fontId="11" type="noConversion"/>
  </si>
  <si>
    <t>15M2</t>
    <phoneticPr fontId="11" type="noConversion"/>
  </si>
  <si>
    <t>15M1</t>
    <phoneticPr fontId="11" type="noConversion"/>
  </si>
  <si>
    <t>規格：RH294*200*8*12</t>
    <phoneticPr fontId="11" type="noConversion"/>
  </si>
  <si>
    <t>SN400YB</t>
    <phoneticPr fontId="11" type="noConversion"/>
  </si>
  <si>
    <t>RH294*200(400YB)</t>
    <phoneticPr fontId="11" type="noConversion"/>
  </si>
  <si>
    <t>20M3</t>
    <phoneticPr fontId="11" type="noConversion"/>
  </si>
  <si>
    <t>X</t>
    <phoneticPr fontId="11" type="noConversion"/>
  </si>
  <si>
    <t>FR-01</t>
    <phoneticPr fontId="11" type="noConversion"/>
  </si>
  <si>
    <t>20M4</t>
    <phoneticPr fontId="11" type="noConversion"/>
  </si>
  <si>
    <t>W-02</t>
    <phoneticPr fontId="11" type="noConversion"/>
  </si>
  <si>
    <t>20M2</t>
    <phoneticPr fontId="11" type="noConversion"/>
  </si>
  <si>
    <t>W-03</t>
    <phoneticPr fontId="11" type="noConversion"/>
  </si>
  <si>
    <t>20M1</t>
    <phoneticPr fontId="11" type="noConversion"/>
  </si>
  <si>
    <t>規格：BH650*200*12*20</t>
    <phoneticPr fontId="11" type="noConversion"/>
  </si>
  <si>
    <t>BH650*200</t>
    <phoneticPr fontId="11" type="noConversion"/>
  </si>
  <si>
    <t>21M2</t>
    <phoneticPr fontId="11" type="noConversion"/>
  </si>
  <si>
    <t>WR-01</t>
    <phoneticPr fontId="11" type="noConversion"/>
  </si>
  <si>
    <t>21M1</t>
    <phoneticPr fontId="11" type="noConversion"/>
  </si>
  <si>
    <t>規格：RH400*200*8*13</t>
    <phoneticPr fontId="11" type="noConversion"/>
  </si>
  <si>
    <t>22M13</t>
    <phoneticPr fontId="11" type="noConversion"/>
  </si>
  <si>
    <t>22M14</t>
    <phoneticPr fontId="11" type="noConversion"/>
  </si>
  <si>
    <t>22M15</t>
    <phoneticPr fontId="11" type="noConversion"/>
  </si>
  <si>
    <t>22M6</t>
    <phoneticPr fontId="11" type="noConversion"/>
  </si>
  <si>
    <t>22M5</t>
    <phoneticPr fontId="11" type="noConversion"/>
  </si>
  <si>
    <t>22M17</t>
    <phoneticPr fontId="11" type="noConversion"/>
  </si>
  <si>
    <t>22M3</t>
    <phoneticPr fontId="11" type="noConversion"/>
  </si>
  <si>
    <t>22M1</t>
    <phoneticPr fontId="11" type="noConversion"/>
  </si>
  <si>
    <t>22M7</t>
    <phoneticPr fontId="11" type="noConversion"/>
  </si>
  <si>
    <t>22M12</t>
    <phoneticPr fontId="11" type="noConversion"/>
  </si>
  <si>
    <t>22M8</t>
    <phoneticPr fontId="11" type="noConversion"/>
  </si>
  <si>
    <t>22M4</t>
    <phoneticPr fontId="11" type="noConversion"/>
  </si>
  <si>
    <t>W-02</t>
    <phoneticPr fontId="11" type="noConversion"/>
  </si>
  <si>
    <t>FR-01</t>
    <phoneticPr fontId="11" type="noConversion"/>
  </si>
  <si>
    <t>22M2</t>
    <phoneticPr fontId="11" type="noConversion"/>
  </si>
  <si>
    <t>AHB-2</t>
    <phoneticPr fontId="11" type="noConversion"/>
  </si>
  <si>
    <t>AHB-3</t>
    <phoneticPr fontId="11" type="noConversion"/>
  </si>
  <si>
    <t>AHB-4</t>
    <phoneticPr fontId="11" type="noConversion"/>
  </si>
  <si>
    <t>AHB-1</t>
    <phoneticPr fontId="11" type="noConversion"/>
  </si>
  <si>
    <t>規格：RH200*100*5.5*8</t>
    <phoneticPr fontId="11" type="noConversion"/>
  </si>
  <si>
    <t>SN400YB</t>
    <phoneticPr fontId="11" type="noConversion"/>
  </si>
  <si>
    <t>RH200*100(SN400YB)</t>
    <phoneticPr fontId="11" type="noConversion"/>
  </si>
  <si>
    <t>RH400*200(SN400YB)</t>
    <phoneticPr fontId="11" type="noConversion"/>
  </si>
  <si>
    <t>24M1</t>
    <phoneticPr fontId="11" type="noConversion"/>
  </si>
  <si>
    <t>24M2</t>
    <phoneticPr fontId="11" type="noConversion"/>
  </si>
  <si>
    <t>X</t>
    <phoneticPr fontId="11" type="noConversion"/>
  </si>
  <si>
    <t>W-01</t>
    <phoneticPr fontId="11" type="noConversion"/>
  </si>
  <si>
    <t>END</t>
    <phoneticPr fontId="11" type="noConversion"/>
  </si>
  <si>
    <t>規格：RH350*175*7*11</t>
    <phoneticPr fontId="11" type="noConversion"/>
  </si>
  <si>
    <t>26M1</t>
    <phoneticPr fontId="11" type="noConversion"/>
  </si>
  <si>
    <t>26M2</t>
    <phoneticPr fontId="11" type="noConversion"/>
  </si>
  <si>
    <t>RH350*175(SN400YB)</t>
    <phoneticPr fontId="11" type="noConversion"/>
  </si>
  <si>
    <t>規格：RH250*125*6*9</t>
    <phoneticPr fontId="11" type="noConversion"/>
  </si>
  <si>
    <t>28M2</t>
    <phoneticPr fontId="11" type="noConversion"/>
  </si>
  <si>
    <t>28M3</t>
    <phoneticPr fontId="11" type="noConversion"/>
  </si>
  <si>
    <t>RH250*125(SN400YB)</t>
    <phoneticPr fontId="11" type="noConversion"/>
  </si>
  <si>
    <t>SN =6</t>
    <phoneticPr fontId="11" type="noConversion"/>
  </si>
  <si>
    <t>28M7</t>
    <phoneticPr fontId="11" type="noConversion"/>
  </si>
  <si>
    <t>28M1</t>
    <phoneticPr fontId="11" type="noConversion"/>
  </si>
  <si>
    <t>28M6</t>
    <phoneticPr fontId="11" type="noConversion"/>
  </si>
  <si>
    <t>28M5</t>
    <phoneticPr fontId="11" type="noConversion"/>
  </si>
  <si>
    <t>規格：RH150*75*5*7</t>
    <phoneticPr fontId="11" type="noConversion"/>
  </si>
  <si>
    <t>29M3</t>
    <phoneticPr fontId="11" type="noConversion"/>
  </si>
  <si>
    <t>RH150*75(SN400YB)</t>
    <phoneticPr fontId="11" type="noConversion"/>
  </si>
  <si>
    <t>一</t>
    <phoneticPr fontId="11" type="noConversion"/>
  </si>
  <si>
    <t>29M2</t>
    <phoneticPr fontId="11" type="noConversion"/>
  </si>
  <si>
    <t>29M1</t>
    <phoneticPr fontId="11" type="noConversion"/>
  </si>
  <si>
    <t>SN =10</t>
    <phoneticPr fontId="11" type="noConversion"/>
  </si>
  <si>
    <t>6M10</t>
    <phoneticPr fontId="11" type="noConversion"/>
  </si>
  <si>
    <t>X</t>
    <phoneticPr fontId="11" type="noConversion"/>
  </si>
  <si>
    <t>WR-01</t>
    <phoneticPr fontId="11" type="noConversion"/>
  </si>
  <si>
    <t>END</t>
    <phoneticPr fontId="11" type="noConversion"/>
  </si>
  <si>
    <t>6M9</t>
    <phoneticPr fontId="11" type="noConversion"/>
  </si>
  <si>
    <t>W-02</t>
    <phoneticPr fontId="11" type="noConversion"/>
  </si>
  <si>
    <t>6M2</t>
    <phoneticPr fontId="11" type="noConversion"/>
  </si>
  <si>
    <t>X</t>
    <phoneticPr fontId="11" type="noConversion"/>
  </si>
  <si>
    <t>6M1</t>
    <phoneticPr fontId="11" type="noConversion"/>
  </si>
  <si>
    <t>WR-04</t>
  </si>
  <si>
    <t>6M8</t>
    <phoneticPr fontId="11" type="noConversion"/>
  </si>
  <si>
    <t>△</t>
    <phoneticPr fontId="11" type="noConversion"/>
  </si>
  <si>
    <t>WR-03</t>
    <phoneticPr fontId="11" type="noConversion"/>
  </si>
  <si>
    <t>6M5</t>
    <phoneticPr fontId="11" type="noConversion"/>
  </si>
  <si>
    <t>W-01</t>
    <phoneticPr fontId="11" type="noConversion"/>
  </si>
  <si>
    <t>6M6</t>
    <phoneticPr fontId="11" type="noConversion"/>
  </si>
  <si>
    <t>6M7</t>
    <phoneticPr fontId="11" type="noConversion"/>
  </si>
  <si>
    <t>△</t>
    <phoneticPr fontId="11" type="noConversion"/>
  </si>
  <si>
    <t>WR-02</t>
    <phoneticPr fontId="11" type="noConversion"/>
  </si>
  <si>
    <t>△</t>
    <phoneticPr fontId="11" type="noConversion"/>
  </si>
  <si>
    <t>31M13</t>
    <phoneticPr fontId="11" type="noConversion"/>
  </si>
  <si>
    <t>31M3</t>
    <phoneticPr fontId="11" type="noConversion"/>
  </si>
  <si>
    <t>31M9</t>
    <phoneticPr fontId="11" type="noConversion"/>
  </si>
  <si>
    <t>31M8</t>
    <phoneticPr fontId="11" type="noConversion"/>
  </si>
  <si>
    <t>規格：RH300*150*6.5*9</t>
    <phoneticPr fontId="11" type="noConversion"/>
  </si>
  <si>
    <t>RH300*150(SN400YB)</t>
    <phoneticPr fontId="11" type="noConversion"/>
  </si>
  <si>
    <t>23M3</t>
    <phoneticPr fontId="11" type="noConversion"/>
  </si>
  <si>
    <t>23M2</t>
    <phoneticPr fontId="11" type="noConversion"/>
  </si>
  <si>
    <t>23M6</t>
    <phoneticPr fontId="11" type="noConversion"/>
  </si>
  <si>
    <t>23M8</t>
    <phoneticPr fontId="11" type="noConversion"/>
  </si>
  <si>
    <t>W-01</t>
    <phoneticPr fontId="11" type="noConversion"/>
  </si>
  <si>
    <t>SN =7</t>
    <phoneticPr fontId="11" type="noConversion"/>
  </si>
  <si>
    <t>23M7</t>
    <phoneticPr fontId="11" type="noConversion"/>
  </si>
  <si>
    <t>23M4</t>
    <phoneticPr fontId="11" type="noConversion"/>
  </si>
  <si>
    <t>X</t>
    <phoneticPr fontId="11" type="noConversion"/>
  </si>
</sst>
</file>

<file path=xl/styles.xml><?xml version="1.0" encoding="utf-8"?>
<styleSheet xmlns="http://schemas.openxmlformats.org/spreadsheetml/2006/main">
  <numFmts count="5">
    <numFmt numFmtId="42" formatCode="_-&quot;$&quot;* #,##0_-;\-&quot;$&quot;* #,##0_-;_-&quot;$&quot;* &quot;-&quot;_-;_-@_-"/>
    <numFmt numFmtId="176" formatCode="0.0"/>
    <numFmt numFmtId="177" formatCode="0_ "/>
    <numFmt numFmtId="178" formatCode="0.0_ "/>
    <numFmt numFmtId="179" formatCode="m&quot;月&quot;d&quot;日&quot;"/>
  </numFmts>
  <fonts count="33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name val="Arial"/>
      <family val="2"/>
    </font>
    <font>
      <sz val="12"/>
      <name val="Times New Roman"/>
      <family val="1"/>
    </font>
    <font>
      <sz val="22"/>
      <name val="華康儷楷書"/>
      <family val="1"/>
      <charset val="136"/>
    </font>
    <font>
      <sz val="12"/>
      <name val="標楷體"/>
      <family val="4"/>
      <charset val="136"/>
    </font>
    <font>
      <sz val="12"/>
      <name val="華康儷楷書"/>
      <family val="1"/>
      <charset val="136"/>
    </font>
    <font>
      <sz val="11"/>
      <name val="Times New Roman"/>
      <family val="1"/>
    </font>
    <font>
      <sz val="11"/>
      <name val="Arial"/>
      <family val="2"/>
    </font>
    <font>
      <sz val="11"/>
      <name val="新細明體"/>
      <family val="1"/>
      <charset val="136"/>
    </font>
    <font>
      <sz val="10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0"/>
      <name val="標楷體"/>
      <family val="4"/>
      <charset val="136"/>
    </font>
    <font>
      <sz val="12"/>
      <color indexed="40"/>
      <name val="新細明體"/>
      <family val="1"/>
      <charset val="136"/>
    </font>
    <font>
      <sz val="12"/>
      <name val="細明體"/>
      <family val="3"/>
      <charset val="136"/>
    </font>
    <font>
      <sz val="9"/>
      <name val="細明體"/>
      <family val="3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細明體"/>
      <family val="3"/>
      <charset val="136"/>
    </font>
    <font>
      <sz val="12"/>
      <name val="Vladimir Script"/>
      <family val="4"/>
    </font>
    <font>
      <sz val="14"/>
      <name val="Times New Roman"/>
      <family val="1"/>
    </font>
    <font>
      <b/>
      <sz val="11"/>
      <name val="新細明體"/>
      <family val="1"/>
      <charset val="136"/>
    </font>
    <font>
      <sz val="11"/>
      <color rgb="FFFF0000"/>
      <name val="Arial"/>
      <family val="2"/>
    </font>
    <font>
      <b/>
      <sz val="12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b/>
      <sz val="12"/>
      <name val="Times New Roman"/>
      <family val="1"/>
    </font>
    <font>
      <b/>
      <sz val="11"/>
      <name val="Arial"/>
      <family val="2"/>
    </font>
    <font>
      <b/>
      <sz val="12"/>
      <color indexed="12"/>
      <name val="新細明體"/>
      <family val="1"/>
      <charset val="136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sz val="11"/>
      <color rgb="FFFF0000"/>
      <name val="新細明體"/>
      <family val="1"/>
      <charset val="136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lightHorizontal">
        <fgColor indexed="47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2" fontId="2" fillId="0" borderId="0" applyFont="0" applyFill="0" applyBorder="0" applyAlignment="0" applyProtection="0"/>
  </cellStyleXfs>
  <cellXfs count="208">
    <xf numFmtId="0" fontId="0" fillId="0" borderId="0" xfId="0"/>
    <xf numFmtId="0" fontId="3" fillId="0" borderId="0" xfId="2" applyFill="1"/>
    <xf numFmtId="0" fontId="9" fillId="0" borderId="0" xfId="2" quotePrefix="1" applyFont="1" applyFill="1" applyBorder="1" applyAlignment="1" applyProtection="1">
      <alignment horizontal="center"/>
      <protection locked="0"/>
    </xf>
    <xf numFmtId="0" fontId="9" fillId="0" borderId="0" xfId="2" applyFont="1" applyFill="1" applyBorder="1" applyAlignment="1" applyProtection="1">
      <alignment horizontal="center"/>
      <protection locked="0"/>
    </xf>
    <xf numFmtId="0" fontId="7" fillId="0" borderId="0" xfId="2" applyFont="1" applyFill="1" applyBorder="1" applyAlignment="1" applyProtection="1">
      <alignment horizontal="center"/>
      <protection locked="0"/>
    </xf>
    <xf numFmtId="176" fontId="8" fillId="0" borderId="0" xfId="2" applyNumberFormat="1" applyFont="1" applyFill="1" applyBorder="1" applyAlignment="1">
      <alignment horizontal="center"/>
    </xf>
    <xf numFmtId="0" fontId="9" fillId="0" borderId="1" xfId="2" applyFont="1" applyFill="1" applyBorder="1" applyAlignment="1" applyProtection="1">
      <alignment horizontal="center"/>
      <protection locked="0"/>
    </xf>
    <xf numFmtId="0" fontId="0" fillId="0" borderId="1" xfId="0" applyBorder="1"/>
    <xf numFmtId="0" fontId="0" fillId="0" borderId="0" xfId="0" applyBorder="1"/>
    <xf numFmtId="0" fontId="2" fillId="0" borderId="0" xfId="2" quotePrefix="1" applyFont="1" applyFill="1" applyAlignment="1">
      <alignment horizontal="left"/>
    </xf>
    <xf numFmtId="0" fontId="2" fillId="0" borderId="0" xfId="1" applyFont="1" applyFill="1" applyAlignment="1" applyProtection="1">
      <alignment horizontal="center"/>
      <protection locked="0"/>
    </xf>
    <xf numFmtId="49" fontId="2" fillId="0" borderId="0" xfId="1" applyNumberFormat="1" applyFont="1" applyFill="1" applyAlignment="1" applyProtection="1">
      <alignment horizontal="center"/>
      <protection locked="0"/>
    </xf>
    <xf numFmtId="0" fontId="8" fillId="0" borderId="1" xfId="2" applyFont="1" applyFill="1" applyBorder="1" applyAlignment="1">
      <alignment horizontal="center"/>
    </xf>
    <xf numFmtId="176" fontId="8" fillId="0" borderId="1" xfId="2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14" fillId="0" borderId="0" xfId="2" applyFont="1" applyFill="1" applyAlignment="1">
      <alignment horizontal="left"/>
    </xf>
    <xf numFmtId="0" fontId="14" fillId="0" borderId="0" xfId="2" applyFont="1" applyFill="1" applyBorder="1" applyAlignment="1">
      <alignment horizontal="left"/>
    </xf>
    <xf numFmtId="0" fontId="2" fillId="0" borderId="1" xfId="2" applyFont="1" applyFill="1" applyBorder="1" applyAlignment="1">
      <alignment horizontal="center"/>
    </xf>
    <xf numFmtId="0" fontId="6" fillId="0" borderId="1" xfId="2" quotePrefix="1" applyFont="1" applyFill="1" applyBorder="1" applyAlignment="1">
      <alignment horizontal="center"/>
    </xf>
    <xf numFmtId="0" fontId="5" fillId="0" borderId="1" xfId="2" quotePrefix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2" xfId="0" applyBorder="1"/>
    <xf numFmtId="0" fontId="0" fillId="0" borderId="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/>
    </xf>
    <xf numFmtId="0" fontId="3" fillId="0" borderId="0" xfId="2" applyFill="1" applyProtection="1">
      <protection locked="0"/>
    </xf>
    <xf numFmtId="0" fontId="0" fillId="0" borderId="0" xfId="0" applyFill="1"/>
    <xf numFmtId="0" fontId="0" fillId="0" borderId="0" xfId="0" applyFill="1" applyAlignment="1"/>
    <xf numFmtId="0" fontId="3" fillId="0" borderId="0" xfId="2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6" fillId="0" borderId="0" xfId="2" applyFont="1" applyFill="1" applyAlignment="1">
      <alignment horizontal="center"/>
    </xf>
    <xf numFmtId="0" fontId="10" fillId="0" borderId="3" xfId="0" applyFont="1" applyFill="1" applyBorder="1" applyAlignment="1">
      <alignment horizontal="center"/>
    </xf>
    <xf numFmtId="177" fontId="0" fillId="0" borderId="0" xfId="0" applyNumberFormat="1" applyFill="1" applyBorder="1" applyAlignment="1"/>
    <xf numFmtId="0" fontId="9" fillId="0" borderId="4" xfId="0" applyFont="1" applyBorder="1" applyAlignment="1"/>
    <xf numFmtId="0" fontId="0" fillId="0" borderId="2" xfId="0" applyFill="1" applyBorder="1" applyAlignment="1"/>
    <xf numFmtId="177" fontId="9" fillId="0" borderId="0" xfId="2" applyNumberFormat="1" applyFont="1" applyFill="1" applyBorder="1" applyAlignment="1" applyProtection="1">
      <alignment horizontal="right"/>
      <protection locked="0"/>
    </xf>
    <xf numFmtId="178" fontId="0" fillId="0" borderId="0" xfId="0" applyNumberFormat="1" applyFill="1" applyBorder="1" applyAlignment="1">
      <alignment horizontal="right"/>
    </xf>
    <xf numFmtId="177" fontId="1" fillId="0" borderId="0" xfId="0" applyNumberFormat="1" applyFont="1" applyFill="1" applyBorder="1" applyAlignment="1">
      <alignment horizontal="right"/>
    </xf>
    <xf numFmtId="0" fontId="0" fillId="0" borderId="0" xfId="0" applyBorder="1" applyAlignment="1"/>
    <xf numFmtId="177" fontId="17" fillId="0" borderId="0" xfId="2" applyNumberFormat="1" applyFont="1" applyFill="1" applyBorder="1" applyAlignment="1" applyProtection="1">
      <alignment horizontal="center"/>
      <protection locked="0"/>
    </xf>
    <xf numFmtId="0" fontId="18" fillId="0" borderId="0" xfId="0" applyFont="1" applyFill="1" applyBorder="1" applyAlignment="1">
      <alignment horizontal="left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8" fillId="0" borderId="0" xfId="0" applyFont="1" applyFill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0" borderId="0" xfId="0"/>
    <xf numFmtId="0" fontId="0" fillId="0" borderId="0" xfId="0" applyFill="1" applyBorder="1" applyAlignment="1"/>
    <xf numFmtId="0" fontId="9" fillId="0" borderId="4" xfId="0" applyFont="1" applyFill="1" applyBorder="1" applyAlignment="1"/>
    <xf numFmtId="0" fontId="13" fillId="0" borderId="0" xfId="0" applyFont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17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0" xfId="0" applyFont="1" applyFill="1" applyAlignment="1">
      <alignment horizontal="left"/>
    </xf>
    <xf numFmtId="179" fontId="0" fillId="0" borderId="1" xfId="0" applyNumberFormat="1" applyFill="1" applyBorder="1" applyAlignment="1">
      <alignment horizontal="center"/>
    </xf>
    <xf numFmtId="0" fontId="9" fillId="6" borderId="1" xfId="2" applyFont="1" applyFill="1" applyBorder="1" applyAlignment="1" applyProtection="1">
      <alignment horizontal="center"/>
      <protection locked="0"/>
    </xf>
    <xf numFmtId="178" fontId="0" fillId="0" borderId="0" xfId="0" applyNumberFormat="1"/>
    <xf numFmtId="0" fontId="22" fillId="0" borderId="1" xfId="2" applyFont="1" applyFill="1" applyBorder="1" applyAlignment="1" applyProtection="1">
      <alignment horizontal="center"/>
      <protection locked="0"/>
    </xf>
    <xf numFmtId="0" fontId="18" fillId="0" borderId="2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" xfId="0" applyNumberFormat="1" applyFill="1" applyBorder="1"/>
    <xf numFmtId="0" fontId="0" fillId="0" borderId="1" xfId="0" applyNumberFormat="1" applyBorder="1"/>
    <xf numFmtId="0" fontId="0" fillId="0" borderId="1" xfId="0" applyNumberFormat="1" applyFill="1" applyBorder="1" applyAlignment="1">
      <alignment horizontal="right"/>
    </xf>
    <xf numFmtId="176" fontId="23" fillId="0" borderId="1" xfId="2" applyNumberFormat="1" applyFont="1" applyFill="1" applyBorder="1" applyAlignment="1" applyProtection="1">
      <alignment horizontal="center"/>
      <protection locked="0"/>
    </xf>
    <xf numFmtId="0" fontId="2" fillId="3" borderId="1" xfId="2" applyFont="1" applyFill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Fill="1" applyBorder="1" applyAlignment="1"/>
    <xf numFmtId="0" fontId="0" fillId="0" borderId="0" xfId="0" applyAlignment="1"/>
    <xf numFmtId="0" fontId="0" fillId="0" borderId="1" xfId="0" applyBorder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0" fillId="0" borderId="0" xfId="0" applyAlignment="1"/>
    <xf numFmtId="0" fontId="0" fillId="0" borderId="1" xfId="0" applyBorder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24" fillId="0" borderId="0" xfId="0" applyFont="1" applyFill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4" fillId="0" borderId="0" xfId="0" applyFont="1" applyAlignment="1"/>
    <xf numFmtId="0" fontId="27" fillId="0" borderId="0" xfId="2" applyFont="1" applyFill="1" applyProtection="1">
      <protection locked="0"/>
    </xf>
    <xf numFmtId="0" fontId="24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left" vertical="top"/>
    </xf>
    <xf numFmtId="176" fontId="28" fillId="0" borderId="0" xfId="2" applyNumberFormat="1" applyFont="1" applyFill="1" applyBorder="1" applyAlignment="1">
      <alignment horizontal="center"/>
    </xf>
    <xf numFmtId="0" fontId="22" fillId="0" borderId="0" xfId="2" applyFont="1" applyFill="1" applyBorder="1" applyAlignment="1" applyProtection="1">
      <alignment horizontal="center"/>
      <protection locked="0"/>
    </xf>
    <xf numFmtId="0" fontId="24" fillId="0" borderId="0" xfId="0" applyFont="1" applyFill="1" applyBorder="1"/>
    <xf numFmtId="0" fontId="24" fillId="0" borderId="0" xfId="0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0" xfId="0" applyFont="1"/>
    <xf numFmtId="0" fontId="18" fillId="3" borderId="0" xfId="0" applyFont="1" applyFill="1" applyAlignment="1">
      <alignment horizontal="left"/>
    </xf>
    <xf numFmtId="0" fontId="25" fillId="0" borderId="0" xfId="0" applyFont="1" applyAlignment="1"/>
    <xf numFmtId="0" fontId="30" fillId="0" borderId="0" xfId="2" applyFont="1" applyFill="1" applyProtection="1">
      <protection locked="0"/>
    </xf>
    <xf numFmtId="176" fontId="31" fillId="0" borderId="0" xfId="2" applyNumberFormat="1" applyFont="1" applyFill="1" applyBorder="1" applyAlignment="1">
      <alignment horizontal="center"/>
    </xf>
    <xf numFmtId="0" fontId="32" fillId="0" borderId="0" xfId="2" applyFont="1" applyFill="1" applyBorder="1" applyAlignment="1" applyProtection="1">
      <alignment horizontal="center"/>
      <protection locked="0"/>
    </xf>
    <xf numFmtId="0" fontId="25" fillId="0" borderId="0" xfId="0" applyFont="1" applyFill="1" applyBorder="1"/>
    <xf numFmtId="0" fontId="25" fillId="0" borderId="0" xfId="0" applyFont="1" applyBorder="1"/>
    <xf numFmtId="0" fontId="25" fillId="0" borderId="0" xfId="0" applyFont="1" applyBorder="1" applyAlignment="1">
      <alignment horizontal="center"/>
    </xf>
    <xf numFmtId="0" fontId="25" fillId="0" borderId="0" xfId="0" applyFont="1"/>
    <xf numFmtId="0" fontId="25" fillId="0" borderId="0" xfId="0" applyFont="1" applyFill="1" applyBorder="1" applyAlignment="1"/>
    <xf numFmtId="0" fontId="25" fillId="0" borderId="0" xfId="0" applyFont="1" applyAlignment="1">
      <alignment horizontal="center"/>
    </xf>
    <xf numFmtId="0" fontId="30" fillId="0" borderId="0" xfId="2" applyFont="1" applyFill="1" applyAlignment="1" applyProtection="1">
      <alignment horizontal="center"/>
      <protection locked="0"/>
    </xf>
    <xf numFmtId="0" fontId="25" fillId="0" borderId="0" xfId="0" applyFont="1" applyFill="1" applyBorder="1" applyAlignment="1">
      <alignment horizontal="center" vertical="top"/>
    </xf>
    <xf numFmtId="0" fontId="0" fillId="0" borderId="1" xfId="0" applyNumberFormat="1" applyBorder="1" applyAlignment="1"/>
    <xf numFmtId="0" fontId="0" fillId="0" borderId="1" xfId="0" applyFont="1" applyBorder="1" applyAlignment="1">
      <alignment horizontal="center"/>
    </xf>
    <xf numFmtId="0" fontId="0" fillId="0" borderId="10" xfId="0" applyFill="1" applyBorder="1"/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2" applyNumberFormat="1" applyFill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NumberFormat="1" applyFill="1" applyBorder="1" applyAlignment="1">
      <alignment horizontal="left"/>
    </xf>
    <xf numFmtId="0" fontId="18" fillId="0" borderId="1" xfId="0" applyFont="1" applyFill="1" applyBorder="1" applyAlignment="1">
      <alignment horizontal="center"/>
    </xf>
    <xf numFmtId="0" fontId="25" fillId="0" borderId="2" xfId="0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0" xfId="0" applyAlignment="1"/>
    <xf numFmtId="0" fontId="13" fillId="0" borderId="5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6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/>
    </xf>
    <xf numFmtId="0" fontId="0" fillId="0" borderId="6" xfId="0" applyFill="1" applyBorder="1" applyAlignment="1"/>
    <xf numFmtId="0" fontId="0" fillId="0" borderId="7" xfId="0" applyFill="1" applyBorder="1" applyAlignment="1"/>
    <xf numFmtId="0" fontId="0" fillId="0" borderId="8" xfId="0" applyFill="1" applyBorder="1" applyAlignment="1"/>
    <xf numFmtId="0" fontId="0" fillId="0" borderId="9" xfId="0" applyFill="1" applyBorder="1" applyAlignment="1"/>
    <xf numFmtId="0" fontId="0" fillId="0" borderId="0" xfId="0" applyFill="1" applyAlignment="1">
      <alignment horizontal="center"/>
    </xf>
    <xf numFmtId="0" fontId="19" fillId="0" borderId="0" xfId="2" applyFont="1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</cellXfs>
  <cellStyles count="4">
    <cellStyle name="一般" xfId="0" builtinId="0"/>
    <cellStyle name="一般_8" xfId="1"/>
    <cellStyle name="一般_AA1" xfId="2"/>
    <cellStyle name="貨幣[0]_@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34</xdr:row>
      <xdr:rowOff>28575</xdr:rowOff>
    </xdr:from>
    <xdr:to>
      <xdr:col>16</xdr:col>
      <xdr:colOff>0</xdr:colOff>
      <xdr:row>55</xdr:row>
      <xdr:rowOff>0</xdr:rowOff>
    </xdr:to>
    <xdr:pic>
      <xdr:nvPicPr>
        <xdr:cNvPr id="324755" name="圖片 1" descr="999.pn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81725" y="7153275"/>
          <a:ext cx="4791075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9525</xdr:colOff>
      <xdr:row>34</xdr:row>
      <xdr:rowOff>28144</xdr:rowOff>
    </xdr:from>
    <xdr:to>
      <xdr:col>22</xdr:col>
      <xdr:colOff>676275</xdr:colOff>
      <xdr:row>54</xdr:row>
      <xdr:rowOff>209549</xdr:rowOff>
    </xdr:to>
    <xdr:pic>
      <xdr:nvPicPr>
        <xdr:cNvPr id="3" name="圖片 2" descr="97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82325" y="7152844"/>
          <a:ext cx="4781550" cy="43724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2\&#26412;&#27231;&#30913;&#30879;%20(d)\MENU\JACKY\NS\NS-5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-1\&#24037;&#20316;&#36039;&#26009;\&#22823;&#27155;\&#20013;&#23665;&#20998;&#23616;\MENU\JACKY\NS\NS-5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2\&#26412;&#27231;&#30913;&#30879;%20(d)\&#32080;&#26696;\&#22823;&#27155;\&#22283;&#31237;&#23616;\CNC\MENU\JACKY\NS\NS-5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NU\JACKY\NS\NS-5C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NS-5C"/>
    </sheetNames>
    <sheetDataSet>
      <sheetData sheetId="0"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10">
          <cell r="C110">
            <v>1</v>
          </cell>
        </row>
        <row r="111">
          <cell r="C111" t="str">
            <v>H22</v>
          </cell>
        </row>
        <row r="112">
          <cell r="C112" t="str">
            <v>H23</v>
          </cell>
        </row>
        <row r="113">
          <cell r="C113" t="str">
            <v>D77</v>
          </cell>
        </row>
        <row r="116">
          <cell r="C116" t="str">
            <v>f4</v>
          </cell>
        </row>
        <row r="117">
          <cell r="C117" t="str">
            <v>f10</v>
          </cell>
        </row>
        <row r="118">
          <cell r="C118" t="str">
            <v>CJ5</v>
          </cell>
        </row>
        <row r="119">
          <cell r="C119" t="str">
            <v>CJ6</v>
          </cell>
        </row>
        <row r="120">
          <cell r="C120" t="str">
            <v>TP</v>
          </cell>
        </row>
        <row r="122">
          <cell r="C122" t="str">
            <v>K1</v>
          </cell>
        </row>
        <row r="124">
          <cell r="C124">
            <v>875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6">
          <cell r="C56">
            <v>1</v>
          </cell>
        </row>
        <row r="57">
          <cell r="C57" t="str">
            <v>H22</v>
          </cell>
        </row>
        <row r="58">
          <cell r="C58" t="str">
            <v>H23</v>
          </cell>
        </row>
        <row r="59">
          <cell r="C59" t="str">
            <v>D77</v>
          </cell>
        </row>
        <row r="61">
          <cell r="C61" t="str">
            <v>f4</v>
          </cell>
        </row>
        <row r="62">
          <cell r="C62" t="str">
            <v>f10</v>
          </cell>
        </row>
        <row r="63">
          <cell r="C63" t="str">
            <v>CJ5</v>
          </cell>
        </row>
        <row r="64">
          <cell r="C64" t="str">
            <v>CJ6</v>
          </cell>
        </row>
        <row r="65">
          <cell r="C65" t="str">
            <v>TP</v>
          </cell>
        </row>
        <row r="67">
          <cell r="C67" t="str">
            <v>K1</v>
          </cell>
        </row>
        <row r="69">
          <cell r="C69">
            <v>875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3:U61"/>
  <sheetViews>
    <sheetView topLeftCell="A25" workbookViewId="0">
      <selection activeCell="H33" sqref="H33:H34"/>
    </sheetView>
  </sheetViews>
  <sheetFormatPr defaultRowHeight="16.5"/>
  <sheetData>
    <row r="3" spans="2:21">
      <c r="N3" s="184" t="s">
        <v>85</v>
      </c>
      <c r="O3" s="184"/>
    </row>
    <row r="4" spans="2:21">
      <c r="B4" s="182" t="s">
        <v>8</v>
      </c>
      <c r="C4" s="183"/>
      <c r="D4" s="182" t="s">
        <v>29</v>
      </c>
      <c r="E4" s="183"/>
      <c r="F4" s="182" t="s">
        <v>30</v>
      </c>
      <c r="G4" s="183"/>
      <c r="H4" s="185" t="s">
        <v>32</v>
      </c>
      <c r="I4" s="191"/>
      <c r="J4" s="182" t="s">
        <v>25</v>
      </c>
      <c r="K4" s="183"/>
      <c r="L4" s="182" t="s">
        <v>27</v>
      </c>
      <c r="M4" s="183"/>
      <c r="N4" s="182" t="s">
        <v>8</v>
      </c>
      <c r="O4" s="183"/>
    </row>
    <row r="5" spans="2:21">
      <c r="B5" s="14" t="s">
        <v>9</v>
      </c>
      <c r="C5" s="7">
        <v>0</v>
      </c>
      <c r="D5" s="14" t="s">
        <v>9</v>
      </c>
      <c r="E5" s="7">
        <v>0</v>
      </c>
      <c r="F5" s="14" t="s">
        <v>9</v>
      </c>
      <c r="G5" s="7">
        <v>0</v>
      </c>
      <c r="H5" s="14" t="s">
        <v>9</v>
      </c>
      <c r="I5" s="7">
        <v>0</v>
      </c>
      <c r="J5" s="14" t="s">
        <v>9</v>
      </c>
      <c r="K5" s="7">
        <v>65</v>
      </c>
      <c r="L5" s="14" t="s">
        <v>9</v>
      </c>
      <c r="M5" s="7">
        <v>0</v>
      </c>
      <c r="N5" s="89" t="s">
        <v>9</v>
      </c>
      <c r="O5" s="7">
        <v>0</v>
      </c>
    </row>
    <row r="6" spans="2:21">
      <c r="B6" s="14" t="s">
        <v>10</v>
      </c>
      <c r="C6" s="7">
        <v>1</v>
      </c>
      <c r="D6" s="14" t="s">
        <v>10</v>
      </c>
      <c r="E6" s="7">
        <v>1</v>
      </c>
      <c r="F6" s="14" t="s">
        <v>10</v>
      </c>
      <c r="G6" s="7">
        <v>1</v>
      </c>
      <c r="H6" s="14" t="s">
        <v>10</v>
      </c>
      <c r="I6" s="7">
        <v>1</v>
      </c>
      <c r="J6" s="14" t="s">
        <v>10</v>
      </c>
      <c r="K6" s="7">
        <v>2</v>
      </c>
      <c r="L6" s="14" t="s">
        <v>10</v>
      </c>
      <c r="M6" s="7">
        <v>1</v>
      </c>
      <c r="N6" s="89" t="s">
        <v>10</v>
      </c>
      <c r="O6" s="7">
        <v>1</v>
      </c>
    </row>
    <row r="7" spans="2:21">
      <c r="B7" s="14" t="s">
        <v>11</v>
      </c>
      <c r="C7" s="7">
        <v>70</v>
      </c>
      <c r="D7" s="14" t="s">
        <v>11</v>
      </c>
      <c r="E7" s="7">
        <v>70</v>
      </c>
      <c r="F7" s="14" t="s">
        <v>11</v>
      </c>
      <c r="G7" s="7">
        <v>70</v>
      </c>
      <c r="H7" s="14" t="s">
        <v>11</v>
      </c>
      <c r="I7" s="7">
        <v>70</v>
      </c>
      <c r="J7" s="14" t="s">
        <v>11</v>
      </c>
      <c r="K7" s="7">
        <v>65</v>
      </c>
      <c r="L7" s="14" t="s">
        <v>11</v>
      </c>
      <c r="M7" s="7">
        <v>65</v>
      </c>
      <c r="N7" s="89" t="s">
        <v>11</v>
      </c>
      <c r="O7" s="7">
        <v>60</v>
      </c>
    </row>
    <row r="8" spans="2:21">
      <c r="B8" s="14" t="s">
        <v>12</v>
      </c>
      <c r="C8" s="7">
        <v>5</v>
      </c>
      <c r="D8" s="14" t="s">
        <v>12</v>
      </c>
      <c r="E8" s="7">
        <v>5</v>
      </c>
      <c r="F8" s="14" t="s">
        <v>12</v>
      </c>
      <c r="G8" s="7">
        <v>6</v>
      </c>
      <c r="H8" s="14" t="s">
        <v>12</v>
      </c>
      <c r="I8" s="7">
        <v>9</v>
      </c>
      <c r="J8" s="14" t="s">
        <v>12</v>
      </c>
      <c r="K8" s="7">
        <v>5</v>
      </c>
      <c r="L8" s="14" t="s">
        <v>12</v>
      </c>
      <c r="M8" s="7">
        <v>7</v>
      </c>
      <c r="N8" s="89" t="s">
        <v>12</v>
      </c>
      <c r="O8" s="7">
        <v>2</v>
      </c>
    </row>
    <row r="9" spans="2:21">
      <c r="B9" s="14" t="s">
        <v>13</v>
      </c>
      <c r="C9" s="7">
        <v>43</v>
      </c>
      <c r="D9" s="14" t="s">
        <v>13</v>
      </c>
      <c r="E9" s="7">
        <v>53</v>
      </c>
      <c r="F9" s="14" t="s">
        <v>13</v>
      </c>
      <c r="G9" s="7">
        <v>40</v>
      </c>
      <c r="H9" s="14" t="s">
        <v>13</v>
      </c>
      <c r="I9" s="7">
        <v>40</v>
      </c>
      <c r="J9" s="14" t="s">
        <v>13</v>
      </c>
      <c r="K9" s="7">
        <v>0</v>
      </c>
      <c r="L9" s="14" t="s">
        <v>13</v>
      </c>
      <c r="M9" s="7">
        <v>0</v>
      </c>
      <c r="N9" s="89" t="s">
        <v>13</v>
      </c>
      <c r="O9" s="7">
        <v>40</v>
      </c>
    </row>
    <row r="12" spans="2:21">
      <c r="B12" s="185" t="s">
        <v>16</v>
      </c>
      <c r="C12" s="186"/>
      <c r="D12" s="185" t="s">
        <v>24</v>
      </c>
      <c r="E12" s="186"/>
      <c r="F12" s="185" t="s">
        <v>36</v>
      </c>
      <c r="G12" s="186"/>
      <c r="H12" s="185" t="s">
        <v>37</v>
      </c>
      <c r="I12" s="186"/>
      <c r="J12" s="185" t="s">
        <v>38</v>
      </c>
      <c r="K12" s="186"/>
      <c r="L12" s="185" t="s">
        <v>39</v>
      </c>
      <c r="M12" s="186"/>
      <c r="N12" s="185" t="s">
        <v>40</v>
      </c>
      <c r="O12" s="186"/>
      <c r="P12" s="185" t="s">
        <v>41</v>
      </c>
      <c r="Q12" s="186"/>
      <c r="R12" s="185" t="s">
        <v>42</v>
      </c>
      <c r="S12" s="186"/>
      <c r="T12" s="185" t="s">
        <v>43</v>
      </c>
      <c r="U12" s="186"/>
    </row>
    <row r="13" spans="2:21">
      <c r="B13" s="14" t="s">
        <v>14</v>
      </c>
      <c r="C13" s="14" t="s">
        <v>33</v>
      </c>
      <c r="D13" s="14" t="s">
        <v>14</v>
      </c>
      <c r="E13" s="14" t="s">
        <v>33</v>
      </c>
      <c r="F13" s="14" t="s">
        <v>14</v>
      </c>
      <c r="G13" s="14" t="s">
        <v>33</v>
      </c>
      <c r="H13" s="14" t="s">
        <v>14</v>
      </c>
      <c r="I13" s="14" t="s">
        <v>33</v>
      </c>
      <c r="J13" s="14" t="s">
        <v>14</v>
      </c>
      <c r="K13" s="14" t="s">
        <v>33</v>
      </c>
      <c r="L13" s="14" t="s">
        <v>14</v>
      </c>
      <c r="M13" s="14" t="s">
        <v>33</v>
      </c>
      <c r="N13" s="14" t="s">
        <v>14</v>
      </c>
      <c r="O13" s="14" t="s">
        <v>33</v>
      </c>
      <c r="P13" s="14" t="s">
        <v>14</v>
      </c>
      <c r="Q13" s="14" t="s">
        <v>33</v>
      </c>
      <c r="R13" s="14" t="s">
        <v>14</v>
      </c>
      <c r="S13" s="14" t="s">
        <v>33</v>
      </c>
      <c r="T13" s="14" t="s">
        <v>14</v>
      </c>
      <c r="U13" s="14" t="s">
        <v>33</v>
      </c>
    </row>
    <row r="14" spans="2:21">
      <c r="B14" s="14">
        <v>47.8</v>
      </c>
      <c r="C14" s="7">
        <v>108.2</v>
      </c>
      <c r="D14" s="14">
        <v>48.1</v>
      </c>
      <c r="E14" s="7">
        <v>111.9</v>
      </c>
      <c r="F14" s="14">
        <v>57.8</v>
      </c>
      <c r="G14" s="7">
        <v>108.4</v>
      </c>
      <c r="H14" s="14">
        <v>60.1</v>
      </c>
      <c r="I14" s="7">
        <v>112</v>
      </c>
      <c r="J14" s="14">
        <v>47.8</v>
      </c>
      <c r="K14" s="7">
        <v>108.2</v>
      </c>
      <c r="L14" s="14">
        <v>60.1</v>
      </c>
      <c r="M14" s="7">
        <v>112</v>
      </c>
      <c r="N14" s="14">
        <v>58</v>
      </c>
      <c r="O14" s="7">
        <v>111.8</v>
      </c>
      <c r="P14" s="14">
        <v>57.2</v>
      </c>
      <c r="Q14" s="7">
        <v>108.6</v>
      </c>
      <c r="R14" s="14">
        <v>68.099999999999994</v>
      </c>
      <c r="S14" s="7">
        <v>111.7</v>
      </c>
      <c r="T14" s="14">
        <v>47.2</v>
      </c>
      <c r="U14" s="7">
        <v>108.6</v>
      </c>
    </row>
    <row r="15" spans="2:21">
      <c r="B15" s="14">
        <v>50.9</v>
      </c>
      <c r="C15" s="7">
        <v>178.2</v>
      </c>
      <c r="D15" s="14">
        <v>45.1</v>
      </c>
      <c r="E15" s="7">
        <v>181.8</v>
      </c>
      <c r="F15" s="14">
        <v>60.9</v>
      </c>
      <c r="G15" s="7">
        <v>178.3</v>
      </c>
      <c r="H15" s="14">
        <v>57</v>
      </c>
      <c r="I15" s="7">
        <v>182</v>
      </c>
      <c r="J15" s="14">
        <v>50.8</v>
      </c>
      <c r="K15" s="7">
        <v>178.2</v>
      </c>
      <c r="L15" s="14">
        <v>57</v>
      </c>
      <c r="M15" s="7">
        <v>182</v>
      </c>
      <c r="N15" s="14">
        <v>55.3</v>
      </c>
      <c r="O15" s="7">
        <v>181.7</v>
      </c>
      <c r="P15" s="14">
        <v>59.9</v>
      </c>
      <c r="Q15" s="7">
        <v>178.5</v>
      </c>
      <c r="R15" s="14">
        <v>65.400000000000006</v>
      </c>
      <c r="S15" s="7">
        <v>181.6</v>
      </c>
      <c r="T15" s="14">
        <v>49.9</v>
      </c>
      <c r="U15" s="7">
        <v>178.4</v>
      </c>
    </row>
    <row r="16" spans="2:21">
      <c r="B16" s="14">
        <v>53.9</v>
      </c>
      <c r="C16" s="7">
        <v>248.1</v>
      </c>
      <c r="D16" s="14">
        <v>42</v>
      </c>
      <c r="E16" s="7">
        <v>251.8</v>
      </c>
      <c r="F16" s="14">
        <v>64</v>
      </c>
      <c r="G16" s="7">
        <v>248.2</v>
      </c>
      <c r="H16" s="14">
        <v>53.9</v>
      </c>
      <c r="I16" s="7">
        <v>251.9</v>
      </c>
      <c r="J16" s="14">
        <v>53.9</v>
      </c>
      <c r="K16" s="7">
        <v>248.1</v>
      </c>
      <c r="L16" s="14">
        <v>53.9</v>
      </c>
      <c r="M16" s="7">
        <v>215.9</v>
      </c>
      <c r="N16" s="14">
        <v>52.6</v>
      </c>
      <c r="O16" s="7">
        <v>251.7</v>
      </c>
      <c r="P16" s="14">
        <v>62.6</v>
      </c>
      <c r="Q16" s="7">
        <v>248.5</v>
      </c>
      <c r="R16" s="14">
        <v>62.7</v>
      </c>
      <c r="S16" s="7">
        <v>251.5</v>
      </c>
      <c r="T16" s="14">
        <v>52.6</v>
      </c>
      <c r="U16" s="7">
        <v>248.3</v>
      </c>
    </row>
    <row r="17" spans="2:21">
      <c r="B17" s="14">
        <v>57</v>
      </c>
      <c r="C17" s="7">
        <v>318</v>
      </c>
      <c r="D17" s="14">
        <v>38.9</v>
      </c>
      <c r="E17" s="7">
        <v>321.7</v>
      </c>
      <c r="F17" s="14">
        <v>67</v>
      </c>
      <c r="G17" s="7">
        <v>318.2</v>
      </c>
      <c r="H17" s="14">
        <v>50.8</v>
      </c>
      <c r="I17" s="7">
        <v>321.8</v>
      </c>
      <c r="J17" s="14">
        <v>57</v>
      </c>
      <c r="K17" s="7">
        <v>318</v>
      </c>
      <c r="L17" s="14">
        <v>50.8</v>
      </c>
      <c r="M17" s="7">
        <v>321.8</v>
      </c>
      <c r="N17" s="14">
        <v>49.9</v>
      </c>
      <c r="O17" s="7">
        <v>321.60000000000002</v>
      </c>
      <c r="P17" s="14">
        <v>65.400000000000006</v>
      </c>
      <c r="Q17" s="7">
        <v>318.39999999999998</v>
      </c>
      <c r="R17" s="14">
        <v>59.9</v>
      </c>
      <c r="S17" s="7">
        <v>321.5</v>
      </c>
      <c r="T17" s="14">
        <v>55.3</v>
      </c>
      <c r="U17" s="7">
        <v>318.3</v>
      </c>
    </row>
    <row r="18" spans="2:21">
      <c r="B18" s="14">
        <v>60.1</v>
      </c>
      <c r="C18" s="7">
        <v>388</v>
      </c>
      <c r="D18" s="14">
        <v>35.799999999999997</v>
      </c>
      <c r="E18" s="7">
        <v>391.6</v>
      </c>
      <c r="F18" s="14">
        <v>70.099999999999994</v>
      </c>
      <c r="G18" s="7">
        <v>388.1</v>
      </c>
      <c r="H18" s="14">
        <v>47.8</v>
      </c>
      <c r="I18" s="7">
        <v>391.8</v>
      </c>
      <c r="J18" s="14">
        <v>60.1</v>
      </c>
      <c r="K18" s="7">
        <v>388</v>
      </c>
      <c r="L18" s="14">
        <v>47.8</v>
      </c>
      <c r="M18" s="7">
        <v>391.8</v>
      </c>
      <c r="N18" s="14">
        <v>47.2</v>
      </c>
      <c r="O18" s="7">
        <v>391.6</v>
      </c>
      <c r="P18" s="14">
        <v>68.099999999999994</v>
      </c>
      <c r="Q18" s="7">
        <v>388.3</v>
      </c>
      <c r="R18" s="14">
        <v>57.2</v>
      </c>
      <c r="S18" s="7">
        <v>391.4</v>
      </c>
      <c r="T18" s="14">
        <v>58</v>
      </c>
      <c r="U18" s="7">
        <v>388.2</v>
      </c>
    </row>
    <row r="24" spans="2:21">
      <c r="B24" s="186" t="s">
        <v>31</v>
      </c>
      <c r="C24" s="186"/>
      <c r="D24" s="186" t="s">
        <v>22</v>
      </c>
      <c r="E24" s="186"/>
      <c r="F24" s="188" t="s">
        <v>23</v>
      </c>
      <c r="G24" s="189"/>
      <c r="H24" s="186" t="s">
        <v>19</v>
      </c>
      <c r="I24" s="186"/>
      <c r="J24" s="186" t="s">
        <v>20</v>
      </c>
      <c r="K24" s="186"/>
      <c r="L24" s="186" t="s">
        <v>21</v>
      </c>
      <c r="M24" s="186"/>
      <c r="N24" s="188" t="s">
        <v>26</v>
      </c>
      <c r="O24" s="189"/>
    </row>
    <row r="25" spans="2:21">
      <c r="B25" s="14" t="s">
        <v>14</v>
      </c>
      <c r="C25" s="14" t="s">
        <v>15</v>
      </c>
      <c r="D25" s="14" t="s">
        <v>14</v>
      </c>
      <c r="E25" s="14" t="s">
        <v>15</v>
      </c>
      <c r="F25" s="23" t="s">
        <v>14</v>
      </c>
      <c r="G25" s="23" t="s">
        <v>15</v>
      </c>
      <c r="H25" s="14" t="s">
        <v>14</v>
      </c>
      <c r="I25" s="14" t="s">
        <v>15</v>
      </c>
      <c r="J25" s="14" t="s">
        <v>14</v>
      </c>
      <c r="K25" s="14" t="s">
        <v>15</v>
      </c>
      <c r="L25" s="14" t="s">
        <v>14</v>
      </c>
      <c r="M25" s="14" t="s">
        <v>15</v>
      </c>
      <c r="N25" s="14" t="s">
        <v>14</v>
      </c>
      <c r="O25" s="14" t="s">
        <v>15</v>
      </c>
    </row>
    <row r="26" spans="2:21">
      <c r="B26" s="14">
        <v>0</v>
      </c>
      <c r="C26" s="7">
        <v>35</v>
      </c>
      <c r="D26" s="14">
        <v>0</v>
      </c>
      <c r="E26" s="7">
        <v>80</v>
      </c>
      <c r="F26" s="23">
        <v>0</v>
      </c>
      <c r="G26" s="23">
        <v>40</v>
      </c>
      <c r="H26" s="14">
        <v>0</v>
      </c>
      <c r="I26" s="7">
        <v>45</v>
      </c>
      <c r="J26" s="14">
        <v>0</v>
      </c>
      <c r="K26" s="7">
        <v>35</v>
      </c>
      <c r="L26" s="14">
        <v>0</v>
      </c>
      <c r="M26" s="7">
        <v>35</v>
      </c>
      <c r="N26" s="14">
        <v>0</v>
      </c>
      <c r="O26" s="7">
        <v>40</v>
      </c>
    </row>
    <row r="27" spans="2:21">
      <c r="B27" s="14">
        <v>0</v>
      </c>
      <c r="C27" s="7">
        <v>131</v>
      </c>
      <c r="D27" s="14">
        <v>0</v>
      </c>
      <c r="E27" s="7">
        <v>220</v>
      </c>
      <c r="F27" s="23">
        <v>0</v>
      </c>
      <c r="G27" s="23">
        <v>210</v>
      </c>
      <c r="H27" s="14">
        <v>0</v>
      </c>
      <c r="I27" s="7">
        <v>155</v>
      </c>
      <c r="J27" s="14">
        <v>0</v>
      </c>
      <c r="K27" s="7">
        <v>165</v>
      </c>
      <c r="L27" s="14">
        <v>0</v>
      </c>
      <c r="M27" s="7">
        <v>165</v>
      </c>
      <c r="N27" s="14">
        <v>0</v>
      </c>
      <c r="O27" s="7">
        <v>210</v>
      </c>
    </row>
    <row r="28" spans="2:21">
      <c r="B28" s="188" t="s">
        <v>28</v>
      </c>
      <c r="C28" s="189"/>
      <c r="D28" s="22"/>
      <c r="E28" s="25"/>
    </row>
    <row r="29" spans="2:21">
      <c r="B29" s="14" t="s">
        <v>14</v>
      </c>
      <c r="C29" s="14" t="s">
        <v>15</v>
      </c>
      <c r="D29" s="24"/>
      <c r="E29" s="24"/>
    </row>
    <row r="30" spans="2:21">
      <c r="B30" s="14">
        <v>0</v>
      </c>
      <c r="C30" s="7">
        <v>35</v>
      </c>
      <c r="D30" s="8"/>
      <c r="E30" s="8"/>
      <c r="J30" s="52"/>
      <c r="K30" s="187" t="s">
        <v>49</v>
      </c>
      <c r="L30" s="187"/>
      <c r="M30" s="187"/>
    </row>
    <row r="31" spans="2:21">
      <c r="B31" s="14">
        <v>0</v>
      </c>
      <c r="C31" s="7">
        <v>165</v>
      </c>
      <c r="F31" s="71" t="s">
        <v>76</v>
      </c>
      <c r="G31" s="71" t="s">
        <v>76</v>
      </c>
      <c r="H31" s="71" t="s">
        <v>76</v>
      </c>
      <c r="J31" s="46"/>
      <c r="K31" s="187" t="s">
        <v>44</v>
      </c>
      <c r="L31" s="187"/>
      <c r="M31" s="187"/>
    </row>
    <row r="32" spans="2:21">
      <c r="F32" s="7" t="s">
        <v>7</v>
      </c>
      <c r="G32" s="7" t="s">
        <v>74</v>
      </c>
      <c r="H32" s="7">
        <v>2</v>
      </c>
      <c r="J32" s="45"/>
      <c r="K32" s="187" t="s">
        <v>45</v>
      </c>
      <c r="L32" s="187"/>
      <c r="M32" s="187"/>
    </row>
    <row r="33" spans="2:15">
      <c r="H33" s="6" t="s">
        <v>71</v>
      </c>
      <c r="J33" s="47"/>
      <c r="K33" s="187" t="s">
        <v>46</v>
      </c>
      <c r="L33" s="187"/>
      <c r="M33" s="187"/>
    </row>
    <row r="34" spans="2:15">
      <c r="B34" s="190" t="s">
        <v>17</v>
      </c>
      <c r="C34" s="183"/>
      <c r="H34" s="69" t="s">
        <v>73</v>
      </c>
      <c r="J34" s="44" t="s">
        <v>34</v>
      </c>
      <c r="K34" s="48" t="s">
        <v>47</v>
      </c>
      <c r="L34" s="44" t="s">
        <v>35</v>
      </c>
      <c r="M34" s="187" t="s">
        <v>48</v>
      </c>
      <c r="N34" s="187"/>
      <c r="O34" s="187"/>
    </row>
    <row r="35" spans="2:15">
      <c r="B35" s="14" t="s">
        <v>9</v>
      </c>
      <c r="C35" s="7">
        <v>0</v>
      </c>
      <c r="H35" s="73" t="s">
        <v>79</v>
      </c>
    </row>
    <row r="36" spans="2:15">
      <c r="B36" s="14" t="s">
        <v>10</v>
      </c>
      <c r="C36" s="7">
        <v>1</v>
      </c>
      <c r="E36" s="192" t="s">
        <v>70</v>
      </c>
      <c r="F36" s="193"/>
    </row>
    <row r="37" spans="2:15">
      <c r="B37" s="14" t="s">
        <v>18</v>
      </c>
      <c r="C37" s="7">
        <v>65</v>
      </c>
      <c r="E37" s="194"/>
      <c r="F37" s="195"/>
    </row>
    <row r="38" spans="2:15">
      <c r="B38" s="14" t="s">
        <v>13</v>
      </c>
      <c r="C38" s="7">
        <v>7</v>
      </c>
    </row>
    <row r="56" spans="10:18">
      <c r="J56" s="49" t="s">
        <v>16</v>
      </c>
      <c r="K56" s="50"/>
      <c r="Q56" s="185" t="s">
        <v>16</v>
      </c>
      <c r="R56" s="186"/>
    </row>
    <row r="57" spans="10:18">
      <c r="J57" s="51" t="s">
        <v>14</v>
      </c>
      <c r="K57" s="51" t="s">
        <v>33</v>
      </c>
      <c r="Q57" s="51" t="s">
        <v>14</v>
      </c>
      <c r="R57" s="51" t="s">
        <v>33</v>
      </c>
    </row>
    <row r="58" spans="10:18">
      <c r="J58" s="51">
        <v>59</v>
      </c>
      <c r="K58" s="7">
        <v>90.8</v>
      </c>
      <c r="Q58" s="51">
        <v>64.5</v>
      </c>
      <c r="R58" s="7">
        <v>90.9</v>
      </c>
    </row>
    <row r="59" spans="10:18">
      <c r="J59" s="51">
        <v>57.6</v>
      </c>
      <c r="K59" s="7">
        <v>160.80000000000001</v>
      </c>
      <c r="Q59" s="51">
        <v>73.099999999999994</v>
      </c>
      <c r="R59" s="7">
        <v>160.4</v>
      </c>
    </row>
    <row r="60" spans="10:18">
      <c r="J60" s="51">
        <v>56.2</v>
      </c>
      <c r="K60" s="7">
        <v>230.8</v>
      </c>
      <c r="Q60" s="51">
        <v>81.7</v>
      </c>
      <c r="R60" s="7">
        <v>229.8</v>
      </c>
    </row>
    <row r="61" spans="10:18">
      <c r="J61" s="51">
        <v>54.8</v>
      </c>
      <c r="K61" s="7">
        <v>300.8</v>
      </c>
      <c r="Q61" s="51">
        <v>90.3</v>
      </c>
      <c r="R61" s="7">
        <v>299.3</v>
      </c>
    </row>
  </sheetData>
  <mergeCells count="34">
    <mergeCell ref="E36:F37"/>
    <mergeCell ref="D4:E4"/>
    <mergeCell ref="K31:M31"/>
    <mergeCell ref="J4:K4"/>
    <mergeCell ref="B12:C12"/>
    <mergeCell ref="F24:G24"/>
    <mergeCell ref="D12:E12"/>
    <mergeCell ref="F4:G4"/>
    <mergeCell ref="K30:M30"/>
    <mergeCell ref="Q56:R56"/>
    <mergeCell ref="P12:Q12"/>
    <mergeCell ref="R12:S12"/>
    <mergeCell ref="L4:M4"/>
    <mergeCell ref="B24:C24"/>
    <mergeCell ref="H24:I24"/>
    <mergeCell ref="J24:K24"/>
    <mergeCell ref="B34:C34"/>
    <mergeCell ref="B28:C28"/>
    <mergeCell ref="F12:G12"/>
    <mergeCell ref="H12:I12"/>
    <mergeCell ref="D24:E24"/>
    <mergeCell ref="B4:C4"/>
    <mergeCell ref="M34:O34"/>
    <mergeCell ref="H4:I4"/>
    <mergeCell ref="J12:K12"/>
    <mergeCell ref="N4:O4"/>
    <mergeCell ref="N3:O3"/>
    <mergeCell ref="T12:U12"/>
    <mergeCell ref="L24:M24"/>
    <mergeCell ref="K33:M33"/>
    <mergeCell ref="L12:M12"/>
    <mergeCell ref="N24:O24"/>
    <mergeCell ref="K32:M32"/>
    <mergeCell ref="N12:O12"/>
  </mergeCells>
  <phoneticPr fontId="1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M1:AA198"/>
  <sheetViews>
    <sheetView topLeftCell="D94" zoomScale="115" zoomScaleNormal="115" workbookViewId="0">
      <selection activeCell="X110" sqref="X110:Y11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5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9.5" style="53" bestFit="1" customWidth="1"/>
    <col min="14" max="16384" width="9" style="53"/>
  </cols>
  <sheetData>
    <row r="1" spans="13:20">
      <c r="M1" s="182" t="s">
        <v>8</v>
      </c>
      <c r="N1" s="183"/>
      <c r="O1" s="182" t="s">
        <v>29</v>
      </c>
      <c r="P1" s="183"/>
      <c r="Q1" s="182" t="s">
        <v>30</v>
      </c>
      <c r="R1" s="183"/>
      <c r="S1" s="182" t="s">
        <v>32</v>
      </c>
      <c r="T1" s="183"/>
    </row>
    <row r="2" spans="13:20">
      <c r="M2" s="66" t="s">
        <v>9</v>
      </c>
      <c r="N2" s="7">
        <v>65</v>
      </c>
      <c r="O2" s="66" t="s">
        <v>9</v>
      </c>
      <c r="P2" s="7">
        <v>65</v>
      </c>
      <c r="Q2" s="66" t="s">
        <v>9</v>
      </c>
      <c r="R2" s="7">
        <v>65</v>
      </c>
      <c r="S2" s="66" t="s">
        <v>9</v>
      </c>
      <c r="T2" s="7">
        <v>65</v>
      </c>
    </row>
    <row r="3" spans="13:20">
      <c r="M3" s="66" t="s">
        <v>10</v>
      </c>
      <c r="N3" s="7">
        <v>2</v>
      </c>
      <c r="O3" s="66" t="s">
        <v>10</v>
      </c>
      <c r="P3" s="7">
        <v>2</v>
      </c>
      <c r="Q3" s="66" t="s">
        <v>10</v>
      </c>
      <c r="R3" s="7">
        <v>2</v>
      </c>
      <c r="S3" s="66" t="s">
        <v>10</v>
      </c>
      <c r="T3" s="7">
        <v>2</v>
      </c>
    </row>
    <row r="4" spans="13:20">
      <c r="M4" s="66" t="s">
        <v>11</v>
      </c>
      <c r="N4" s="7">
        <v>70</v>
      </c>
      <c r="O4" s="66" t="s">
        <v>11</v>
      </c>
      <c r="P4" s="7">
        <v>65</v>
      </c>
      <c r="Q4" s="66" t="s">
        <v>11</v>
      </c>
      <c r="R4" s="7">
        <v>70</v>
      </c>
      <c r="S4" s="66" t="s">
        <v>11</v>
      </c>
      <c r="T4" s="7">
        <v>65</v>
      </c>
    </row>
    <row r="5" spans="13:20">
      <c r="M5" s="66" t="s">
        <v>12</v>
      </c>
      <c r="N5" s="7">
        <v>8</v>
      </c>
      <c r="O5" s="66" t="s">
        <v>12</v>
      </c>
      <c r="P5" s="7">
        <v>8</v>
      </c>
      <c r="Q5" s="66" t="s">
        <v>12</v>
      </c>
      <c r="R5" s="7">
        <v>8</v>
      </c>
      <c r="S5" s="66" t="s">
        <v>12</v>
      </c>
      <c r="T5" s="7">
        <v>8</v>
      </c>
    </row>
    <row r="6" spans="13:20">
      <c r="M6" s="66" t="s">
        <v>13</v>
      </c>
      <c r="N6" s="7">
        <v>53</v>
      </c>
      <c r="O6" s="66" t="s">
        <v>13</v>
      </c>
      <c r="P6" s="7">
        <v>40</v>
      </c>
      <c r="Q6" s="66" t="s">
        <v>13</v>
      </c>
      <c r="R6" s="7">
        <v>40</v>
      </c>
      <c r="S6" s="66" t="s">
        <v>13</v>
      </c>
      <c r="T6" s="7">
        <v>43</v>
      </c>
    </row>
    <row r="7" spans="13:20">
      <c r="M7" s="188" t="s">
        <v>31</v>
      </c>
      <c r="N7" s="189"/>
      <c r="O7" s="188" t="s">
        <v>72</v>
      </c>
      <c r="P7" s="189"/>
      <c r="Q7" s="188" t="s">
        <v>23</v>
      </c>
      <c r="R7" s="189"/>
    </row>
    <row r="8" spans="13:20">
      <c r="M8" s="58" t="s">
        <v>14</v>
      </c>
      <c r="N8" s="58" t="s">
        <v>15</v>
      </c>
      <c r="O8" s="58" t="s">
        <v>14</v>
      </c>
      <c r="P8" s="58" t="s">
        <v>15</v>
      </c>
      <c r="Q8" s="63" t="s">
        <v>14</v>
      </c>
      <c r="R8" s="63" t="s">
        <v>15</v>
      </c>
    </row>
    <row r="9" spans="13:20">
      <c r="M9" s="58">
        <v>0</v>
      </c>
      <c r="N9" s="7">
        <v>80</v>
      </c>
      <c r="O9" s="58">
        <v>0</v>
      </c>
      <c r="P9" s="7">
        <v>40</v>
      </c>
      <c r="Q9" s="63">
        <v>0</v>
      </c>
      <c r="R9" s="7">
        <v>60</v>
      </c>
    </row>
    <row r="10" spans="13:20">
      <c r="M10" s="58">
        <v>0</v>
      </c>
      <c r="N10" s="7">
        <v>220</v>
      </c>
      <c r="O10" s="58">
        <v>0</v>
      </c>
      <c r="P10" s="7">
        <v>260</v>
      </c>
      <c r="Q10" s="63">
        <v>0</v>
      </c>
      <c r="R10" s="7">
        <v>240</v>
      </c>
    </row>
    <row r="11" spans="13:20">
      <c r="M11" s="182" t="s">
        <v>16</v>
      </c>
      <c r="N11" s="196"/>
      <c r="O11" s="182" t="s">
        <v>24</v>
      </c>
      <c r="P11" s="196"/>
      <c r="Q11" s="182" t="s">
        <v>36</v>
      </c>
      <c r="R11" s="196"/>
      <c r="S11" s="182" t="s">
        <v>37</v>
      </c>
      <c r="T11" s="196"/>
    </row>
    <row r="12" spans="13:20">
      <c r="M12" s="60" t="s">
        <v>14</v>
      </c>
      <c r="N12" s="60" t="s">
        <v>33</v>
      </c>
      <c r="O12" s="63" t="s">
        <v>14</v>
      </c>
      <c r="P12" s="63" t="s">
        <v>33</v>
      </c>
      <c r="Q12" s="64" t="s">
        <v>14</v>
      </c>
      <c r="R12" s="64" t="s">
        <v>33</v>
      </c>
      <c r="S12" s="64" t="s">
        <v>14</v>
      </c>
      <c r="T12" s="64" t="s">
        <v>33</v>
      </c>
    </row>
    <row r="13" spans="13:20">
      <c r="M13" s="7">
        <v>66.3</v>
      </c>
      <c r="N13" s="60">
        <v>89.4</v>
      </c>
      <c r="O13" s="7">
        <v>66.3</v>
      </c>
      <c r="P13" s="63">
        <v>406.6</v>
      </c>
      <c r="Q13" s="7">
        <v>55.9</v>
      </c>
      <c r="R13" s="65">
        <v>86.8</v>
      </c>
      <c r="S13" s="7">
        <v>55.9</v>
      </c>
      <c r="T13" s="65">
        <v>409.2</v>
      </c>
    </row>
    <row r="14" spans="13:20">
      <c r="M14" s="7">
        <v>63.7</v>
      </c>
      <c r="N14" s="60">
        <v>169.4</v>
      </c>
      <c r="O14" s="7">
        <v>63.7</v>
      </c>
      <c r="P14" s="63">
        <v>326.60000000000002</v>
      </c>
      <c r="Q14" s="7">
        <v>58.5</v>
      </c>
      <c r="R14" s="65">
        <v>166.7</v>
      </c>
      <c r="S14" s="7">
        <v>58.5</v>
      </c>
      <c r="T14" s="65">
        <v>329.3</v>
      </c>
    </row>
    <row r="15" spans="13:20">
      <c r="M15" s="7">
        <v>61.1</v>
      </c>
      <c r="N15" s="60">
        <v>249.3</v>
      </c>
      <c r="O15" s="7">
        <v>61.1</v>
      </c>
      <c r="P15" s="63">
        <v>246.7</v>
      </c>
      <c r="Q15" s="7">
        <v>61.1</v>
      </c>
      <c r="R15" s="65">
        <v>246.7</v>
      </c>
      <c r="S15" s="7">
        <v>61.1</v>
      </c>
      <c r="T15" s="65">
        <v>249.3</v>
      </c>
    </row>
    <row r="16" spans="13:20">
      <c r="M16" s="7">
        <v>58.5</v>
      </c>
      <c r="N16" s="61">
        <v>329.3</v>
      </c>
      <c r="O16" s="7">
        <v>58.5</v>
      </c>
      <c r="P16" s="63">
        <v>166.7</v>
      </c>
      <c r="Q16" s="7">
        <v>63.7</v>
      </c>
      <c r="R16" s="65">
        <v>326.60000000000002</v>
      </c>
      <c r="S16" s="7">
        <v>63.7</v>
      </c>
      <c r="T16" s="65">
        <v>169.4</v>
      </c>
    </row>
    <row r="17" spans="13:27">
      <c r="M17" s="7">
        <v>55.9</v>
      </c>
      <c r="N17" s="62">
        <v>409.2</v>
      </c>
      <c r="O17" s="7">
        <v>55.9</v>
      </c>
      <c r="P17" s="63">
        <v>86.8</v>
      </c>
      <c r="Q17" s="7">
        <v>66.3</v>
      </c>
      <c r="R17" s="65">
        <v>406.6</v>
      </c>
      <c r="S17" s="7">
        <v>66.3</v>
      </c>
      <c r="T17" s="65">
        <v>89.4</v>
      </c>
    </row>
    <row r="22" spans="13:27">
      <c r="M22" s="53" t="s">
        <v>91</v>
      </c>
      <c r="R22" s="53" t="s">
        <v>211</v>
      </c>
      <c r="X22" s="53" t="s">
        <v>288</v>
      </c>
    </row>
    <row r="23" spans="13:27">
      <c r="M23" s="182" t="s">
        <v>8</v>
      </c>
      <c r="N23" s="183"/>
      <c r="R23" s="182" t="s">
        <v>8</v>
      </c>
      <c r="S23" s="183"/>
      <c r="T23" s="182" t="s">
        <v>16</v>
      </c>
      <c r="U23" s="196"/>
      <c r="X23" s="182" t="s">
        <v>8</v>
      </c>
      <c r="Y23" s="183"/>
      <c r="Z23" s="186" t="s">
        <v>31</v>
      </c>
      <c r="AA23" s="186"/>
    </row>
    <row r="24" spans="13:27">
      <c r="M24" s="95" t="s">
        <v>9</v>
      </c>
      <c r="N24" s="7">
        <v>80</v>
      </c>
      <c r="R24" s="141" t="s">
        <v>9</v>
      </c>
      <c r="S24" s="7">
        <v>65</v>
      </c>
      <c r="T24" s="141" t="s">
        <v>14</v>
      </c>
      <c r="U24" s="141" t="s">
        <v>33</v>
      </c>
      <c r="X24" s="155" t="s">
        <v>9</v>
      </c>
      <c r="Y24" s="7">
        <v>0</v>
      </c>
      <c r="Z24" s="155" t="s">
        <v>14</v>
      </c>
      <c r="AA24" s="155" t="s">
        <v>15</v>
      </c>
    </row>
    <row r="25" spans="13:27">
      <c r="M25" s="95" t="s">
        <v>10</v>
      </c>
      <c r="N25" s="7">
        <v>2</v>
      </c>
      <c r="R25" s="141" t="s">
        <v>10</v>
      </c>
      <c r="S25" s="7">
        <v>2</v>
      </c>
      <c r="T25" s="7">
        <v>45.8</v>
      </c>
      <c r="U25" s="23">
        <v>106</v>
      </c>
      <c r="X25" s="155" t="s">
        <v>10</v>
      </c>
      <c r="Y25" s="7">
        <v>1</v>
      </c>
      <c r="Z25" s="155">
        <v>0</v>
      </c>
      <c r="AA25" s="7">
        <v>50</v>
      </c>
    </row>
    <row r="26" spans="13:27">
      <c r="M26" s="95" t="s">
        <v>11</v>
      </c>
      <c r="N26" s="7">
        <v>80</v>
      </c>
      <c r="R26" s="141" t="s">
        <v>11</v>
      </c>
      <c r="S26" s="7">
        <v>70</v>
      </c>
      <c r="T26" s="7">
        <v>45.1</v>
      </c>
      <c r="U26" s="23">
        <v>186</v>
      </c>
      <c r="X26" s="155" t="s">
        <v>11</v>
      </c>
      <c r="Y26" s="7">
        <v>80</v>
      </c>
      <c r="Z26" s="186" t="s">
        <v>22</v>
      </c>
      <c r="AA26" s="186"/>
    </row>
    <row r="27" spans="13:27">
      <c r="M27" s="95" t="s">
        <v>12</v>
      </c>
      <c r="N27" s="7">
        <v>4</v>
      </c>
      <c r="R27" s="141" t="s">
        <v>12</v>
      </c>
      <c r="S27" s="7">
        <v>8</v>
      </c>
      <c r="T27" s="7">
        <v>44.3</v>
      </c>
      <c r="U27" s="23">
        <v>266</v>
      </c>
      <c r="X27" s="155" t="s">
        <v>12</v>
      </c>
      <c r="Y27" s="7">
        <v>3</v>
      </c>
      <c r="Z27" s="155" t="s">
        <v>14</v>
      </c>
      <c r="AA27" s="155" t="s">
        <v>15</v>
      </c>
    </row>
    <row r="28" spans="13:27">
      <c r="M28" s="95" t="s">
        <v>13</v>
      </c>
      <c r="N28" s="7">
        <v>40</v>
      </c>
      <c r="R28" s="141" t="s">
        <v>13</v>
      </c>
      <c r="S28" s="7">
        <v>53</v>
      </c>
      <c r="T28" s="7">
        <v>43.5</v>
      </c>
      <c r="U28" s="23">
        <v>346</v>
      </c>
      <c r="X28" s="155" t="s">
        <v>13</v>
      </c>
      <c r="Y28" s="7">
        <v>40</v>
      </c>
      <c r="Z28" s="155">
        <v>0</v>
      </c>
      <c r="AA28" s="7">
        <v>150</v>
      </c>
    </row>
    <row r="29" spans="13:27">
      <c r="T29" s="7">
        <v>42.7</v>
      </c>
      <c r="U29" s="23">
        <v>426</v>
      </c>
      <c r="X29" s="182" t="s">
        <v>29</v>
      </c>
      <c r="Y29" s="183"/>
    </row>
    <row r="30" spans="13:27">
      <c r="M30" s="32" t="s">
        <v>107</v>
      </c>
      <c r="T30" s="7">
        <v>41.9</v>
      </c>
      <c r="U30" s="23">
        <v>506</v>
      </c>
      <c r="X30" s="155" t="s">
        <v>9</v>
      </c>
      <c r="Y30" s="7">
        <v>65</v>
      </c>
    </row>
    <row r="31" spans="13:27">
      <c r="M31" s="182" t="s">
        <v>8</v>
      </c>
      <c r="N31" s="183"/>
      <c r="O31" s="182" t="s">
        <v>16</v>
      </c>
      <c r="P31" s="196"/>
      <c r="T31" s="7">
        <v>41.1</v>
      </c>
      <c r="U31" s="23">
        <v>586</v>
      </c>
      <c r="X31" s="155" t="s">
        <v>10</v>
      </c>
      <c r="Y31" s="7">
        <v>2</v>
      </c>
    </row>
    <row r="32" spans="13:27">
      <c r="M32" s="95" t="s">
        <v>9</v>
      </c>
      <c r="N32" s="7">
        <v>60</v>
      </c>
      <c r="O32" s="95" t="s">
        <v>14</v>
      </c>
      <c r="P32" s="95" t="s">
        <v>33</v>
      </c>
      <c r="R32" s="182" t="s">
        <v>29</v>
      </c>
      <c r="S32" s="183"/>
      <c r="T32" s="182" t="s">
        <v>24</v>
      </c>
      <c r="U32" s="196"/>
      <c r="X32" s="155" t="s">
        <v>11</v>
      </c>
      <c r="Y32" s="7">
        <v>70</v>
      </c>
    </row>
    <row r="33" spans="13:27">
      <c r="M33" s="95" t="s">
        <v>10</v>
      </c>
      <c r="N33" s="7">
        <v>2</v>
      </c>
      <c r="O33" s="7">
        <v>40.700000000000003</v>
      </c>
      <c r="P33" s="23">
        <v>74.599999999999994</v>
      </c>
      <c r="R33" s="141" t="s">
        <v>9</v>
      </c>
      <c r="S33" s="7">
        <v>0</v>
      </c>
      <c r="T33" s="141" t="s">
        <v>14</v>
      </c>
      <c r="U33" s="141" t="s">
        <v>33</v>
      </c>
      <c r="X33" s="155" t="s">
        <v>12</v>
      </c>
      <c r="Y33" s="7">
        <v>3</v>
      </c>
    </row>
    <row r="34" spans="13:27">
      <c r="M34" s="95" t="s">
        <v>11</v>
      </c>
      <c r="N34" s="7">
        <v>75</v>
      </c>
      <c r="O34" s="7">
        <v>100.7</v>
      </c>
      <c r="P34" s="23">
        <v>74</v>
      </c>
      <c r="R34" s="141" t="s">
        <v>10</v>
      </c>
      <c r="S34" s="7">
        <v>1</v>
      </c>
      <c r="T34" s="7">
        <v>41.1</v>
      </c>
      <c r="U34" s="23">
        <v>106</v>
      </c>
      <c r="X34" s="155" t="s">
        <v>13</v>
      </c>
      <c r="Y34" s="7">
        <v>48</v>
      </c>
    </row>
    <row r="35" spans="13:27">
      <c r="M35" s="95" t="s">
        <v>12</v>
      </c>
      <c r="N35" s="7">
        <v>0</v>
      </c>
      <c r="O35"/>
      <c r="P35"/>
      <c r="R35" s="141" t="s">
        <v>11</v>
      </c>
      <c r="S35" s="7">
        <v>80</v>
      </c>
      <c r="T35" s="7">
        <v>41.9</v>
      </c>
      <c r="U35" s="23">
        <v>186</v>
      </c>
      <c r="X35" s="182" t="s">
        <v>30</v>
      </c>
      <c r="Y35" s="183"/>
    </row>
    <row r="36" spans="13:27">
      <c r="M36" s="95" t="s">
        <v>13</v>
      </c>
      <c r="N36" s="7">
        <v>40</v>
      </c>
      <c r="O36"/>
      <c r="P36"/>
      <c r="R36" s="141" t="s">
        <v>12</v>
      </c>
      <c r="S36" s="7">
        <v>7</v>
      </c>
      <c r="T36" s="7">
        <v>42.7</v>
      </c>
      <c r="U36" s="23">
        <v>266</v>
      </c>
      <c r="X36" s="155" t="s">
        <v>9</v>
      </c>
      <c r="Y36" s="7">
        <v>65</v>
      </c>
    </row>
    <row r="37" spans="13:27">
      <c r="M37" s="182" t="s">
        <v>119</v>
      </c>
      <c r="N37" s="183"/>
      <c r="O37"/>
      <c r="P37"/>
      <c r="R37" s="141" t="s">
        <v>13</v>
      </c>
      <c r="S37" s="7">
        <v>40</v>
      </c>
      <c r="T37" s="7">
        <v>43.5</v>
      </c>
      <c r="U37" s="23">
        <v>346</v>
      </c>
      <c r="X37" s="155" t="s">
        <v>10</v>
      </c>
      <c r="Y37" s="7">
        <v>2</v>
      </c>
    </row>
    <row r="38" spans="13:27">
      <c r="M38" s="95" t="s">
        <v>9</v>
      </c>
      <c r="N38" s="7">
        <v>70</v>
      </c>
      <c r="T38" s="7">
        <v>44.3</v>
      </c>
      <c r="U38" s="23">
        <v>426</v>
      </c>
      <c r="X38" s="155" t="s">
        <v>11</v>
      </c>
      <c r="Y38" s="7">
        <v>70</v>
      </c>
    </row>
    <row r="39" spans="13:27">
      <c r="M39" s="95" t="s">
        <v>10</v>
      </c>
      <c r="N39" s="7">
        <v>2</v>
      </c>
      <c r="T39" s="7">
        <v>45.1</v>
      </c>
      <c r="U39" s="23">
        <v>506</v>
      </c>
      <c r="X39" s="155" t="s">
        <v>12</v>
      </c>
      <c r="Y39" s="7">
        <v>3</v>
      </c>
    </row>
    <row r="40" spans="13:27">
      <c r="M40" s="95" t="s">
        <v>11</v>
      </c>
      <c r="N40" s="7">
        <v>75</v>
      </c>
      <c r="T40" s="7">
        <v>45.8</v>
      </c>
      <c r="U40" s="23">
        <v>586</v>
      </c>
      <c r="X40" s="155" t="s">
        <v>13</v>
      </c>
      <c r="Y40" s="7">
        <v>53</v>
      </c>
    </row>
    <row r="41" spans="13:27">
      <c r="M41" s="95" t="s">
        <v>12</v>
      </c>
      <c r="N41" s="7">
        <v>1</v>
      </c>
      <c r="T41" s="182" t="s">
        <v>36</v>
      </c>
      <c r="U41" s="196"/>
    </row>
    <row r="42" spans="13:27">
      <c r="M42" s="95" t="s">
        <v>13</v>
      </c>
      <c r="N42" s="7">
        <v>40</v>
      </c>
      <c r="T42" s="165" t="s">
        <v>14</v>
      </c>
      <c r="U42" s="165" t="s">
        <v>33</v>
      </c>
      <c r="X42" s="32" t="s">
        <v>298</v>
      </c>
    </row>
    <row r="43" spans="13:27">
      <c r="T43" s="7">
        <v>58.9</v>
      </c>
      <c r="U43" s="23">
        <v>101.4</v>
      </c>
      <c r="X43" s="182" t="s">
        <v>8</v>
      </c>
      <c r="Y43" s="183"/>
      <c r="Z43" s="182" t="s">
        <v>16</v>
      </c>
      <c r="AA43" s="196"/>
    </row>
    <row r="44" spans="13:27">
      <c r="M44" s="32" t="s">
        <v>129</v>
      </c>
      <c r="T44" s="7">
        <v>58.2</v>
      </c>
      <c r="U44" s="23">
        <v>171.4</v>
      </c>
      <c r="X44" s="155" t="s">
        <v>9</v>
      </c>
      <c r="Y44" s="7">
        <v>0</v>
      </c>
      <c r="Z44" s="155" t="s">
        <v>14</v>
      </c>
      <c r="AA44" s="155" t="s">
        <v>33</v>
      </c>
    </row>
    <row r="45" spans="13:27">
      <c r="M45" s="182" t="s">
        <v>8</v>
      </c>
      <c r="N45" s="183"/>
      <c r="O45" s="182" t="s">
        <v>16</v>
      </c>
      <c r="P45" s="196"/>
      <c r="T45" s="7">
        <v>57.5</v>
      </c>
      <c r="U45" s="23">
        <v>241.4</v>
      </c>
      <c r="X45" s="155" t="s">
        <v>10</v>
      </c>
      <c r="Y45" s="7">
        <v>1</v>
      </c>
      <c r="Z45" s="7">
        <v>45.7</v>
      </c>
      <c r="AA45" s="23">
        <v>85</v>
      </c>
    </row>
    <row r="46" spans="13:27">
      <c r="M46" s="95" t="s">
        <v>9</v>
      </c>
      <c r="N46" s="7">
        <v>0</v>
      </c>
      <c r="O46" s="95" t="s">
        <v>14</v>
      </c>
      <c r="P46" s="95" t="s">
        <v>33</v>
      </c>
      <c r="T46" s="7">
        <v>56.8</v>
      </c>
      <c r="U46" s="23">
        <v>311.39999999999998</v>
      </c>
      <c r="X46" s="155" t="s">
        <v>11</v>
      </c>
      <c r="Y46" s="7">
        <v>80</v>
      </c>
      <c r="Z46" s="7">
        <v>44.9</v>
      </c>
      <c r="AA46" s="23">
        <v>165</v>
      </c>
    </row>
    <row r="47" spans="13:27">
      <c r="M47" s="95" t="s">
        <v>10</v>
      </c>
      <c r="N47" s="7">
        <v>1</v>
      </c>
      <c r="O47" s="7">
        <v>40.6</v>
      </c>
      <c r="P47" s="23">
        <v>64.599999999999994</v>
      </c>
      <c r="T47" s="7">
        <v>56.1</v>
      </c>
      <c r="U47" s="23">
        <v>381.4</v>
      </c>
      <c r="X47" s="155" t="s">
        <v>12</v>
      </c>
      <c r="Y47" s="7">
        <v>7</v>
      </c>
      <c r="Z47" s="7">
        <v>44.1</v>
      </c>
      <c r="AA47" s="23">
        <v>245</v>
      </c>
    </row>
    <row r="48" spans="13:27">
      <c r="M48" s="95" t="s">
        <v>11</v>
      </c>
      <c r="N48" s="7">
        <v>70</v>
      </c>
      <c r="O48" s="7">
        <v>41.3</v>
      </c>
      <c r="P48" s="23">
        <v>134.6</v>
      </c>
      <c r="T48" s="7">
        <v>55.4</v>
      </c>
      <c r="U48" s="23">
        <v>451.4</v>
      </c>
      <c r="X48" s="155" t="s">
        <v>13</v>
      </c>
      <c r="Y48" s="7">
        <v>40</v>
      </c>
      <c r="Z48" s="7">
        <v>43.3</v>
      </c>
      <c r="AA48" s="23">
        <v>325</v>
      </c>
    </row>
    <row r="49" spans="13:27">
      <c r="M49" s="95" t="s">
        <v>12</v>
      </c>
      <c r="N49" s="7">
        <v>2</v>
      </c>
      <c r="T49" s="7">
        <v>54.7</v>
      </c>
      <c r="U49" s="23">
        <v>521.4</v>
      </c>
      <c r="Z49" s="7">
        <v>42.5</v>
      </c>
      <c r="AA49" s="23">
        <v>405</v>
      </c>
    </row>
    <row r="50" spans="13:27">
      <c r="M50" s="95" t="s">
        <v>13</v>
      </c>
      <c r="N50" s="7">
        <v>40</v>
      </c>
      <c r="T50" s="7">
        <v>54</v>
      </c>
      <c r="U50" s="23">
        <v>591.4</v>
      </c>
      <c r="Z50" s="7">
        <v>41.7</v>
      </c>
      <c r="AA50" s="23">
        <v>485</v>
      </c>
    </row>
    <row r="51" spans="13:27">
      <c r="T51" s="7">
        <v>119</v>
      </c>
      <c r="U51" s="23">
        <v>592</v>
      </c>
      <c r="Z51" s="7">
        <v>40.9</v>
      </c>
      <c r="AA51" s="23">
        <v>565</v>
      </c>
    </row>
    <row r="52" spans="13:27">
      <c r="M52" s="32" t="s">
        <v>145</v>
      </c>
      <c r="T52" s="7">
        <v>119.7</v>
      </c>
      <c r="U52" s="23">
        <v>522</v>
      </c>
      <c r="Z52" s="182" t="s">
        <v>24</v>
      </c>
      <c r="AA52" s="196"/>
    </row>
    <row r="53" spans="13:27">
      <c r="M53" s="182" t="s">
        <v>8</v>
      </c>
      <c r="N53" s="183"/>
      <c r="O53" s="182" t="s">
        <v>16</v>
      </c>
      <c r="P53" s="196"/>
      <c r="T53" s="7">
        <v>120.4</v>
      </c>
      <c r="U53" s="23">
        <v>452</v>
      </c>
      <c r="Z53" s="155" t="s">
        <v>14</v>
      </c>
      <c r="AA53" s="155" t="s">
        <v>33</v>
      </c>
    </row>
    <row r="54" spans="13:27">
      <c r="M54" s="101" t="s">
        <v>9</v>
      </c>
      <c r="N54" s="7">
        <v>0</v>
      </c>
      <c r="O54" s="101" t="s">
        <v>14</v>
      </c>
      <c r="P54" s="101" t="s">
        <v>33</v>
      </c>
      <c r="T54" s="7">
        <v>121.1</v>
      </c>
      <c r="U54" s="23">
        <v>382</v>
      </c>
      <c r="Z54" s="7">
        <v>40.9</v>
      </c>
      <c r="AA54" s="23">
        <v>85</v>
      </c>
    </row>
    <row r="55" spans="13:27">
      <c r="M55" s="101" t="s">
        <v>10</v>
      </c>
      <c r="N55" s="7">
        <v>1</v>
      </c>
      <c r="O55" s="7">
        <v>53</v>
      </c>
      <c r="P55" s="23">
        <v>79.900000000000006</v>
      </c>
      <c r="T55" s="7">
        <v>121.8</v>
      </c>
      <c r="U55" s="23">
        <v>312.10000000000002</v>
      </c>
      <c r="Z55" s="7">
        <v>41.7</v>
      </c>
      <c r="AA55" s="23">
        <v>165</v>
      </c>
    </row>
    <row r="56" spans="13:27">
      <c r="M56" s="101" t="s">
        <v>11</v>
      </c>
      <c r="N56" s="7">
        <v>70</v>
      </c>
      <c r="O56" s="7">
        <v>53</v>
      </c>
      <c r="P56" s="23">
        <v>149.9</v>
      </c>
      <c r="T56" s="7">
        <v>122.5</v>
      </c>
      <c r="U56" s="23">
        <v>242.1</v>
      </c>
      <c r="Z56" s="7">
        <v>42.5</v>
      </c>
      <c r="AA56" s="23">
        <v>245</v>
      </c>
    </row>
    <row r="57" spans="13:27">
      <c r="M57" s="101" t="s">
        <v>12</v>
      </c>
      <c r="N57" s="7">
        <v>3</v>
      </c>
      <c r="O57" s="23">
        <v>53</v>
      </c>
      <c r="P57" s="7">
        <v>219.9</v>
      </c>
      <c r="T57" s="7">
        <v>123.2</v>
      </c>
      <c r="U57" s="23">
        <v>172.1</v>
      </c>
      <c r="Z57" s="7">
        <v>43.3</v>
      </c>
      <c r="AA57" s="23">
        <v>325</v>
      </c>
    </row>
    <row r="58" spans="13:27">
      <c r="M58" s="101" t="s">
        <v>13</v>
      </c>
      <c r="N58" s="7">
        <v>40</v>
      </c>
      <c r="O58"/>
      <c r="P58"/>
      <c r="T58" s="7">
        <v>123.9</v>
      </c>
      <c r="U58" s="23">
        <v>102.1</v>
      </c>
      <c r="Z58" s="7">
        <v>44.1</v>
      </c>
      <c r="AA58" s="23">
        <v>405</v>
      </c>
    </row>
    <row r="59" spans="13:27">
      <c r="M59" s="182" t="s">
        <v>160</v>
      </c>
      <c r="N59" s="183"/>
      <c r="O59" s="182" t="s">
        <v>184</v>
      </c>
      <c r="P59" s="196"/>
      <c r="T59" s="182" t="s">
        <v>37</v>
      </c>
      <c r="U59" s="196"/>
      <c r="Z59" s="7">
        <v>44.9</v>
      </c>
      <c r="AA59" s="23">
        <v>485</v>
      </c>
    </row>
    <row r="60" spans="13:27">
      <c r="M60" s="101" t="s">
        <v>9</v>
      </c>
      <c r="N60" s="7">
        <v>0</v>
      </c>
      <c r="O60" s="101" t="s">
        <v>14</v>
      </c>
      <c r="P60" s="101" t="s">
        <v>33</v>
      </c>
      <c r="T60" s="165" t="s">
        <v>14</v>
      </c>
      <c r="U60" s="165" t="s">
        <v>33</v>
      </c>
      <c r="Z60" s="7">
        <v>45.7</v>
      </c>
      <c r="AA60" s="23">
        <v>565</v>
      </c>
    </row>
    <row r="61" spans="13:27">
      <c r="M61" s="101" t="s">
        <v>10</v>
      </c>
      <c r="N61" s="7">
        <v>1</v>
      </c>
      <c r="O61" s="7">
        <v>41.9</v>
      </c>
      <c r="P61" s="23">
        <v>80</v>
      </c>
      <c r="T61" s="7">
        <v>54</v>
      </c>
      <c r="U61" s="23">
        <v>100.6</v>
      </c>
    </row>
    <row r="62" spans="13:27">
      <c r="M62" s="101" t="s">
        <v>11</v>
      </c>
      <c r="N62" s="7">
        <v>70</v>
      </c>
      <c r="O62" s="7">
        <v>41.6</v>
      </c>
      <c r="P62" s="23">
        <v>150</v>
      </c>
      <c r="T62" s="7">
        <v>54.7</v>
      </c>
      <c r="U62" s="23">
        <v>170.6</v>
      </c>
      <c r="X62" s="53" t="s">
        <v>325</v>
      </c>
    </row>
    <row r="63" spans="13:27">
      <c r="M63" s="101" t="s">
        <v>12</v>
      </c>
      <c r="N63" s="7">
        <v>3</v>
      </c>
      <c r="O63" s="23">
        <v>41.3</v>
      </c>
      <c r="P63" s="7">
        <v>220</v>
      </c>
      <c r="T63" s="7">
        <v>55.4</v>
      </c>
      <c r="U63" s="23">
        <v>240.6</v>
      </c>
      <c r="X63" s="182" t="s">
        <v>8</v>
      </c>
      <c r="Y63" s="183"/>
      <c r="Z63" s="186" t="s">
        <v>31</v>
      </c>
      <c r="AA63" s="186"/>
    </row>
    <row r="64" spans="13:27">
      <c r="M64" s="101" t="s">
        <v>13</v>
      </c>
      <c r="N64" s="7">
        <v>53</v>
      </c>
      <c r="T64" s="7">
        <v>56.1</v>
      </c>
      <c r="U64" s="23">
        <v>310.60000000000002</v>
      </c>
      <c r="X64" s="155" t="s">
        <v>9</v>
      </c>
      <c r="Y64" s="7">
        <v>0</v>
      </c>
      <c r="Z64" s="155" t="s">
        <v>14</v>
      </c>
      <c r="AA64" s="155" t="s">
        <v>15</v>
      </c>
    </row>
    <row r="65" spans="13:27">
      <c r="M65" s="182" t="s">
        <v>167</v>
      </c>
      <c r="N65" s="183"/>
      <c r="T65" s="7">
        <v>56.8</v>
      </c>
      <c r="U65" s="23">
        <v>380.6</v>
      </c>
      <c r="X65" s="155" t="s">
        <v>10</v>
      </c>
      <c r="Y65" s="7">
        <v>1</v>
      </c>
      <c r="Z65" s="155">
        <v>0</v>
      </c>
      <c r="AA65" s="7">
        <v>50</v>
      </c>
    </row>
    <row r="66" spans="13:27">
      <c r="M66" s="101" t="s">
        <v>9</v>
      </c>
      <c r="N66" s="7">
        <v>0</v>
      </c>
      <c r="T66" s="7">
        <v>57.5</v>
      </c>
      <c r="U66" s="23">
        <v>450.6</v>
      </c>
      <c r="X66" s="155" t="s">
        <v>11</v>
      </c>
      <c r="Y66" s="7">
        <v>70</v>
      </c>
      <c r="Z66" s="186" t="s">
        <v>22</v>
      </c>
      <c r="AA66" s="186"/>
    </row>
    <row r="67" spans="13:27">
      <c r="M67" s="101" t="s">
        <v>10</v>
      </c>
      <c r="N67" s="7">
        <v>1</v>
      </c>
      <c r="T67" s="7">
        <v>58.2</v>
      </c>
      <c r="U67" s="23">
        <v>520.6</v>
      </c>
      <c r="X67" s="155" t="s">
        <v>12</v>
      </c>
      <c r="Y67" s="7">
        <v>4</v>
      </c>
      <c r="Z67" s="155" t="s">
        <v>14</v>
      </c>
      <c r="AA67" s="155" t="s">
        <v>15</v>
      </c>
    </row>
    <row r="68" spans="13:27">
      <c r="M68" s="101" t="s">
        <v>11</v>
      </c>
      <c r="N68" s="7">
        <v>70</v>
      </c>
      <c r="T68" s="7">
        <v>58.9</v>
      </c>
      <c r="U68" s="23">
        <v>590.6</v>
      </c>
      <c r="X68" s="155" t="s">
        <v>13</v>
      </c>
      <c r="Y68" s="7">
        <v>40</v>
      </c>
      <c r="Z68" s="155">
        <v>0</v>
      </c>
      <c r="AA68" s="7">
        <v>150</v>
      </c>
    </row>
    <row r="69" spans="13:27">
      <c r="M69" s="101" t="s">
        <v>12</v>
      </c>
      <c r="N69" s="7">
        <v>3</v>
      </c>
      <c r="T69" s="7">
        <v>123.9</v>
      </c>
      <c r="U69" s="23">
        <v>589.9</v>
      </c>
      <c r="X69" s="182" t="s">
        <v>29</v>
      </c>
      <c r="Y69" s="183"/>
    </row>
    <row r="70" spans="13:27">
      <c r="M70" s="101" t="s">
        <v>13</v>
      </c>
      <c r="N70" s="7">
        <v>40.1</v>
      </c>
      <c r="T70" s="7">
        <v>123.2</v>
      </c>
      <c r="U70" s="23">
        <v>519.9</v>
      </c>
      <c r="X70" s="155" t="s">
        <v>9</v>
      </c>
      <c r="Y70" s="7">
        <v>0</v>
      </c>
    </row>
    <row r="71" spans="13:27">
      <c r="M71" s="182" t="s">
        <v>172</v>
      </c>
      <c r="N71" s="183"/>
      <c r="T71" s="7">
        <v>122.5</v>
      </c>
      <c r="U71" s="23">
        <v>449.9</v>
      </c>
      <c r="X71" s="155" t="s">
        <v>10</v>
      </c>
      <c r="Y71" s="7">
        <v>1</v>
      </c>
    </row>
    <row r="72" spans="13:27">
      <c r="M72" s="101" t="s">
        <v>9</v>
      </c>
      <c r="N72" s="7">
        <v>0</v>
      </c>
      <c r="T72" s="7">
        <v>121.8</v>
      </c>
      <c r="U72" s="23">
        <v>379.9</v>
      </c>
      <c r="X72" s="155" t="s">
        <v>11</v>
      </c>
      <c r="Y72" s="7">
        <v>80</v>
      </c>
    </row>
    <row r="73" spans="13:27">
      <c r="M73" s="101" t="s">
        <v>10</v>
      </c>
      <c r="N73" s="7">
        <v>1</v>
      </c>
      <c r="T73" s="7">
        <v>121.1</v>
      </c>
      <c r="U73" s="23">
        <v>319.89999999999998</v>
      </c>
      <c r="X73" s="155" t="s">
        <v>12</v>
      </c>
      <c r="Y73" s="7">
        <v>4</v>
      </c>
    </row>
    <row r="74" spans="13:27">
      <c r="M74" s="101" t="s">
        <v>11</v>
      </c>
      <c r="N74" s="7">
        <v>70</v>
      </c>
      <c r="T74" s="7">
        <v>120.4</v>
      </c>
      <c r="U74" s="23">
        <v>239.9</v>
      </c>
      <c r="X74" s="155" t="s">
        <v>13</v>
      </c>
      <c r="Y74" s="7">
        <v>40</v>
      </c>
    </row>
    <row r="75" spans="13:27">
      <c r="M75" s="101" t="s">
        <v>12</v>
      </c>
      <c r="N75" s="7">
        <v>3</v>
      </c>
      <c r="T75" s="7">
        <v>119.7</v>
      </c>
      <c r="U75" s="23">
        <v>170</v>
      </c>
    </row>
    <row r="76" spans="13:27">
      <c r="M76" s="101" t="s">
        <v>13</v>
      </c>
      <c r="N76" s="7">
        <v>41.5</v>
      </c>
      <c r="T76" s="7">
        <v>119</v>
      </c>
      <c r="U76" s="23">
        <v>100</v>
      </c>
      <c r="X76" s="54" t="s">
        <v>324</v>
      </c>
    </row>
    <row r="77" spans="13:27">
      <c r="M77" s="182" t="s">
        <v>179</v>
      </c>
      <c r="N77" s="183"/>
      <c r="X77" s="182" t="s">
        <v>8</v>
      </c>
      <c r="Y77" s="183"/>
    </row>
    <row r="78" spans="13:27">
      <c r="M78" s="101" t="s">
        <v>9</v>
      </c>
      <c r="N78" s="7">
        <v>0</v>
      </c>
      <c r="X78" s="165" t="s">
        <v>9</v>
      </c>
      <c r="Y78" s="7">
        <v>0</v>
      </c>
    </row>
    <row r="79" spans="13:27">
      <c r="M79" s="101" t="s">
        <v>10</v>
      </c>
      <c r="N79" s="7">
        <v>1</v>
      </c>
      <c r="X79" s="165" t="s">
        <v>10</v>
      </c>
      <c r="Y79" s="7">
        <v>1</v>
      </c>
    </row>
    <row r="80" spans="13:27">
      <c r="M80" s="101" t="s">
        <v>11</v>
      </c>
      <c r="N80" s="7">
        <v>70</v>
      </c>
      <c r="X80" s="165" t="s">
        <v>11</v>
      </c>
      <c r="Y80" s="7">
        <v>80</v>
      </c>
    </row>
    <row r="81" spans="13:25">
      <c r="M81" s="101" t="s">
        <v>12</v>
      </c>
      <c r="N81" s="7">
        <v>3</v>
      </c>
      <c r="X81" s="165" t="s">
        <v>12</v>
      </c>
      <c r="Y81" s="7">
        <v>2</v>
      </c>
    </row>
    <row r="82" spans="13:25">
      <c r="M82" s="101" t="s">
        <v>13</v>
      </c>
      <c r="N82" s="7">
        <v>54.5</v>
      </c>
      <c r="X82" s="165" t="s">
        <v>13</v>
      </c>
      <c r="Y82" s="7">
        <v>40</v>
      </c>
    </row>
    <row r="84" spans="13:25">
      <c r="M84" s="32" t="s">
        <v>192</v>
      </c>
      <c r="X84" s="54" t="s">
        <v>334</v>
      </c>
    </row>
    <row r="85" spans="13:25">
      <c r="M85" s="182" t="s">
        <v>8</v>
      </c>
      <c r="N85" s="183"/>
      <c r="O85" s="182" t="s">
        <v>16</v>
      </c>
      <c r="P85" s="196"/>
      <c r="X85" s="182" t="s">
        <v>8</v>
      </c>
      <c r="Y85" s="183"/>
    </row>
    <row r="86" spans="13:25">
      <c r="M86" s="101" t="s">
        <v>9</v>
      </c>
      <c r="N86" s="7">
        <v>0</v>
      </c>
      <c r="O86" s="101" t="s">
        <v>14</v>
      </c>
      <c r="P86" s="101" t="s">
        <v>33</v>
      </c>
      <c r="X86" s="165" t="s">
        <v>9</v>
      </c>
      <c r="Y86" s="7">
        <v>0</v>
      </c>
    </row>
    <row r="87" spans="13:25">
      <c r="M87" s="101" t="s">
        <v>10</v>
      </c>
      <c r="N87" s="7">
        <v>1</v>
      </c>
      <c r="O87" s="7">
        <v>45</v>
      </c>
      <c r="P87" s="23">
        <v>94</v>
      </c>
      <c r="X87" s="165" t="s">
        <v>10</v>
      </c>
      <c r="Y87" s="7">
        <v>1</v>
      </c>
    </row>
    <row r="88" spans="13:25">
      <c r="M88" s="101" t="s">
        <v>11</v>
      </c>
      <c r="N88" s="7">
        <v>80</v>
      </c>
      <c r="O88" s="7">
        <v>44.1</v>
      </c>
      <c r="P88" s="23">
        <v>174</v>
      </c>
      <c r="X88" s="165" t="s">
        <v>11</v>
      </c>
      <c r="Y88" s="7">
        <v>80</v>
      </c>
    </row>
    <row r="89" spans="13:25">
      <c r="M89" s="101" t="s">
        <v>12</v>
      </c>
      <c r="N89" s="7">
        <v>6</v>
      </c>
      <c r="O89" s="23">
        <v>43.3</v>
      </c>
      <c r="P89" s="7">
        <v>254</v>
      </c>
      <c r="X89" s="165" t="s">
        <v>12</v>
      </c>
      <c r="Y89" s="7">
        <v>3</v>
      </c>
    </row>
    <row r="90" spans="13:25">
      <c r="M90" s="101" t="s">
        <v>13</v>
      </c>
      <c r="N90" s="7">
        <v>40</v>
      </c>
      <c r="O90" s="23">
        <v>42.5</v>
      </c>
      <c r="P90" s="7">
        <v>334</v>
      </c>
      <c r="X90" s="165" t="s">
        <v>13</v>
      </c>
      <c r="Y90" s="7">
        <v>40</v>
      </c>
    </row>
    <row r="91" spans="13:25">
      <c r="O91" s="23">
        <v>41.7</v>
      </c>
      <c r="P91" s="7">
        <v>414</v>
      </c>
    </row>
    <row r="92" spans="13:25">
      <c r="O92" s="23">
        <v>40.9</v>
      </c>
      <c r="P92" s="7">
        <v>494</v>
      </c>
      <c r="X92" s="54" t="s">
        <v>338</v>
      </c>
    </row>
    <row r="93" spans="13:25">
      <c r="X93" s="182" t="s">
        <v>8</v>
      </c>
      <c r="Y93" s="183"/>
    </row>
    <row r="94" spans="13:25">
      <c r="O94" s="182" t="s">
        <v>184</v>
      </c>
      <c r="P94" s="196"/>
      <c r="X94" s="165" t="s">
        <v>9</v>
      </c>
      <c r="Y94" s="7">
        <v>0</v>
      </c>
    </row>
    <row r="95" spans="13:25">
      <c r="O95" s="101" t="s">
        <v>14</v>
      </c>
      <c r="P95" s="101" t="s">
        <v>33</v>
      </c>
      <c r="X95" s="165" t="s">
        <v>10</v>
      </c>
      <c r="Y95" s="7">
        <v>1</v>
      </c>
    </row>
    <row r="96" spans="13:25">
      <c r="O96" s="7">
        <v>40.9</v>
      </c>
      <c r="P96" s="23">
        <v>94</v>
      </c>
      <c r="X96" s="165" t="s">
        <v>11</v>
      </c>
      <c r="Y96" s="7">
        <v>80</v>
      </c>
    </row>
    <row r="97" spans="13:27">
      <c r="O97" s="7">
        <v>41.7</v>
      </c>
      <c r="P97" s="23">
        <v>174</v>
      </c>
      <c r="X97" s="165" t="s">
        <v>12</v>
      </c>
      <c r="Y97" s="7">
        <v>2</v>
      </c>
    </row>
    <row r="98" spans="13:27">
      <c r="O98" s="23">
        <v>42.5</v>
      </c>
      <c r="P98" s="7">
        <v>254</v>
      </c>
      <c r="X98" s="165" t="s">
        <v>13</v>
      </c>
      <c r="Y98" s="7">
        <v>40</v>
      </c>
    </row>
    <row r="99" spans="13:27">
      <c r="O99" s="23">
        <v>43.3</v>
      </c>
      <c r="P99" s="7">
        <v>334</v>
      </c>
    </row>
    <row r="100" spans="13:27">
      <c r="O100" s="23">
        <v>44.1</v>
      </c>
      <c r="P100" s="7">
        <v>414</v>
      </c>
      <c r="X100" s="54" t="s">
        <v>346</v>
      </c>
    </row>
    <row r="101" spans="13:27">
      <c r="O101" s="23">
        <v>45</v>
      </c>
      <c r="P101" s="7">
        <v>494</v>
      </c>
      <c r="X101" s="182" t="s">
        <v>8</v>
      </c>
      <c r="Y101" s="183"/>
    </row>
    <row r="102" spans="13:27">
      <c r="X102" s="165" t="s">
        <v>9</v>
      </c>
      <c r="Y102" s="7">
        <v>70</v>
      </c>
    </row>
    <row r="103" spans="13:27">
      <c r="M103" s="53" t="s">
        <v>196</v>
      </c>
      <c r="X103" s="165" t="s">
        <v>10</v>
      </c>
      <c r="Y103" s="7">
        <v>2</v>
      </c>
    </row>
    <row r="104" spans="13:27">
      <c r="M104" s="182" t="s">
        <v>8</v>
      </c>
      <c r="N104" s="183"/>
      <c r="O104" s="182" t="s">
        <v>16</v>
      </c>
      <c r="P104" s="196"/>
      <c r="X104" s="165" t="s">
        <v>11</v>
      </c>
      <c r="Y104" s="7">
        <v>0</v>
      </c>
    </row>
    <row r="105" spans="13:27">
      <c r="M105" s="139" t="s">
        <v>9</v>
      </c>
      <c r="N105" s="7">
        <v>65</v>
      </c>
      <c r="O105" s="101" t="s">
        <v>14</v>
      </c>
      <c r="P105" s="101" t="s">
        <v>33</v>
      </c>
      <c r="X105" s="165" t="s">
        <v>12</v>
      </c>
      <c r="Y105" s="7">
        <v>1</v>
      </c>
    </row>
    <row r="106" spans="13:27">
      <c r="M106" s="139" t="s">
        <v>10</v>
      </c>
      <c r="N106" s="7">
        <v>2</v>
      </c>
      <c r="O106" s="7">
        <v>59.2</v>
      </c>
      <c r="P106" s="23">
        <v>101.6</v>
      </c>
      <c r="X106" s="165" t="s">
        <v>13</v>
      </c>
      <c r="Y106" s="7">
        <v>40</v>
      </c>
    </row>
    <row r="107" spans="13:27">
      <c r="M107" s="139" t="s">
        <v>11</v>
      </c>
      <c r="N107" s="7">
        <v>70</v>
      </c>
      <c r="O107" s="7">
        <v>58.5</v>
      </c>
      <c r="P107" s="23">
        <v>171.6</v>
      </c>
    </row>
    <row r="108" spans="13:27">
      <c r="M108" s="139" t="s">
        <v>12</v>
      </c>
      <c r="N108" s="7">
        <v>8</v>
      </c>
      <c r="O108" s="23">
        <v>57.8</v>
      </c>
      <c r="P108" s="7">
        <v>241.6</v>
      </c>
    </row>
    <row r="109" spans="13:27">
      <c r="M109" s="139" t="s">
        <v>13</v>
      </c>
      <c r="N109" s="7">
        <v>53</v>
      </c>
      <c r="O109" s="23">
        <v>57</v>
      </c>
      <c r="P109" s="7">
        <v>311.60000000000002</v>
      </c>
      <c r="X109" s="21" t="s">
        <v>376</v>
      </c>
    </row>
    <row r="110" spans="13:27">
      <c r="O110" s="23">
        <v>56.3</v>
      </c>
      <c r="P110" s="7">
        <v>381.6</v>
      </c>
      <c r="X110" s="182" t="s">
        <v>8</v>
      </c>
      <c r="Y110" s="183"/>
      <c r="Z110" s="182" t="s">
        <v>16</v>
      </c>
      <c r="AA110" s="196"/>
    </row>
    <row r="111" spans="13:27">
      <c r="O111" s="7">
        <v>55.5</v>
      </c>
      <c r="P111" s="7">
        <v>451.6</v>
      </c>
      <c r="X111" s="177" t="s">
        <v>9</v>
      </c>
      <c r="Y111" s="7">
        <v>0</v>
      </c>
      <c r="Z111" s="177" t="s">
        <v>14</v>
      </c>
      <c r="AA111" s="177" t="s">
        <v>33</v>
      </c>
    </row>
    <row r="112" spans="13:27">
      <c r="O112" s="23">
        <v>54.8</v>
      </c>
      <c r="P112" s="7">
        <v>521.6</v>
      </c>
      <c r="X112" s="177" t="s">
        <v>10</v>
      </c>
      <c r="Y112" s="7">
        <v>1</v>
      </c>
      <c r="Z112" s="7">
        <v>40.700000000000003</v>
      </c>
      <c r="AA112" s="23">
        <v>70</v>
      </c>
    </row>
    <row r="113" spans="15:27">
      <c r="O113" s="23">
        <v>54.1</v>
      </c>
      <c r="P113" s="7">
        <v>591.5</v>
      </c>
      <c r="X113" s="177" t="s">
        <v>11</v>
      </c>
      <c r="Y113" s="7">
        <v>80</v>
      </c>
      <c r="Z113" s="7">
        <v>41.5</v>
      </c>
      <c r="AA113" s="23">
        <v>150</v>
      </c>
    </row>
    <row r="114" spans="15:27">
      <c r="O114" s="23">
        <v>119.1</v>
      </c>
      <c r="P114" s="7">
        <v>592.20000000000005</v>
      </c>
      <c r="X114" s="177" t="s">
        <v>12</v>
      </c>
      <c r="Y114" s="7">
        <v>3</v>
      </c>
      <c r="Z114" s="23">
        <v>42.3</v>
      </c>
      <c r="AA114" s="7">
        <v>230</v>
      </c>
    </row>
    <row r="115" spans="15:27">
      <c r="O115" s="23">
        <v>119.8</v>
      </c>
      <c r="P115" s="7">
        <v>522.20000000000005</v>
      </c>
      <c r="X115" s="177" t="s">
        <v>13</v>
      </c>
      <c r="Y115" s="7">
        <v>40</v>
      </c>
      <c r="Z115"/>
      <c r="AA115"/>
    </row>
    <row r="116" spans="15:27">
      <c r="O116" s="23">
        <v>120.5</v>
      </c>
      <c r="P116" s="7">
        <v>452.2</v>
      </c>
      <c r="Z116"/>
      <c r="AA116"/>
    </row>
    <row r="117" spans="15:27">
      <c r="O117" s="23">
        <v>121.3</v>
      </c>
      <c r="P117" s="138">
        <v>312.3</v>
      </c>
      <c r="X117" s="182" t="s">
        <v>29</v>
      </c>
      <c r="Y117" s="183"/>
      <c r="Z117"/>
      <c r="AA117"/>
    </row>
    <row r="118" spans="15:27">
      <c r="O118" s="23">
        <v>122</v>
      </c>
      <c r="P118" s="7">
        <v>382.2</v>
      </c>
      <c r="X118" s="177" t="s">
        <v>9</v>
      </c>
      <c r="Y118" s="7">
        <v>0</v>
      </c>
    </row>
    <row r="119" spans="15:27">
      <c r="O119" s="23">
        <v>122.8</v>
      </c>
      <c r="P119" s="7">
        <v>242.3</v>
      </c>
      <c r="X119" s="177" t="s">
        <v>10</v>
      </c>
      <c r="Y119" s="7">
        <v>1</v>
      </c>
    </row>
    <row r="120" spans="15:27">
      <c r="O120" s="23">
        <v>123.5</v>
      </c>
      <c r="P120" s="7">
        <v>172.3</v>
      </c>
      <c r="X120" s="177" t="s">
        <v>11</v>
      </c>
      <c r="Y120" s="7">
        <v>70</v>
      </c>
    </row>
    <row r="121" spans="15:27">
      <c r="O121" s="23">
        <v>124.2</v>
      </c>
      <c r="P121" s="7">
        <v>102.3</v>
      </c>
      <c r="X121" s="177" t="s">
        <v>12</v>
      </c>
      <c r="Y121" s="7">
        <v>3</v>
      </c>
    </row>
    <row r="122" spans="15:27">
      <c r="X122" s="177" t="s">
        <v>13</v>
      </c>
      <c r="Y122" s="7">
        <v>40</v>
      </c>
    </row>
    <row r="123" spans="15:27">
      <c r="O123" s="182" t="s">
        <v>184</v>
      </c>
      <c r="P123" s="196"/>
    </row>
    <row r="124" spans="15:27">
      <c r="O124" s="101" t="s">
        <v>14</v>
      </c>
      <c r="P124" s="101" t="s">
        <v>33</v>
      </c>
    </row>
    <row r="125" spans="15:27">
      <c r="O125" s="7">
        <v>54.1</v>
      </c>
      <c r="P125" s="23">
        <v>100.5</v>
      </c>
    </row>
    <row r="126" spans="15:27">
      <c r="O126" s="7">
        <v>54.8</v>
      </c>
      <c r="P126" s="23">
        <v>170.5</v>
      </c>
    </row>
    <row r="127" spans="15:27">
      <c r="O127" s="23">
        <v>55.5</v>
      </c>
      <c r="P127" s="7">
        <v>240.4</v>
      </c>
    </row>
    <row r="128" spans="15:27">
      <c r="O128" s="23">
        <v>56.3</v>
      </c>
      <c r="P128" s="7">
        <v>310.39999999999998</v>
      </c>
    </row>
    <row r="129" spans="13:16">
      <c r="O129" s="23">
        <v>57</v>
      </c>
      <c r="P129" s="7">
        <v>380.4</v>
      </c>
    </row>
    <row r="130" spans="13:16">
      <c r="O130" s="7">
        <v>57.8</v>
      </c>
      <c r="P130" s="7">
        <v>450.4</v>
      </c>
    </row>
    <row r="131" spans="13:16">
      <c r="O131" s="23">
        <v>58.5</v>
      </c>
      <c r="P131" s="7">
        <v>520.4</v>
      </c>
    </row>
    <row r="132" spans="13:16">
      <c r="O132" s="23">
        <v>59.3</v>
      </c>
      <c r="P132" s="7">
        <v>590.4</v>
      </c>
    </row>
    <row r="133" spans="13:16">
      <c r="O133" s="23">
        <v>124.2</v>
      </c>
      <c r="P133" s="7">
        <v>589.70000000000005</v>
      </c>
    </row>
    <row r="134" spans="13:16">
      <c r="O134" s="23">
        <v>123.5</v>
      </c>
      <c r="P134" s="7">
        <v>519.70000000000005</v>
      </c>
    </row>
    <row r="135" spans="13:16">
      <c r="O135" s="23">
        <v>122.8</v>
      </c>
      <c r="P135" s="7">
        <v>449.7</v>
      </c>
    </row>
    <row r="136" spans="13:16">
      <c r="O136" s="23">
        <v>122</v>
      </c>
      <c r="P136" s="138">
        <v>379.8</v>
      </c>
    </row>
    <row r="137" spans="13:16">
      <c r="O137" s="23">
        <v>121.3</v>
      </c>
      <c r="P137" s="7">
        <v>309.8</v>
      </c>
    </row>
    <row r="138" spans="13:16">
      <c r="O138" s="23">
        <v>120.5</v>
      </c>
      <c r="P138" s="7">
        <v>239.8</v>
      </c>
    </row>
    <row r="139" spans="13:16">
      <c r="O139" s="23">
        <v>119.8</v>
      </c>
      <c r="P139" s="7">
        <v>169.8</v>
      </c>
    </row>
    <row r="140" spans="13:16">
      <c r="O140" s="23">
        <v>119.1</v>
      </c>
      <c r="P140" s="7">
        <v>99.8</v>
      </c>
    </row>
    <row r="142" spans="13:16">
      <c r="M142" s="53" t="s">
        <v>223</v>
      </c>
    </row>
    <row r="143" spans="13:16">
      <c r="M143" s="182" t="s">
        <v>8</v>
      </c>
      <c r="N143" s="183"/>
    </row>
    <row r="144" spans="13:16">
      <c r="M144" s="141" t="s">
        <v>9</v>
      </c>
      <c r="N144" s="7">
        <v>65</v>
      </c>
    </row>
    <row r="145" spans="13:16">
      <c r="M145" s="141" t="s">
        <v>10</v>
      </c>
      <c r="N145" s="7">
        <v>2</v>
      </c>
    </row>
    <row r="146" spans="13:16">
      <c r="M146" s="141" t="s">
        <v>11</v>
      </c>
      <c r="N146" s="7">
        <v>70</v>
      </c>
    </row>
    <row r="147" spans="13:16">
      <c r="M147" s="141" t="s">
        <v>12</v>
      </c>
      <c r="N147" s="7">
        <v>9</v>
      </c>
    </row>
    <row r="148" spans="13:16">
      <c r="M148" s="141" t="s">
        <v>13</v>
      </c>
      <c r="N148" s="7">
        <v>53</v>
      </c>
    </row>
    <row r="150" spans="13:16">
      <c r="M150" s="32" t="s">
        <v>230</v>
      </c>
    </row>
    <row r="151" spans="13:16">
      <c r="M151" s="182" t="s">
        <v>8</v>
      </c>
      <c r="N151" s="183"/>
      <c r="O151" s="186" t="s">
        <v>31</v>
      </c>
      <c r="P151" s="186"/>
    </row>
    <row r="152" spans="13:16">
      <c r="M152" s="141" t="s">
        <v>9</v>
      </c>
      <c r="N152" s="7">
        <v>0</v>
      </c>
      <c r="O152" s="141" t="s">
        <v>14</v>
      </c>
      <c r="P152" s="141" t="s">
        <v>15</v>
      </c>
    </row>
    <row r="153" spans="13:16">
      <c r="M153" s="141" t="s">
        <v>10</v>
      </c>
      <c r="N153" s="7">
        <v>1</v>
      </c>
      <c r="O153" s="141">
        <v>0</v>
      </c>
      <c r="P153" s="7">
        <v>50</v>
      </c>
    </row>
    <row r="154" spans="13:16">
      <c r="M154" s="141" t="s">
        <v>11</v>
      </c>
      <c r="N154" s="7">
        <v>70</v>
      </c>
      <c r="O154" s="186" t="s">
        <v>22</v>
      </c>
      <c r="P154" s="186"/>
    </row>
    <row r="155" spans="13:16">
      <c r="M155" s="141" t="s">
        <v>12</v>
      </c>
      <c r="N155" s="7">
        <v>4</v>
      </c>
      <c r="O155" s="141" t="s">
        <v>14</v>
      </c>
      <c r="P155" s="141" t="s">
        <v>15</v>
      </c>
    </row>
    <row r="156" spans="13:16">
      <c r="M156" s="141" t="s">
        <v>13</v>
      </c>
      <c r="N156" s="7">
        <v>58</v>
      </c>
      <c r="O156" s="141">
        <v>0</v>
      </c>
      <c r="P156" s="7">
        <v>250</v>
      </c>
    </row>
    <row r="157" spans="13:16">
      <c r="M157" s="182" t="s">
        <v>29</v>
      </c>
      <c r="N157" s="183"/>
    </row>
    <row r="158" spans="13:16">
      <c r="M158" s="141" t="s">
        <v>9</v>
      </c>
      <c r="N158" s="7">
        <v>0</v>
      </c>
    </row>
    <row r="159" spans="13:16">
      <c r="M159" s="141" t="s">
        <v>10</v>
      </c>
      <c r="N159" s="7">
        <v>1</v>
      </c>
    </row>
    <row r="160" spans="13:16">
      <c r="M160" s="141" t="s">
        <v>11</v>
      </c>
      <c r="N160" s="7">
        <v>80</v>
      </c>
    </row>
    <row r="161" spans="13:14">
      <c r="M161" s="141" t="s">
        <v>12</v>
      </c>
      <c r="N161" s="7">
        <v>4</v>
      </c>
    </row>
    <row r="162" spans="13:14">
      <c r="M162" s="141" t="s">
        <v>13</v>
      </c>
      <c r="N162" s="7">
        <v>58</v>
      </c>
    </row>
    <row r="163" spans="13:14">
      <c r="M163" s="182" t="s">
        <v>30</v>
      </c>
      <c r="N163" s="183"/>
    </row>
    <row r="164" spans="13:14">
      <c r="M164" s="141" t="s">
        <v>9</v>
      </c>
      <c r="N164" s="7">
        <v>0</v>
      </c>
    </row>
    <row r="165" spans="13:14">
      <c r="M165" s="141" t="s">
        <v>10</v>
      </c>
      <c r="N165" s="7">
        <v>1</v>
      </c>
    </row>
    <row r="166" spans="13:14">
      <c r="M166" s="141" t="s">
        <v>11</v>
      </c>
      <c r="N166" s="7">
        <v>80</v>
      </c>
    </row>
    <row r="167" spans="13:14">
      <c r="M167" s="141" t="s">
        <v>12</v>
      </c>
      <c r="N167" s="7">
        <v>4</v>
      </c>
    </row>
    <row r="168" spans="13:14">
      <c r="M168" s="141" t="s">
        <v>13</v>
      </c>
      <c r="N168" s="7">
        <v>40</v>
      </c>
    </row>
    <row r="169" spans="13:14">
      <c r="M169" s="182" t="s">
        <v>32</v>
      </c>
      <c r="N169" s="183"/>
    </row>
    <row r="170" spans="13:14">
      <c r="M170" s="141" t="s">
        <v>9</v>
      </c>
      <c r="N170" s="7">
        <v>0</v>
      </c>
    </row>
    <row r="171" spans="13:14">
      <c r="M171" s="141" t="s">
        <v>10</v>
      </c>
      <c r="N171" s="7">
        <v>1</v>
      </c>
    </row>
    <row r="172" spans="13:14">
      <c r="M172" s="141" t="s">
        <v>11</v>
      </c>
      <c r="N172" s="7">
        <v>70</v>
      </c>
    </row>
    <row r="173" spans="13:14">
      <c r="M173" s="141" t="s">
        <v>12</v>
      </c>
      <c r="N173" s="7">
        <v>4</v>
      </c>
    </row>
    <row r="174" spans="13:14">
      <c r="M174" s="141" t="s">
        <v>13</v>
      </c>
      <c r="N174" s="7">
        <v>50</v>
      </c>
    </row>
    <row r="176" spans="13:14">
      <c r="M176" s="32" t="s">
        <v>257</v>
      </c>
    </row>
    <row r="177" spans="13:16">
      <c r="M177" s="182" t="s">
        <v>8</v>
      </c>
      <c r="N177" s="183"/>
    </row>
    <row r="178" spans="13:16">
      <c r="M178" s="149" t="s">
        <v>9</v>
      </c>
      <c r="N178" s="7">
        <v>70</v>
      </c>
    </row>
    <row r="179" spans="13:16">
      <c r="M179" s="149" t="s">
        <v>10</v>
      </c>
      <c r="N179" s="7">
        <v>2</v>
      </c>
    </row>
    <row r="180" spans="13:16">
      <c r="M180" s="149" t="s">
        <v>11</v>
      </c>
      <c r="N180" s="7">
        <v>0</v>
      </c>
    </row>
    <row r="181" spans="13:16">
      <c r="M181" s="149" t="s">
        <v>12</v>
      </c>
      <c r="N181" s="7">
        <v>1</v>
      </c>
    </row>
    <row r="182" spans="13:16">
      <c r="M182" s="149" t="s">
        <v>13</v>
      </c>
      <c r="N182" s="7">
        <v>43</v>
      </c>
    </row>
    <row r="184" spans="13:16">
      <c r="M184" s="32" t="s">
        <v>265</v>
      </c>
    </row>
    <row r="185" spans="13:16">
      <c r="M185" s="182" t="s">
        <v>8</v>
      </c>
      <c r="N185" s="183"/>
      <c r="O185" s="186" t="s">
        <v>31</v>
      </c>
      <c r="P185" s="186"/>
    </row>
    <row r="186" spans="13:16">
      <c r="M186" s="149" t="s">
        <v>9</v>
      </c>
      <c r="N186" s="7">
        <v>65</v>
      </c>
      <c r="O186" s="149" t="s">
        <v>14</v>
      </c>
      <c r="P186" s="149" t="s">
        <v>15</v>
      </c>
    </row>
    <row r="187" spans="13:16">
      <c r="M187" s="149" t="s">
        <v>10</v>
      </c>
      <c r="N187" s="7">
        <v>2</v>
      </c>
      <c r="O187" s="149">
        <v>0</v>
      </c>
      <c r="P187" s="7">
        <v>50</v>
      </c>
    </row>
    <row r="188" spans="13:16">
      <c r="M188" s="149" t="s">
        <v>11</v>
      </c>
      <c r="N188" s="7">
        <v>70</v>
      </c>
      <c r="O188" s="186" t="s">
        <v>22</v>
      </c>
      <c r="P188" s="186"/>
    </row>
    <row r="189" spans="13:16">
      <c r="M189" s="149" t="s">
        <v>12</v>
      </c>
      <c r="N189" s="7">
        <v>8</v>
      </c>
      <c r="O189" s="149" t="s">
        <v>14</v>
      </c>
      <c r="P189" s="149" t="s">
        <v>15</v>
      </c>
    </row>
    <row r="190" spans="13:16">
      <c r="M190" s="149" t="s">
        <v>13</v>
      </c>
      <c r="N190" s="7">
        <v>53</v>
      </c>
      <c r="O190" s="149">
        <v>0</v>
      </c>
      <c r="P190" s="7">
        <v>250</v>
      </c>
    </row>
    <row r="192" spans="13:16">
      <c r="M192" s="32" t="s">
        <v>277</v>
      </c>
    </row>
    <row r="193" spans="13:14">
      <c r="M193" s="182" t="s">
        <v>8</v>
      </c>
      <c r="N193" s="183"/>
    </row>
    <row r="194" spans="13:14">
      <c r="M194" s="155" t="s">
        <v>9</v>
      </c>
      <c r="N194" s="7">
        <v>65</v>
      </c>
    </row>
    <row r="195" spans="13:14">
      <c r="M195" s="155" t="s">
        <v>10</v>
      </c>
      <c r="N195" s="7">
        <v>2</v>
      </c>
    </row>
    <row r="196" spans="13:14">
      <c r="M196" s="155" t="s">
        <v>11</v>
      </c>
      <c r="N196" s="7">
        <v>70</v>
      </c>
    </row>
    <row r="197" spans="13:14">
      <c r="M197" s="155" t="s">
        <v>12</v>
      </c>
      <c r="N197" s="7">
        <v>5</v>
      </c>
    </row>
    <row r="198" spans="13:14">
      <c r="M198" s="155" t="s">
        <v>13</v>
      </c>
      <c r="N198" s="7">
        <v>53</v>
      </c>
    </row>
  </sheetData>
  <mergeCells count="67">
    <mergeCell ref="X110:Y110"/>
    <mergeCell ref="Z110:AA110"/>
    <mergeCell ref="X117:Y117"/>
    <mergeCell ref="M177:N177"/>
    <mergeCell ref="M185:N185"/>
    <mergeCell ref="O185:P185"/>
    <mergeCell ref="O188:P188"/>
    <mergeCell ref="M169:N169"/>
    <mergeCell ref="M151:N151"/>
    <mergeCell ref="M157:N157"/>
    <mergeCell ref="O151:P151"/>
    <mergeCell ref="O154:P154"/>
    <mergeCell ref="M163:N163"/>
    <mergeCell ref="R23:S23"/>
    <mergeCell ref="R32:S32"/>
    <mergeCell ref="T23:U23"/>
    <mergeCell ref="T32:U32"/>
    <mergeCell ref="M143:N143"/>
    <mergeCell ref="M23:N23"/>
    <mergeCell ref="M31:N31"/>
    <mergeCell ref="O31:P31"/>
    <mergeCell ref="M37:N37"/>
    <mergeCell ref="M45:N45"/>
    <mergeCell ref="O45:P45"/>
    <mergeCell ref="M53:N53"/>
    <mergeCell ref="O53:P53"/>
    <mergeCell ref="M59:N59"/>
    <mergeCell ref="M65:N65"/>
    <mergeCell ref="M71:N71"/>
    <mergeCell ref="S11:T11"/>
    <mergeCell ref="Q7:R7"/>
    <mergeCell ref="Q1:R1"/>
    <mergeCell ref="M1:N1"/>
    <mergeCell ref="M7:N7"/>
    <mergeCell ref="M11:N11"/>
    <mergeCell ref="O1:P1"/>
    <mergeCell ref="O11:P11"/>
    <mergeCell ref="O7:P7"/>
    <mergeCell ref="Q11:R11"/>
    <mergeCell ref="S1:T1"/>
    <mergeCell ref="O59:P59"/>
    <mergeCell ref="O85:P85"/>
    <mergeCell ref="O94:P94"/>
    <mergeCell ref="M85:N85"/>
    <mergeCell ref="M104:N104"/>
    <mergeCell ref="M193:N193"/>
    <mergeCell ref="X23:Y23"/>
    <mergeCell ref="Z23:AA23"/>
    <mergeCell ref="Z26:AA26"/>
    <mergeCell ref="X29:Y29"/>
    <mergeCell ref="X35:Y35"/>
    <mergeCell ref="Z43:AA43"/>
    <mergeCell ref="Z52:AA52"/>
    <mergeCell ref="X43:Y43"/>
    <mergeCell ref="X63:Y63"/>
    <mergeCell ref="Z63:AA63"/>
    <mergeCell ref="Z66:AA66"/>
    <mergeCell ref="X69:Y69"/>
    <mergeCell ref="O104:P104"/>
    <mergeCell ref="O123:P123"/>
    <mergeCell ref="M77:N77"/>
    <mergeCell ref="X77:Y77"/>
    <mergeCell ref="X85:Y85"/>
    <mergeCell ref="X93:Y93"/>
    <mergeCell ref="X101:Y101"/>
    <mergeCell ref="T41:U41"/>
    <mergeCell ref="T59:U59"/>
  </mergeCells>
  <phoneticPr fontId="11" type="noConversion"/>
  <pageMargins left="0.75" right="0.75" top="0.93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992"/>
  <sheetViews>
    <sheetView tabSelected="1" workbookViewId="0">
      <selection activeCell="L12" sqref="L12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76"/>
      <c r="P1" s="176"/>
      <c r="Q1" s="176"/>
      <c r="R1" s="176"/>
      <c r="S1" s="176"/>
    </row>
    <row r="2" spans="1:22">
      <c r="A2" s="202" t="s">
        <v>86</v>
      </c>
      <c r="B2" s="203"/>
      <c r="C2" s="203"/>
      <c r="D2" s="203"/>
      <c r="E2" s="203"/>
      <c r="F2" s="179"/>
      <c r="G2" s="109"/>
      <c r="H2" s="178" t="s">
        <v>51</v>
      </c>
      <c r="I2" s="178"/>
      <c r="J2" s="178"/>
      <c r="K2" s="27"/>
      <c r="L2" s="27"/>
      <c r="M2" s="109"/>
      <c r="O2" s="176"/>
      <c r="P2" s="176"/>
      <c r="Q2" s="176"/>
      <c r="R2" s="176"/>
      <c r="S2" s="176"/>
    </row>
    <row r="3" spans="1:22">
      <c r="A3" s="34" t="s">
        <v>52</v>
      </c>
      <c r="B3" s="179">
        <v>1</v>
      </c>
      <c r="C3" s="179"/>
      <c r="D3" s="179"/>
      <c r="E3" s="179"/>
      <c r="F3" s="179"/>
      <c r="G3" s="109"/>
      <c r="H3" s="55" t="s">
        <v>375</v>
      </c>
      <c r="I3" s="55"/>
      <c r="J3" s="55"/>
      <c r="K3" s="37"/>
      <c r="L3" s="26"/>
      <c r="M3" s="134"/>
      <c r="O3" s="176"/>
      <c r="P3" s="176"/>
      <c r="Q3" s="176"/>
      <c r="R3" s="176"/>
      <c r="S3" s="176"/>
    </row>
    <row r="4" spans="1:22">
      <c r="A4" s="179"/>
      <c r="B4" s="29"/>
      <c r="C4" s="15" t="s">
        <v>53</v>
      </c>
      <c r="D4" s="67">
        <v>17030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76"/>
      <c r="P4" s="176"/>
      <c r="Q4" s="176"/>
      <c r="R4" s="176"/>
      <c r="S4" s="176"/>
    </row>
    <row r="5" spans="1:22">
      <c r="A5" s="1"/>
      <c r="B5" s="1"/>
      <c r="C5" s="15" t="s">
        <v>59</v>
      </c>
      <c r="D5" s="30">
        <v>300</v>
      </c>
      <c r="E5" s="30"/>
      <c r="F5" s="28"/>
      <c r="G5" s="109" t="s">
        <v>14</v>
      </c>
      <c r="H5" s="31">
        <v>1</v>
      </c>
      <c r="I5" s="68"/>
      <c r="J5" s="35">
        <v>2010</v>
      </c>
      <c r="K5" s="31" t="s">
        <v>377</v>
      </c>
      <c r="L5" s="33">
        <v>3</v>
      </c>
      <c r="M5" s="111" t="s">
        <v>14</v>
      </c>
      <c r="N5" s="176"/>
      <c r="O5" s="176"/>
      <c r="P5" s="176"/>
      <c r="Q5" s="176"/>
      <c r="R5" s="176"/>
      <c r="S5" s="176"/>
    </row>
    <row r="6" spans="1:22">
      <c r="A6" s="9" t="s">
        <v>0</v>
      </c>
      <c r="B6" s="10"/>
      <c r="C6" s="15" t="s">
        <v>60</v>
      </c>
      <c r="D6" s="30">
        <v>150</v>
      </c>
      <c r="E6" s="30"/>
      <c r="F6" s="28"/>
      <c r="G6" s="109" t="s">
        <v>14</v>
      </c>
      <c r="H6" s="31">
        <v>2</v>
      </c>
      <c r="I6" s="68"/>
      <c r="J6" s="35">
        <v>2970</v>
      </c>
      <c r="K6" s="31" t="s">
        <v>378</v>
      </c>
      <c r="L6" s="33">
        <v>2</v>
      </c>
      <c r="M6" s="111" t="s">
        <v>14</v>
      </c>
      <c r="N6" s="70">
        <f>SUM(J6*L6)</f>
        <v>5940</v>
      </c>
    </row>
    <row r="7" spans="1:22">
      <c r="A7" s="9" t="s">
        <v>1</v>
      </c>
      <c r="B7" s="11"/>
      <c r="C7" s="15" t="s">
        <v>61</v>
      </c>
      <c r="D7" s="30">
        <v>6.5</v>
      </c>
      <c r="E7" s="30"/>
      <c r="F7" s="28"/>
      <c r="G7" s="109" t="s">
        <v>14</v>
      </c>
      <c r="H7" s="31">
        <v>3</v>
      </c>
      <c r="I7" s="31"/>
      <c r="J7" s="35">
        <v>3155</v>
      </c>
      <c r="K7" s="31" t="s">
        <v>379</v>
      </c>
      <c r="L7" s="33">
        <v>1</v>
      </c>
      <c r="M7" s="111" t="s">
        <v>14</v>
      </c>
      <c r="N7" s="70"/>
    </row>
    <row r="8" spans="1:22">
      <c r="A8" s="9" t="s">
        <v>62</v>
      </c>
      <c r="B8" s="11"/>
      <c r="C8" s="16" t="s">
        <v>63</v>
      </c>
      <c r="D8" s="57" t="s">
        <v>106</v>
      </c>
      <c r="E8" s="21"/>
      <c r="F8" s="54"/>
      <c r="G8" s="109" t="s">
        <v>14</v>
      </c>
      <c r="H8" s="31">
        <v>4</v>
      </c>
      <c r="I8" s="31"/>
      <c r="J8" s="35">
        <v>1880</v>
      </c>
      <c r="K8" s="31" t="s">
        <v>380</v>
      </c>
      <c r="L8" s="33">
        <v>1</v>
      </c>
      <c r="M8" s="111" t="s">
        <v>14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SUM(B12:B14)*3</f>
        <v>6030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80"/>
      <c r="I11" s="180"/>
      <c r="J11" s="180"/>
      <c r="K11" s="180"/>
      <c r="L11" s="44"/>
      <c r="M11" s="135"/>
      <c r="N11" s="53">
        <f>SUM(B16:B18)*2</f>
        <v>5940</v>
      </c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381</v>
      </c>
      <c r="E12" s="71" t="s">
        <v>78</v>
      </c>
      <c r="F12" s="6" t="s">
        <v>71</v>
      </c>
      <c r="G12" s="109"/>
      <c r="H12" s="204" t="s">
        <v>75</v>
      </c>
      <c r="I12" s="205"/>
      <c r="J12" s="180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2010</v>
      </c>
      <c r="C13" s="71" t="s">
        <v>78</v>
      </c>
      <c r="D13" s="6" t="s">
        <v>381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SUM(J5*L5)+(J6*L6)+(J7*L7)+(J8*L8)+10+24</f>
        <v>17039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SUM(B20:B22,B23:B25,N10,N11)+B11+24</f>
        <v>17039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74</v>
      </c>
      <c r="D15" s="7">
        <v>3</v>
      </c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78">
        <v>7</v>
      </c>
      <c r="B16" s="76">
        <v>0</v>
      </c>
      <c r="C16" s="71" t="s">
        <v>78</v>
      </c>
      <c r="D16" s="6" t="s">
        <v>381</v>
      </c>
      <c r="E16" s="71" t="s">
        <v>78</v>
      </c>
      <c r="F16" s="6" t="s">
        <v>71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2970</v>
      </c>
      <c r="C17" s="71" t="s">
        <v>78</v>
      </c>
      <c r="D17" s="6" t="s">
        <v>381</v>
      </c>
      <c r="E17" s="71" t="s">
        <v>78</v>
      </c>
      <c r="F17" s="69" t="s">
        <v>73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76</v>
      </c>
      <c r="D18" s="71" t="s">
        <v>76</v>
      </c>
      <c r="E18" s="71" t="s">
        <v>76</v>
      </c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7" t="s">
        <v>7</v>
      </c>
      <c r="C19" s="7" t="s">
        <v>382</v>
      </c>
      <c r="D19" s="7">
        <v>2</v>
      </c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>
        <v>0</v>
      </c>
      <c r="C20" s="71" t="s">
        <v>78</v>
      </c>
      <c r="D20" s="6" t="s">
        <v>381</v>
      </c>
      <c r="E20" s="71" t="s">
        <v>78</v>
      </c>
      <c r="F20" s="6" t="s">
        <v>71</v>
      </c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>
        <v>3155</v>
      </c>
      <c r="C21" s="71" t="s">
        <v>78</v>
      </c>
      <c r="D21" s="6" t="s">
        <v>381</v>
      </c>
      <c r="E21" s="71" t="s">
        <v>78</v>
      </c>
      <c r="F21" s="69" t="s">
        <v>73</v>
      </c>
      <c r="G21" s="111"/>
      <c r="H21" s="177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>
        <v>0</v>
      </c>
      <c r="C22" s="71" t="s">
        <v>76</v>
      </c>
      <c r="D22" s="71" t="s">
        <v>76</v>
      </c>
      <c r="E22" s="71" t="s">
        <v>76</v>
      </c>
      <c r="F22" s="6"/>
      <c r="G22" s="111"/>
      <c r="H22" s="177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>
        <v>0</v>
      </c>
      <c r="C23" s="71" t="s">
        <v>78</v>
      </c>
      <c r="D23" s="6" t="s">
        <v>29</v>
      </c>
      <c r="E23" s="71" t="s">
        <v>78</v>
      </c>
      <c r="F23" s="6" t="s">
        <v>71</v>
      </c>
      <c r="G23" s="111"/>
      <c r="H23" s="177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>
        <v>1880</v>
      </c>
      <c r="C24" s="71" t="s">
        <v>78</v>
      </c>
      <c r="D24" s="6" t="s">
        <v>29</v>
      </c>
      <c r="E24" s="71" t="s">
        <v>78</v>
      </c>
      <c r="F24" s="69" t="s">
        <v>73</v>
      </c>
      <c r="G24" s="111"/>
      <c r="H24" s="177" t="s">
        <v>12</v>
      </c>
      <c r="I24" s="7">
        <v>3</v>
      </c>
      <c r="J24" s="8"/>
      <c r="K24" s="8"/>
      <c r="L24" s="8"/>
      <c r="M24" s="130"/>
    </row>
    <row r="25" spans="1:13">
      <c r="A25" s="17">
        <v>16</v>
      </c>
      <c r="B25" s="75">
        <v>0</v>
      </c>
      <c r="C25" s="71" t="s">
        <v>76</v>
      </c>
      <c r="D25" s="71" t="s">
        <v>76</v>
      </c>
      <c r="E25" s="71" t="s">
        <v>76</v>
      </c>
      <c r="F25" s="6"/>
      <c r="G25" s="111"/>
      <c r="H25" s="177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 t="s">
        <v>152</v>
      </c>
      <c r="C26" s="6"/>
      <c r="D26" s="6"/>
      <c r="E26" s="6"/>
      <c r="F26" s="6"/>
      <c r="G26" s="111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82" t="s">
        <v>29</v>
      </c>
      <c r="I27" s="183"/>
      <c r="J27" s="181"/>
      <c r="K27" s="8"/>
      <c r="L27" s="181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177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77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77" t="s">
        <v>11</v>
      </c>
      <c r="I30" s="7">
        <v>70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77" t="s">
        <v>12</v>
      </c>
      <c r="I31" s="7">
        <v>3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177" t="s">
        <v>13</v>
      </c>
      <c r="I32" s="7">
        <v>40</v>
      </c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81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79"/>
      <c r="G46" s="109"/>
      <c r="H46" s="178" t="s">
        <v>51</v>
      </c>
      <c r="I46" s="178"/>
      <c r="J46" s="178"/>
      <c r="K46" s="27"/>
      <c r="L46" s="27"/>
      <c r="M46" s="109"/>
    </row>
    <row r="47" spans="1:13">
      <c r="A47" s="34" t="s">
        <v>52</v>
      </c>
      <c r="B47" s="179">
        <v>2</v>
      </c>
      <c r="C47" s="179"/>
      <c r="D47" s="179"/>
      <c r="E47" s="179"/>
      <c r="F47" s="179"/>
      <c r="G47" s="109"/>
      <c r="H47" s="55" t="s">
        <v>375</v>
      </c>
      <c r="I47" s="55"/>
      <c r="J47" s="55"/>
      <c r="K47" s="37"/>
      <c r="L47" s="26"/>
      <c r="M47" s="134"/>
    </row>
    <row r="48" spans="1:13">
      <c r="A48" s="179"/>
      <c r="B48" s="29"/>
      <c r="C48" s="15" t="s">
        <v>53</v>
      </c>
      <c r="D48" s="67">
        <v>17030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300</v>
      </c>
      <c r="E49" s="30"/>
      <c r="F49" s="28"/>
      <c r="G49" s="109" t="s">
        <v>14</v>
      </c>
      <c r="H49" s="31">
        <v>1</v>
      </c>
      <c r="I49" s="68"/>
      <c r="J49" s="35">
        <v>3155</v>
      </c>
      <c r="K49" s="31" t="s">
        <v>379</v>
      </c>
      <c r="L49" s="33">
        <v>3</v>
      </c>
      <c r="M49" s="111" t="s">
        <v>14</v>
      </c>
      <c r="N49" s="176"/>
    </row>
    <row r="50" spans="1:14">
      <c r="A50" s="9" t="s">
        <v>0</v>
      </c>
      <c r="B50" s="10"/>
      <c r="C50" s="15" t="s">
        <v>60</v>
      </c>
      <c r="D50" s="30">
        <v>150</v>
      </c>
      <c r="E50" s="30"/>
      <c r="F50" s="28"/>
      <c r="G50" s="109" t="s">
        <v>14</v>
      </c>
      <c r="H50" s="31">
        <v>2</v>
      </c>
      <c r="I50" s="68"/>
      <c r="J50" s="35">
        <v>2805</v>
      </c>
      <c r="K50" s="31" t="s">
        <v>383</v>
      </c>
      <c r="L50" s="33">
        <v>2</v>
      </c>
      <c r="M50" s="111" t="s">
        <v>14</v>
      </c>
      <c r="N50" s="70"/>
    </row>
    <row r="51" spans="1:14">
      <c r="A51" s="9" t="s">
        <v>1</v>
      </c>
      <c r="B51" s="11"/>
      <c r="C51" s="15" t="s">
        <v>61</v>
      </c>
      <c r="D51" s="30">
        <v>6.5</v>
      </c>
      <c r="E51" s="30"/>
      <c r="F51" s="28"/>
      <c r="G51" s="109" t="s">
        <v>14</v>
      </c>
      <c r="H51" s="31">
        <v>3</v>
      </c>
      <c r="I51" s="31"/>
      <c r="J51" s="35">
        <v>1880</v>
      </c>
      <c r="K51" s="31" t="s">
        <v>380</v>
      </c>
      <c r="L51" s="33">
        <v>1</v>
      </c>
      <c r="M51" s="111" t="s">
        <v>14</v>
      </c>
      <c r="N51" s="70"/>
    </row>
    <row r="52" spans="1:14">
      <c r="A52" s="9" t="s">
        <v>62</v>
      </c>
      <c r="B52" s="11"/>
      <c r="C52" s="16" t="s">
        <v>63</v>
      </c>
      <c r="D52" s="57" t="s">
        <v>106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>
        <f>SUM(B56:B58)*3</f>
        <v>9465</v>
      </c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80"/>
      <c r="I55" s="180"/>
      <c r="J55" s="180"/>
      <c r="K55" s="180"/>
      <c r="L55" s="44"/>
      <c r="M55" s="135"/>
      <c r="N55" s="53">
        <f>SUM(B60:B62)*2</f>
        <v>5610</v>
      </c>
    </row>
    <row r="56" spans="1:14">
      <c r="A56" s="78">
        <v>3</v>
      </c>
      <c r="B56" s="75">
        <v>0</v>
      </c>
      <c r="C56" s="71" t="s">
        <v>78</v>
      </c>
      <c r="D56" s="6" t="s">
        <v>151</v>
      </c>
      <c r="E56" s="71" t="s">
        <v>78</v>
      </c>
      <c r="F56" s="6" t="s">
        <v>71</v>
      </c>
      <c r="G56" s="109"/>
      <c r="H56" s="204" t="s">
        <v>75</v>
      </c>
      <c r="I56" s="205"/>
      <c r="J56" s="180">
        <v>1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78</v>
      </c>
      <c r="D57" s="6" t="s">
        <v>151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SUM(J49*L49)+(J50*L50)+(J51*L51)+(J52*L52)+10+21</f>
        <v>16986</v>
      </c>
      <c r="K57" s="2"/>
      <c r="L57" s="3"/>
      <c r="M57" s="127"/>
      <c r="N57" s="59"/>
    </row>
    <row r="58" spans="1:14">
      <c r="A58" s="17">
        <v>5</v>
      </c>
      <c r="B58" s="7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SUM(B64:B66,N54,N55)+B55+21</f>
        <v>16986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74</v>
      </c>
      <c r="D59" s="7">
        <v>3</v>
      </c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78">
        <v>7</v>
      </c>
      <c r="B60" s="76">
        <v>0</v>
      </c>
      <c r="C60" s="71" t="s">
        <v>78</v>
      </c>
      <c r="D60" s="6" t="s">
        <v>29</v>
      </c>
      <c r="E60" s="71" t="s">
        <v>78</v>
      </c>
      <c r="F60" s="6" t="s">
        <v>71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2805</v>
      </c>
      <c r="C61" s="71" t="s">
        <v>78</v>
      </c>
      <c r="D61" s="6" t="s">
        <v>29</v>
      </c>
      <c r="E61" s="71" t="s">
        <v>78</v>
      </c>
      <c r="F61" s="69" t="s">
        <v>73</v>
      </c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76</v>
      </c>
      <c r="D62" s="71" t="s">
        <v>76</v>
      </c>
      <c r="E62" s="71" t="s">
        <v>76</v>
      </c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7" t="s">
        <v>7</v>
      </c>
      <c r="C63" s="7" t="s">
        <v>382</v>
      </c>
      <c r="D63" s="7">
        <v>2</v>
      </c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>
        <v>0</v>
      </c>
      <c r="C64" s="71" t="s">
        <v>78</v>
      </c>
      <c r="D64" s="6" t="s">
        <v>29</v>
      </c>
      <c r="E64" s="71" t="s">
        <v>78</v>
      </c>
      <c r="F64" s="6" t="s">
        <v>71</v>
      </c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>
        <v>1880</v>
      </c>
      <c r="C65" s="71" t="s">
        <v>78</v>
      </c>
      <c r="D65" s="6" t="s">
        <v>29</v>
      </c>
      <c r="E65" s="71" t="s">
        <v>78</v>
      </c>
      <c r="F65" s="69" t="s">
        <v>73</v>
      </c>
      <c r="G65" s="111"/>
      <c r="H65" s="177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>
        <v>0</v>
      </c>
      <c r="C66" s="71" t="s">
        <v>76</v>
      </c>
      <c r="D66" s="71" t="s">
        <v>76</v>
      </c>
      <c r="E66" s="71" t="s">
        <v>76</v>
      </c>
      <c r="F66" s="6"/>
      <c r="G66" s="111"/>
      <c r="H66" s="177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 t="s">
        <v>152</v>
      </c>
      <c r="C67" s="6"/>
      <c r="D67" s="6"/>
      <c r="E67" s="6"/>
      <c r="F67" s="6"/>
      <c r="G67" s="111"/>
      <c r="H67" s="177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77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77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82" t="s">
        <v>29</v>
      </c>
      <c r="I71" s="183"/>
      <c r="J71" s="181"/>
      <c r="K71" s="8"/>
      <c r="L71" s="181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177" t="s">
        <v>9</v>
      </c>
      <c r="I72" s="7">
        <v>0</v>
      </c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177" t="s">
        <v>10</v>
      </c>
      <c r="I73" s="7">
        <v>1</v>
      </c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177" t="s">
        <v>11</v>
      </c>
      <c r="I74" s="7">
        <v>70</v>
      </c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177" t="s">
        <v>12</v>
      </c>
      <c r="I75" s="7">
        <v>3</v>
      </c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177" t="s">
        <v>13</v>
      </c>
      <c r="I76" s="7">
        <v>40</v>
      </c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81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79"/>
      <c r="G90" s="109"/>
      <c r="H90" s="178" t="s">
        <v>51</v>
      </c>
      <c r="I90" s="178"/>
      <c r="J90" s="178"/>
      <c r="K90" s="27"/>
      <c r="L90" s="27"/>
      <c r="M90" s="109"/>
    </row>
    <row r="91" spans="1:13">
      <c r="A91" s="34" t="s">
        <v>52</v>
      </c>
      <c r="B91" s="179">
        <v>3</v>
      </c>
      <c r="C91" s="179"/>
      <c r="D91" s="179"/>
      <c r="E91" s="179"/>
      <c r="F91" s="179"/>
      <c r="G91" s="109"/>
      <c r="H91" s="55" t="s">
        <v>375</v>
      </c>
      <c r="I91" s="55"/>
      <c r="J91" s="55"/>
      <c r="K91" s="37"/>
      <c r="L91" s="26"/>
      <c r="M91" s="134"/>
    </row>
    <row r="92" spans="1:13">
      <c r="A92" s="179"/>
      <c r="B92" s="29"/>
      <c r="C92" s="15" t="s">
        <v>53</v>
      </c>
      <c r="D92" s="67">
        <v>7530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300</v>
      </c>
      <c r="E93" s="30"/>
      <c r="F93" s="28"/>
      <c r="G93" s="109" t="s">
        <v>14</v>
      </c>
      <c r="H93" s="31">
        <v>1</v>
      </c>
      <c r="I93" s="68"/>
      <c r="J93" s="35">
        <v>2985.7</v>
      </c>
      <c r="K93" s="31" t="s">
        <v>384</v>
      </c>
      <c r="L93" s="33">
        <v>1</v>
      </c>
      <c r="M93" s="111" t="s">
        <v>14</v>
      </c>
    </row>
    <row r="94" spans="1:13">
      <c r="A94" s="9" t="s">
        <v>0</v>
      </c>
      <c r="B94" s="10"/>
      <c r="C94" s="15" t="s">
        <v>60</v>
      </c>
      <c r="D94" s="30">
        <v>150</v>
      </c>
      <c r="E94" s="30"/>
      <c r="F94" s="28"/>
      <c r="G94" s="109" t="s">
        <v>14</v>
      </c>
      <c r="H94" s="31">
        <v>2</v>
      </c>
      <c r="I94" s="68"/>
      <c r="J94" s="35">
        <v>2970</v>
      </c>
      <c r="K94" s="31" t="s">
        <v>378</v>
      </c>
      <c r="L94" s="33">
        <v>1</v>
      </c>
      <c r="M94" s="111" t="s">
        <v>385</v>
      </c>
    </row>
    <row r="95" spans="1:13">
      <c r="A95" s="9" t="s">
        <v>1</v>
      </c>
      <c r="B95" s="11"/>
      <c r="C95" s="15" t="s">
        <v>61</v>
      </c>
      <c r="D95" s="30">
        <v>6.5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106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80"/>
      <c r="I99" s="180"/>
      <c r="J99" s="180"/>
      <c r="K99" s="180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151</v>
      </c>
      <c r="E100" s="71" t="s">
        <v>78</v>
      </c>
      <c r="F100" s="6" t="s">
        <v>71</v>
      </c>
      <c r="G100" s="109"/>
      <c r="H100" s="204" t="s">
        <v>75</v>
      </c>
      <c r="I100" s="205"/>
      <c r="J100" s="180">
        <v>1</v>
      </c>
      <c r="K100" s="44" t="s">
        <v>35</v>
      </c>
      <c r="L100" s="5"/>
      <c r="M100" s="126"/>
    </row>
    <row r="101" spans="1:13">
      <c r="A101" s="17">
        <v>4</v>
      </c>
      <c r="B101" s="75">
        <v>2985.7</v>
      </c>
      <c r="C101" s="71" t="s">
        <v>78</v>
      </c>
      <c r="D101" s="6" t="s">
        <v>16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SUM(J93*L93)+(J94*L94)+(J95*L95)+(J96*L96)+10+9</f>
        <v>5974.7</v>
      </c>
      <c r="K101" s="2"/>
      <c r="L101" s="3"/>
      <c r="M101" s="127"/>
    </row>
    <row r="102" spans="1:13">
      <c r="A102" s="17">
        <v>5</v>
      </c>
      <c r="B102" s="7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SUM(B100:B102,B104,N98)+B99+9</f>
        <v>5974.7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78</v>
      </c>
      <c r="D103" s="6" t="s">
        <v>151</v>
      </c>
      <c r="E103" s="71" t="s">
        <v>78</v>
      </c>
      <c r="F103" s="6" t="s">
        <v>71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2970</v>
      </c>
      <c r="C104" s="71" t="s">
        <v>78</v>
      </c>
      <c r="D104" s="6" t="s">
        <v>151</v>
      </c>
      <c r="E104" s="71" t="s">
        <v>78</v>
      </c>
      <c r="F104" s="69" t="s">
        <v>73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76</v>
      </c>
      <c r="D105" s="71" t="s">
        <v>76</v>
      </c>
      <c r="E105" s="71" t="s">
        <v>76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 t="s">
        <v>152</v>
      </c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77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16</v>
      </c>
      <c r="I108" s="196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77" t="s">
        <v>14</v>
      </c>
      <c r="I109" s="177" t="s">
        <v>33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7">
        <v>40.700000000000003</v>
      </c>
      <c r="I110" s="23">
        <v>70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7">
        <v>41.5</v>
      </c>
      <c r="I111" s="23">
        <v>150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23">
        <v>42.3</v>
      </c>
      <c r="I112" s="7">
        <v>230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182" t="s">
        <v>8</v>
      </c>
      <c r="I114" s="183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77" t="s">
        <v>9</v>
      </c>
      <c r="I115" s="7">
        <v>0</v>
      </c>
      <c r="J115" s="181"/>
      <c r="K115" s="8"/>
      <c r="L115" s="181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177" t="s">
        <v>10</v>
      </c>
      <c r="I116" s="7">
        <v>1</v>
      </c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177" t="s">
        <v>11</v>
      </c>
      <c r="I117" s="7">
        <v>80</v>
      </c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177" t="s">
        <v>12</v>
      </c>
      <c r="I118" s="7">
        <v>3</v>
      </c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177" t="s">
        <v>13</v>
      </c>
      <c r="I119" s="7">
        <v>40</v>
      </c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81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79"/>
      <c r="G134" s="109"/>
      <c r="H134" s="178" t="s">
        <v>51</v>
      </c>
      <c r="I134" s="178"/>
      <c r="J134" s="178"/>
      <c r="K134" s="27"/>
      <c r="L134" s="27"/>
      <c r="M134" s="109"/>
    </row>
    <row r="135" spans="1:13">
      <c r="A135" s="34" t="s">
        <v>52</v>
      </c>
      <c r="B135" s="179">
        <v>4</v>
      </c>
      <c r="C135" s="179"/>
      <c r="D135" s="179"/>
      <c r="E135" s="179"/>
      <c r="F135" s="179"/>
      <c r="G135" s="109"/>
      <c r="H135" s="55" t="s">
        <v>123</v>
      </c>
      <c r="I135" s="55"/>
      <c r="J135" s="55"/>
      <c r="K135" s="37"/>
      <c r="L135" s="26"/>
      <c r="M135" s="134"/>
    </row>
    <row r="136" spans="1:13">
      <c r="A136" s="179"/>
      <c r="B136" s="29"/>
      <c r="C136" s="15" t="s">
        <v>53</v>
      </c>
      <c r="D136" s="67">
        <v>10030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200</v>
      </c>
      <c r="E137" s="30"/>
      <c r="F137" s="28"/>
      <c r="G137" s="109" t="s">
        <v>92</v>
      </c>
      <c r="H137" s="31">
        <v>1</v>
      </c>
      <c r="I137" s="68"/>
      <c r="J137" s="35">
        <v>3588</v>
      </c>
      <c r="K137" s="31" t="s">
        <v>134</v>
      </c>
      <c r="L137" s="33">
        <v>1</v>
      </c>
      <c r="M137" s="111" t="s">
        <v>14</v>
      </c>
    </row>
    <row r="138" spans="1:13">
      <c r="A138" s="9" t="s">
        <v>0</v>
      </c>
      <c r="B138" s="10"/>
      <c r="C138" s="15" t="s">
        <v>60</v>
      </c>
      <c r="D138" s="30">
        <v>200</v>
      </c>
      <c r="E138" s="30"/>
      <c r="F138" s="28"/>
      <c r="G138" s="109" t="s">
        <v>14</v>
      </c>
      <c r="H138" s="31">
        <v>2</v>
      </c>
      <c r="I138" s="68"/>
      <c r="J138" s="35">
        <v>3155</v>
      </c>
      <c r="K138" s="31" t="s">
        <v>127</v>
      </c>
      <c r="L138" s="33">
        <v>1</v>
      </c>
      <c r="M138" s="111" t="s">
        <v>14</v>
      </c>
    </row>
    <row r="139" spans="1:13">
      <c r="A139" s="9" t="s">
        <v>1</v>
      </c>
      <c r="B139" s="11"/>
      <c r="C139" s="15" t="s">
        <v>61</v>
      </c>
      <c r="D139" s="30">
        <v>8</v>
      </c>
      <c r="E139" s="30"/>
      <c r="F139" s="28"/>
      <c r="G139" s="109" t="s">
        <v>14</v>
      </c>
      <c r="H139" s="31">
        <v>3</v>
      </c>
      <c r="I139" s="31"/>
      <c r="J139" s="35">
        <v>3202</v>
      </c>
      <c r="K139" s="31" t="s">
        <v>372</v>
      </c>
      <c r="L139" s="33">
        <v>1</v>
      </c>
      <c r="M139" s="111" t="s">
        <v>14</v>
      </c>
    </row>
    <row r="140" spans="1:13">
      <c r="A140" s="9" t="s">
        <v>62</v>
      </c>
      <c r="B140" s="11"/>
      <c r="C140" s="16" t="s">
        <v>63</v>
      </c>
      <c r="D140" s="57" t="s">
        <v>106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80"/>
      <c r="I143" s="180"/>
      <c r="J143" s="180"/>
      <c r="K143" s="180"/>
      <c r="L143" s="44"/>
      <c r="M143" s="135"/>
    </row>
    <row r="144" spans="1:13">
      <c r="A144" s="17">
        <v>3</v>
      </c>
      <c r="B144" s="75">
        <v>3588</v>
      </c>
      <c r="C144" s="71" t="s">
        <v>78</v>
      </c>
      <c r="D144" s="6" t="s">
        <v>8</v>
      </c>
      <c r="E144" s="71" t="s">
        <v>78</v>
      </c>
      <c r="F144" s="69" t="s">
        <v>73</v>
      </c>
      <c r="G144" s="109"/>
      <c r="H144" s="204" t="s">
        <v>75</v>
      </c>
      <c r="I144" s="205"/>
      <c r="J144" s="180">
        <v>1</v>
      </c>
      <c r="K144" s="44" t="s">
        <v>35</v>
      </c>
      <c r="L144" s="5"/>
      <c r="M144" s="126"/>
    </row>
    <row r="145" spans="1:13">
      <c r="A145" s="17">
        <v>4</v>
      </c>
      <c r="B145" s="75">
        <v>0</v>
      </c>
      <c r="C145" s="71" t="s">
        <v>76</v>
      </c>
      <c r="D145" s="71" t="s">
        <v>76</v>
      </c>
      <c r="E145" s="71" t="s">
        <v>76</v>
      </c>
      <c r="F145" s="6"/>
      <c r="G145" s="109"/>
      <c r="H145" s="21" t="s">
        <v>64</v>
      </c>
      <c r="I145" s="21"/>
      <c r="J145" s="43">
        <f>SUM(J137*L137)+(J138*L138)+(J139*L139)+(J140*L140)+10+12</f>
        <v>9967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78</v>
      </c>
      <c r="D146" s="6" t="s">
        <v>8</v>
      </c>
      <c r="E146" s="71" t="s">
        <v>78</v>
      </c>
      <c r="F146" s="6" t="s">
        <v>71</v>
      </c>
      <c r="G146" s="109"/>
      <c r="H146" s="21" t="s">
        <v>65</v>
      </c>
      <c r="I146" s="21"/>
      <c r="J146" s="43">
        <f>SUM(B144:B151)+B143+12</f>
        <v>9967</v>
      </c>
      <c r="K146" s="27"/>
      <c r="L146" s="3"/>
      <c r="M146" s="127"/>
    </row>
    <row r="147" spans="1:13">
      <c r="A147" s="17">
        <v>6</v>
      </c>
      <c r="B147" s="7">
        <v>3155</v>
      </c>
      <c r="C147" s="71" t="s">
        <v>78</v>
      </c>
      <c r="D147" s="6" t="s">
        <v>8</v>
      </c>
      <c r="E147" s="71" t="s">
        <v>78</v>
      </c>
      <c r="F147" s="69" t="s">
        <v>73</v>
      </c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76</v>
      </c>
      <c r="D148" s="71" t="s">
        <v>76</v>
      </c>
      <c r="E148" s="71" t="s">
        <v>76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>
        <v>0</v>
      </c>
      <c r="C149" s="71" t="s">
        <v>78</v>
      </c>
      <c r="D149" s="6" t="s">
        <v>8</v>
      </c>
      <c r="E149" s="71" t="s">
        <v>78</v>
      </c>
      <c r="F149" s="6" t="s">
        <v>71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>
        <v>3202</v>
      </c>
      <c r="C150" s="71" t="s">
        <v>78</v>
      </c>
      <c r="D150" s="6" t="s">
        <v>8</v>
      </c>
      <c r="E150" s="71" t="s">
        <v>78</v>
      </c>
      <c r="F150" s="69" t="s">
        <v>73</v>
      </c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23">
        <v>0</v>
      </c>
      <c r="C151" s="71" t="s">
        <v>76</v>
      </c>
      <c r="D151" s="71" t="s">
        <v>76</v>
      </c>
      <c r="E151" s="71" t="s">
        <v>76</v>
      </c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 t="s">
        <v>152</v>
      </c>
      <c r="C152" s="6"/>
      <c r="D152" s="6"/>
      <c r="E152" s="6"/>
      <c r="F152" s="6"/>
      <c r="G152" s="111"/>
      <c r="H152" s="182" t="s">
        <v>8</v>
      </c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77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77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77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77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77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1"/>
      <c r="I159" s="8"/>
      <c r="J159" s="181"/>
      <c r="K159" s="8"/>
      <c r="L159" s="181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81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79"/>
      <c r="G178" s="109"/>
      <c r="H178" s="178" t="s">
        <v>51</v>
      </c>
      <c r="I178" s="178"/>
      <c r="J178" s="178"/>
      <c r="K178" s="27"/>
      <c r="L178" s="27"/>
      <c r="M178" s="109"/>
    </row>
    <row r="179" spans="1:13">
      <c r="A179" s="34" t="s">
        <v>52</v>
      </c>
      <c r="B179" s="179">
        <v>5</v>
      </c>
      <c r="C179" s="179"/>
      <c r="D179" s="179"/>
      <c r="E179" s="179"/>
      <c r="F179" s="179"/>
      <c r="G179" s="109"/>
      <c r="H179" s="55" t="s">
        <v>123</v>
      </c>
      <c r="I179" s="55"/>
      <c r="J179" s="55"/>
      <c r="K179" s="37"/>
      <c r="L179" s="26"/>
      <c r="M179" s="134"/>
    </row>
    <row r="180" spans="1:13">
      <c r="A180" s="179"/>
      <c r="B180" s="29"/>
      <c r="C180" s="15" t="s">
        <v>53</v>
      </c>
      <c r="D180" s="67">
        <v>10030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>
        <v>200</v>
      </c>
      <c r="E181" s="30"/>
      <c r="F181" s="28"/>
      <c r="G181" s="109" t="s">
        <v>14</v>
      </c>
      <c r="H181" s="31">
        <v>1</v>
      </c>
      <c r="I181" s="68"/>
      <c r="J181" s="35">
        <v>3488</v>
      </c>
      <c r="K181" s="31" t="s">
        <v>135</v>
      </c>
      <c r="L181" s="33">
        <v>1</v>
      </c>
      <c r="M181" s="111" t="s">
        <v>14</v>
      </c>
    </row>
    <row r="182" spans="1:13">
      <c r="A182" s="9" t="s">
        <v>0</v>
      </c>
      <c r="B182" s="10"/>
      <c r="C182" s="15" t="s">
        <v>60</v>
      </c>
      <c r="D182" s="30">
        <v>200</v>
      </c>
      <c r="E182" s="30"/>
      <c r="F182" s="28"/>
      <c r="G182" s="109" t="s">
        <v>14</v>
      </c>
      <c r="H182" s="31">
        <v>2</v>
      </c>
      <c r="I182" s="68"/>
      <c r="J182" s="35">
        <v>3155</v>
      </c>
      <c r="K182" s="31" t="s">
        <v>127</v>
      </c>
      <c r="L182" s="33">
        <v>1</v>
      </c>
      <c r="M182" s="111" t="s">
        <v>14</v>
      </c>
    </row>
    <row r="183" spans="1:13">
      <c r="A183" s="9" t="s">
        <v>1</v>
      </c>
      <c r="B183" s="11"/>
      <c r="C183" s="15" t="s">
        <v>61</v>
      </c>
      <c r="D183" s="30">
        <v>8</v>
      </c>
      <c r="E183" s="30"/>
      <c r="F183" s="28"/>
      <c r="G183" s="109" t="s">
        <v>14</v>
      </c>
      <c r="H183" s="31">
        <v>3</v>
      </c>
      <c r="I183" s="31"/>
      <c r="J183" s="35">
        <v>3330</v>
      </c>
      <c r="K183" s="31" t="s">
        <v>128</v>
      </c>
      <c r="L183" s="33">
        <v>1</v>
      </c>
      <c r="M183" s="111" t="s">
        <v>14</v>
      </c>
    </row>
    <row r="184" spans="1:13">
      <c r="A184" s="9" t="s">
        <v>62</v>
      </c>
      <c r="B184" s="11"/>
      <c r="C184" s="16" t="s">
        <v>63</v>
      </c>
      <c r="D184" s="57" t="s">
        <v>106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80"/>
      <c r="I187" s="180"/>
      <c r="J187" s="180"/>
      <c r="K187" s="180"/>
      <c r="L187" s="44"/>
      <c r="M187" s="135"/>
    </row>
    <row r="188" spans="1:13">
      <c r="A188" s="17">
        <v>3</v>
      </c>
      <c r="B188" s="75">
        <v>0</v>
      </c>
      <c r="C188" s="71" t="s">
        <v>78</v>
      </c>
      <c r="D188" s="6" t="s">
        <v>8</v>
      </c>
      <c r="E188" s="71" t="s">
        <v>78</v>
      </c>
      <c r="F188" s="6" t="s">
        <v>71</v>
      </c>
      <c r="G188" s="109"/>
      <c r="H188" s="204" t="s">
        <v>75</v>
      </c>
      <c r="I188" s="205"/>
      <c r="J188" s="180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3488</v>
      </c>
      <c r="C189" s="71" t="s">
        <v>78</v>
      </c>
      <c r="D189" s="6" t="s">
        <v>8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SUM(J181*L181)+(J182*L182)+(J183*L183)+(J184*L184)+10+12</f>
        <v>9995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SUM(B188:B196)+B187+12</f>
        <v>9995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78</v>
      </c>
      <c r="D191" s="6" t="s">
        <v>8</v>
      </c>
      <c r="E191" s="71" t="s">
        <v>78</v>
      </c>
      <c r="F191" s="6" t="s">
        <v>71</v>
      </c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>
        <v>3155</v>
      </c>
      <c r="C192" s="71" t="s">
        <v>78</v>
      </c>
      <c r="D192" s="6" t="s">
        <v>8</v>
      </c>
      <c r="E192" s="71" t="s">
        <v>78</v>
      </c>
      <c r="F192" s="69" t="s">
        <v>73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76</v>
      </c>
      <c r="D193" s="71" t="s">
        <v>76</v>
      </c>
      <c r="E193" s="71" t="s">
        <v>76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78</v>
      </c>
      <c r="D194" s="6" t="s">
        <v>8</v>
      </c>
      <c r="E194" s="71" t="s">
        <v>78</v>
      </c>
      <c r="F194" s="6" t="s">
        <v>71</v>
      </c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3330</v>
      </c>
      <c r="C195" s="71" t="s">
        <v>78</v>
      </c>
      <c r="D195" s="6" t="s">
        <v>8</v>
      </c>
      <c r="E195" s="71" t="s">
        <v>78</v>
      </c>
      <c r="F195" s="69" t="s">
        <v>73</v>
      </c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76</v>
      </c>
      <c r="D196" s="71" t="s">
        <v>76</v>
      </c>
      <c r="E196" s="71" t="s">
        <v>76</v>
      </c>
      <c r="F196" s="6"/>
      <c r="G196" s="111"/>
      <c r="H196" s="182" t="s">
        <v>8</v>
      </c>
      <c r="I196" s="183"/>
      <c r="J196" s="8"/>
      <c r="K196" s="8"/>
      <c r="L196" s="8"/>
      <c r="M196" s="130"/>
    </row>
    <row r="197" spans="1:13">
      <c r="A197" s="17">
        <v>12</v>
      </c>
      <c r="B197" s="87" t="s">
        <v>152</v>
      </c>
      <c r="C197" s="6"/>
      <c r="D197" s="6"/>
      <c r="E197" s="6"/>
      <c r="F197" s="6"/>
      <c r="G197" s="111"/>
      <c r="H197" s="177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77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77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77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77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81"/>
      <c r="I203" s="8"/>
      <c r="J203" s="181"/>
      <c r="K203" s="8"/>
      <c r="L203" s="181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81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79"/>
      <c r="G222" s="109"/>
      <c r="H222" s="178" t="s">
        <v>51</v>
      </c>
      <c r="I222" s="178"/>
      <c r="J222" s="178"/>
      <c r="K222" s="27"/>
      <c r="L222" s="27"/>
      <c r="M222" s="109"/>
    </row>
    <row r="223" spans="1:13">
      <c r="A223" s="34" t="s">
        <v>52</v>
      </c>
      <c r="B223" s="179">
        <v>6</v>
      </c>
      <c r="C223" s="179"/>
      <c r="D223" s="179"/>
      <c r="E223" s="179"/>
      <c r="F223" s="179"/>
      <c r="G223" s="109"/>
      <c r="H223" s="55" t="s">
        <v>123</v>
      </c>
      <c r="I223" s="55"/>
      <c r="J223" s="55"/>
      <c r="K223" s="37"/>
      <c r="L223" s="26"/>
      <c r="M223" s="134"/>
    </row>
    <row r="224" spans="1:13">
      <c r="A224" s="179"/>
      <c r="B224" s="29"/>
      <c r="C224" s="15" t="s">
        <v>53</v>
      </c>
      <c r="D224" s="67">
        <v>10030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200</v>
      </c>
      <c r="E225" s="30"/>
      <c r="F225" s="28"/>
      <c r="G225" s="109" t="s">
        <v>14</v>
      </c>
      <c r="H225" s="31">
        <v>1</v>
      </c>
      <c r="I225" s="68"/>
      <c r="J225" s="35">
        <v>3488</v>
      </c>
      <c r="K225" s="31" t="s">
        <v>135</v>
      </c>
      <c r="L225" s="33">
        <v>1</v>
      </c>
      <c r="M225" s="111" t="s">
        <v>14</v>
      </c>
    </row>
    <row r="226" spans="1:14">
      <c r="A226" s="9" t="s">
        <v>0</v>
      </c>
      <c r="B226" s="10"/>
      <c r="C226" s="15" t="s">
        <v>60</v>
      </c>
      <c r="D226" s="30">
        <v>200</v>
      </c>
      <c r="E226" s="30"/>
      <c r="F226" s="28"/>
      <c r="G226" s="109" t="s">
        <v>14</v>
      </c>
      <c r="H226" s="31">
        <v>2</v>
      </c>
      <c r="I226" s="68"/>
      <c r="J226" s="35">
        <v>3330</v>
      </c>
      <c r="K226" s="31" t="s">
        <v>128</v>
      </c>
      <c r="L226" s="33">
        <v>1</v>
      </c>
      <c r="M226" s="111" t="s">
        <v>14</v>
      </c>
    </row>
    <row r="227" spans="1:14">
      <c r="A227" s="9" t="s">
        <v>1</v>
      </c>
      <c r="B227" s="11"/>
      <c r="C227" s="15" t="s">
        <v>61</v>
      </c>
      <c r="D227" s="30">
        <v>8</v>
      </c>
      <c r="E227" s="30"/>
      <c r="F227" s="28"/>
      <c r="G227" s="109" t="s">
        <v>14</v>
      </c>
      <c r="H227" s="31">
        <v>3</v>
      </c>
      <c r="I227" s="31"/>
      <c r="J227" s="35">
        <v>3101.5</v>
      </c>
      <c r="K227" s="31" t="s">
        <v>138</v>
      </c>
      <c r="L227" s="33">
        <v>1</v>
      </c>
      <c r="M227" s="111" t="s">
        <v>14</v>
      </c>
    </row>
    <row r="228" spans="1:14">
      <c r="A228" s="9" t="s">
        <v>62</v>
      </c>
      <c r="B228" s="11"/>
      <c r="C228" s="16" t="s">
        <v>63</v>
      </c>
      <c r="D228" s="57" t="s">
        <v>106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80"/>
      <c r="I231" s="180"/>
      <c r="J231" s="180"/>
      <c r="K231" s="180"/>
      <c r="L231" s="44"/>
      <c r="M231" s="135"/>
    </row>
    <row r="232" spans="1:14">
      <c r="A232" s="17">
        <v>3</v>
      </c>
      <c r="B232" s="75">
        <v>0</v>
      </c>
      <c r="C232" s="71" t="s">
        <v>78</v>
      </c>
      <c r="D232" s="6" t="s">
        <v>8</v>
      </c>
      <c r="E232" s="71" t="s">
        <v>78</v>
      </c>
      <c r="F232" s="6" t="s">
        <v>71</v>
      </c>
      <c r="G232" s="109"/>
      <c r="H232" s="204" t="s">
        <v>75</v>
      </c>
      <c r="I232" s="205"/>
      <c r="J232" s="180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3488</v>
      </c>
      <c r="C233" s="71" t="s">
        <v>78</v>
      </c>
      <c r="D233" s="6" t="s">
        <v>8</v>
      </c>
      <c r="E233" s="71" t="s">
        <v>78</v>
      </c>
      <c r="F233" s="69" t="s">
        <v>73</v>
      </c>
      <c r="G233" s="109"/>
      <c r="H233" s="21" t="s">
        <v>64</v>
      </c>
      <c r="I233" s="21"/>
      <c r="J233" s="43">
        <f>SUM(J225*L225)+(J226*L226)+(J227*L227)+(J228*L228)+10+12</f>
        <v>9941.5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76</v>
      </c>
      <c r="D234" s="71" t="s">
        <v>76</v>
      </c>
      <c r="E234" s="71" t="s">
        <v>76</v>
      </c>
      <c r="F234" s="6"/>
      <c r="G234" s="109"/>
      <c r="H234" s="21" t="s">
        <v>65</v>
      </c>
      <c r="I234" s="21"/>
      <c r="J234" s="43">
        <f>SUM(B232:B240)+B231+12</f>
        <v>9941.5</v>
      </c>
      <c r="K234" s="27"/>
      <c r="L234" s="3"/>
      <c r="M234" s="127"/>
      <c r="N234" s="53">
        <f>SUM(B232:B234)*2</f>
        <v>6976</v>
      </c>
    </row>
    <row r="235" spans="1:14">
      <c r="A235" s="17">
        <v>6</v>
      </c>
      <c r="B235" s="7">
        <v>0</v>
      </c>
      <c r="C235" s="71" t="s">
        <v>78</v>
      </c>
      <c r="D235" s="6" t="s">
        <v>8</v>
      </c>
      <c r="E235" s="71" t="s">
        <v>78</v>
      </c>
      <c r="F235" s="6" t="s">
        <v>71</v>
      </c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3330</v>
      </c>
    </row>
    <row r="236" spans="1:14">
      <c r="A236" s="17">
        <v>7</v>
      </c>
      <c r="B236" s="76">
        <v>3330</v>
      </c>
      <c r="C236" s="71" t="s">
        <v>78</v>
      </c>
      <c r="D236" s="6" t="s">
        <v>8</v>
      </c>
      <c r="E236" s="71" t="s">
        <v>78</v>
      </c>
      <c r="F236" s="69" t="s">
        <v>73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0</v>
      </c>
      <c r="C237" s="71" t="s">
        <v>76</v>
      </c>
      <c r="D237" s="71" t="s">
        <v>76</v>
      </c>
      <c r="E237" s="71" t="s">
        <v>76</v>
      </c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78</v>
      </c>
      <c r="D238" s="6" t="s">
        <v>8</v>
      </c>
      <c r="E238" s="71" t="s">
        <v>78</v>
      </c>
      <c r="F238" s="6" t="s">
        <v>71</v>
      </c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23">
        <v>3101.5</v>
      </c>
      <c r="C239" s="71" t="s">
        <v>78</v>
      </c>
      <c r="D239" s="6" t="s">
        <v>8</v>
      </c>
      <c r="E239" s="71" t="s">
        <v>78</v>
      </c>
      <c r="F239" s="69" t="s">
        <v>73</v>
      </c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>
        <v>0</v>
      </c>
      <c r="C240" s="71" t="s">
        <v>76</v>
      </c>
      <c r="D240" s="71" t="s">
        <v>76</v>
      </c>
      <c r="E240" s="71" t="s">
        <v>76</v>
      </c>
      <c r="F240" s="6"/>
      <c r="G240" s="111"/>
      <c r="H240" s="182" t="s">
        <v>8</v>
      </c>
      <c r="I240" s="183"/>
      <c r="J240" s="8"/>
      <c r="K240" s="8"/>
      <c r="L240" s="8"/>
      <c r="M240" s="130"/>
    </row>
    <row r="241" spans="1:13">
      <c r="A241" s="17">
        <v>12</v>
      </c>
      <c r="B241" s="87" t="s">
        <v>152</v>
      </c>
      <c r="C241" s="6"/>
      <c r="D241" s="6"/>
      <c r="E241" s="6"/>
      <c r="F241" s="6"/>
      <c r="G241" s="111"/>
      <c r="H241" s="177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77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77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77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77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81"/>
      <c r="I247" s="8"/>
      <c r="J247" s="181"/>
      <c r="K247" s="8"/>
      <c r="L247" s="181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81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79"/>
      <c r="G266" s="109"/>
      <c r="H266" s="178" t="s">
        <v>51</v>
      </c>
      <c r="I266" s="178"/>
      <c r="J266" s="178"/>
      <c r="K266" s="27"/>
      <c r="L266" s="27"/>
      <c r="M266" s="109"/>
    </row>
    <row r="267" spans="1:13">
      <c r="A267" s="34" t="s">
        <v>52</v>
      </c>
      <c r="B267" s="179">
        <v>7</v>
      </c>
      <c r="C267" s="179"/>
      <c r="D267" s="179"/>
      <c r="E267" s="179"/>
      <c r="F267" s="179"/>
      <c r="G267" s="109"/>
      <c r="H267" s="55" t="s">
        <v>123</v>
      </c>
      <c r="I267" s="55"/>
      <c r="J267" s="55"/>
      <c r="K267" s="37"/>
      <c r="L267" s="26"/>
      <c r="M267" s="134"/>
    </row>
    <row r="268" spans="1:13">
      <c r="A268" s="179"/>
      <c r="B268" s="29"/>
      <c r="C268" s="15" t="s">
        <v>53</v>
      </c>
      <c r="D268" s="67">
        <v>10030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200</v>
      </c>
      <c r="E269" s="30"/>
      <c r="F269" s="28"/>
      <c r="G269" s="109" t="s">
        <v>14</v>
      </c>
      <c r="H269" s="31">
        <v>1</v>
      </c>
      <c r="I269" s="68"/>
      <c r="J269" s="35">
        <v>3388</v>
      </c>
      <c r="K269" s="31" t="s">
        <v>373</v>
      </c>
      <c r="L269" s="33">
        <v>1</v>
      </c>
      <c r="M269" s="111" t="s">
        <v>14</v>
      </c>
    </row>
    <row r="270" spans="1:13">
      <c r="A270" s="9" t="s">
        <v>0</v>
      </c>
      <c r="B270" s="10"/>
      <c r="C270" s="15" t="s">
        <v>60</v>
      </c>
      <c r="D270" s="30">
        <v>200</v>
      </c>
      <c r="E270" s="30"/>
      <c r="F270" s="28"/>
      <c r="G270" s="109" t="s">
        <v>14</v>
      </c>
      <c r="H270" s="31">
        <v>2</v>
      </c>
      <c r="I270" s="68"/>
      <c r="J270" s="35">
        <v>3330</v>
      </c>
      <c r="K270" s="31" t="s">
        <v>128</v>
      </c>
      <c r="L270" s="33">
        <v>1</v>
      </c>
      <c r="M270" s="111" t="s">
        <v>14</v>
      </c>
    </row>
    <row r="271" spans="1:13">
      <c r="A271" s="9" t="s">
        <v>1</v>
      </c>
      <c r="B271" s="11"/>
      <c r="C271" s="15" t="s">
        <v>61</v>
      </c>
      <c r="D271" s="30">
        <v>8</v>
      </c>
      <c r="E271" s="30"/>
      <c r="F271" s="28"/>
      <c r="G271" s="109" t="s">
        <v>14</v>
      </c>
      <c r="H271" s="31">
        <v>3</v>
      </c>
      <c r="I271" s="31"/>
      <c r="J271" s="35">
        <v>3101.5</v>
      </c>
      <c r="K271" s="31" t="s">
        <v>138</v>
      </c>
      <c r="L271" s="33">
        <v>1</v>
      </c>
      <c r="M271" s="111" t="s">
        <v>14</v>
      </c>
    </row>
    <row r="272" spans="1:13">
      <c r="A272" s="9" t="s">
        <v>62</v>
      </c>
      <c r="B272" s="11"/>
      <c r="C272" s="16" t="s">
        <v>63</v>
      </c>
      <c r="D272" s="57" t="s">
        <v>106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80"/>
      <c r="I275" s="180"/>
      <c r="J275" s="180"/>
      <c r="K275" s="180"/>
      <c r="L275" s="44"/>
      <c r="M275" s="135"/>
    </row>
    <row r="276" spans="1:13">
      <c r="A276" s="17">
        <v>3</v>
      </c>
      <c r="B276" s="75">
        <v>0</v>
      </c>
      <c r="C276" s="71" t="s">
        <v>78</v>
      </c>
      <c r="D276" s="6" t="s">
        <v>8</v>
      </c>
      <c r="E276" s="71" t="s">
        <v>78</v>
      </c>
      <c r="F276" s="6" t="s">
        <v>71</v>
      </c>
      <c r="G276" s="109"/>
      <c r="H276" s="204" t="s">
        <v>75</v>
      </c>
      <c r="I276" s="205"/>
      <c r="J276" s="180">
        <v>3</v>
      </c>
      <c r="K276" s="44" t="s">
        <v>35</v>
      </c>
      <c r="L276" s="5"/>
      <c r="M276" s="126"/>
    </row>
    <row r="277" spans="1:13">
      <c r="A277" s="17">
        <v>4</v>
      </c>
      <c r="B277" s="75">
        <v>3388</v>
      </c>
      <c r="C277" s="71" t="s">
        <v>78</v>
      </c>
      <c r="D277" s="6" t="s">
        <v>8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SUM(J269*L269)+(J270*L270)+(J271*L271)+(J272*L272)+10+12</f>
        <v>9841.5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SUM(B276:B284)+B275+12</f>
        <v>9841.5</v>
      </c>
      <c r="K278" s="27"/>
      <c r="L278" s="3"/>
      <c r="M278" s="127"/>
    </row>
    <row r="279" spans="1:13">
      <c r="A279" s="17">
        <v>6</v>
      </c>
      <c r="B279" s="7">
        <v>0</v>
      </c>
      <c r="C279" s="71" t="s">
        <v>78</v>
      </c>
      <c r="D279" s="6" t="s">
        <v>8</v>
      </c>
      <c r="E279" s="71" t="s">
        <v>78</v>
      </c>
      <c r="F279" s="6" t="s">
        <v>71</v>
      </c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>
        <v>3330</v>
      </c>
      <c r="C280" s="71" t="s">
        <v>78</v>
      </c>
      <c r="D280" s="6" t="s">
        <v>8</v>
      </c>
      <c r="E280" s="71" t="s">
        <v>78</v>
      </c>
      <c r="F280" s="69" t="s">
        <v>73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76</v>
      </c>
      <c r="D281" s="71" t="s">
        <v>76</v>
      </c>
      <c r="E281" s="71" t="s">
        <v>76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78</v>
      </c>
      <c r="D282" s="6" t="s">
        <v>8</v>
      </c>
      <c r="E282" s="71" t="s">
        <v>78</v>
      </c>
      <c r="F282" s="6" t="s">
        <v>71</v>
      </c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3101.5</v>
      </c>
      <c r="C283" s="71" t="s">
        <v>78</v>
      </c>
      <c r="D283" s="6" t="s">
        <v>8</v>
      </c>
      <c r="E283" s="71" t="s">
        <v>78</v>
      </c>
      <c r="F283" s="69" t="s">
        <v>73</v>
      </c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76</v>
      </c>
      <c r="D284" s="71" t="s">
        <v>76</v>
      </c>
      <c r="E284" s="71" t="s">
        <v>76</v>
      </c>
      <c r="F284" s="6"/>
      <c r="G284" s="111"/>
      <c r="H284" s="182" t="s">
        <v>8</v>
      </c>
      <c r="I284" s="183"/>
      <c r="J284" s="8"/>
      <c r="K284" s="8"/>
      <c r="L284" s="8"/>
      <c r="M284" s="130"/>
    </row>
    <row r="285" spans="1:13">
      <c r="A285" s="17">
        <v>12</v>
      </c>
      <c r="B285" s="87" t="s">
        <v>152</v>
      </c>
      <c r="C285" s="6"/>
      <c r="D285" s="6"/>
      <c r="E285" s="6"/>
      <c r="F285" s="6"/>
      <c r="G285" s="111"/>
      <c r="H285" s="177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77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77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77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77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81"/>
      <c r="I291" s="8"/>
      <c r="J291" s="181"/>
      <c r="K291" s="8"/>
      <c r="L291" s="181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81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79"/>
      <c r="G310" s="109"/>
      <c r="H310" s="178" t="s">
        <v>51</v>
      </c>
      <c r="I310" s="178"/>
      <c r="J310" s="178"/>
      <c r="K310" s="27"/>
      <c r="L310" s="27"/>
      <c r="M310" s="109"/>
    </row>
    <row r="311" spans="1:14">
      <c r="A311" s="34" t="s">
        <v>52</v>
      </c>
      <c r="B311" s="179">
        <v>8</v>
      </c>
      <c r="C311" s="179"/>
      <c r="D311" s="179"/>
      <c r="E311" s="179"/>
      <c r="F311" s="179"/>
      <c r="G311" s="109"/>
      <c r="H311" s="55" t="s">
        <v>123</v>
      </c>
      <c r="I311" s="55"/>
      <c r="J311" s="55"/>
      <c r="K311" s="37"/>
      <c r="L311" s="26"/>
      <c r="M311" s="134"/>
    </row>
    <row r="312" spans="1:14">
      <c r="A312" s="179"/>
      <c r="B312" s="29"/>
      <c r="C312" s="15" t="s">
        <v>53</v>
      </c>
      <c r="D312" s="67">
        <v>10030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200</v>
      </c>
      <c r="E313" s="30"/>
      <c r="F313" s="28"/>
      <c r="G313" s="109" t="s">
        <v>14</v>
      </c>
      <c r="H313" s="31">
        <v>1</v>
      </c>
      <c r="I313" s="68"/>
      <c r="J313" s="35">
        <v>3520.5</v>
      </c>
      <c r="K313" s="31" t="s">
        <v>374</v>
      </c>
      <c r="L313" s="33">
        <v>1</v>
      </c>
      <c r="M313" s="111" t="s">
        <v>14</v>
      </c>
    </row>
    <row r="314" spans="1:14">
      <c r="A314" s="9" t="s">
        <v>0</v>
      </c>
      <c r="B314" s="10"/>
      <c r="C314" s="15" t="s">
        <v>60</v>
      </c>
      <c r="D314" s="30">
        <v>200</v>
      </c>
      <c r="E314" s="30"/>
      <c r="F314" s="28"/>
      <c r="G314" s="109" t="s">
        <v>14</v>
      </c>
      <c r="H314" s="31">
        <v>2</v>
      </c>
      <c r="I314" s="68"/>
      <c r="J314" s="35">
        <v>3388</v>
      </c>
      <c r="K314" s="31" t="s">
        <v>373</v>
      </c>
      <c r="L314" s="33">
        <v>1</v>
      </c>
      <c r="M314" s="111" t="s">
        <v>14</v>
      </c>
    </row>
    <row r="315" spans="1:14">
      <c r="A315" s="9" t="s">
        <v>1</v>
      </c>
      <c r="B315" s="11"/>
      <c r="C315" s="15" t="s">
        <v>61</v>
      </c>
      <c r="D315" s="30">
        <v>8</v>
      </c>
      <c r="E315" s="30"/>
      <c r="F315" s="28"/>
      <c r="G315" s="109" t="s">
        <v>14</v>
      </c>
      <c r="H315" s="31">
        <v>3</v>
      </c>
      <c r="I315" s="31"/>
      <c r="J315" s="35">
        <v>3101.5</v>
      </c>
      <c r="K315" s="31" t="s">
        <v>138</v>
      </c>
      <c r="L315" s="33">
        <v>1</v>
      </c>
      <c r="M315" s="111" t="s">
        <v>14</v>
      </c>
    </row>
    <row r="316" spans="1:14">
      <c r="A316" s="9" t="s">
        <v>62</v>
      </c>
      <c r="B316" s="11"/>
      <c r="C316" s="16" t="s">
        <v>63</v>
      </c>
      <c r="D316" s="57" t="s">
        <v>106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10561.5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80"/>
      <c r="I319" s="180"/>
      <c r="J319" s="180"/>
      <c r="K319" s="180"/>
      <c r="L319" s="44"/>
      <c r="M319" s="135"/>
    </row>
    <row r="320" spans="1:14">
      <c r="A320" s="17">
        <v>3</v>
      </c>
      <c r="B320" s="75">
        <v>0</v>
      </c>
      <c r="C320" s="71" t="s">
        <v>78</v>
      </c>
      <c r="D320" s="6" t="s">
        <v>8</v>
      </c>
      <c r="E320" s="71" t="s">
        <v>78</v>
      </c>
      <c r="F320" s="6" t="s">
        <v>71</v>
      </c>
      <c r="G320" s="109"/>
      <c r="H320" s="204" t="s">
        <v>75</v>
      </c>
      <c r="I320" s="205"/>
      <c r="J320" s="180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3520.5</v>
      </c>
      <c r="C321" s="71" t="s">
        <v>78</v>
      </c>
      <c r="D321" s="6" t="s">
        <v>16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SUM(J313*L313)+(J314*L314)+(J315*L315)+(J316*L316)+10+12</f>
        <v>10032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SUM(B320:B328)+B319+12</f>
        <v>10032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78</v>
      </c>
      <c r="D323" s="6" t="s">
        <v>8</v>
      </c>
      <c r="E323" s="71" t="s">
        <v>78</v>
      </c>
      <c r="F323" s="6" t="s">
        <v>71</v>
      </c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>
        <v>3388</v>
      </c>
      <c r="C324" s="71" t="s">
        <v>78</v>
      </c>
      <c r="D324" s="6" t="s">
        <v>8</v>
      </c>
      <c r="E324" s="71" t="s">
        <v>78</v>
      </c>
      <c r="F324" s="69" t="s">
        <v>73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0</v>
      </c>
      <c r="C325" s="71" t="s">
        <v>76</v>
      </c>
      <c r="D325" s="71" t="s">
        <v>76</v>
      </c>
      <c r="E325" s="71" t="s">
        <v>76</v>
      </c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78</v>
      </c>
      <c r="D326" s="6" t="s">
        <v>8</v>
      </c>
      <c r="E326" s="71" t="s">
        <v>78</v>
      </c>
      <c r="F326" s="6" t="s">
        <v>71</v>
      </c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23">
        <v>3101.5</v>
      </c>
      <c r="C327" s="71" t="s">
        <v>78</v>
      </c>
      <c r="D327" s="6" t="s">
        <v>8</v>
      </c>
      <c r="E327" s="71" t="s">
        <v>78</v>
      </c>
      <c r="F327" s="69" t="s">
        <v>73</v>
      </c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76</v>
      </c>
      <c r="D328" s="71" t="s">
        <v>76</v>
      </c>
      <c r="E328" s="71" t="s">
        <v>76</v>
      </c>
      <c r="F328" s="6"/>
      <c r="G328" s="111"/>
      <c r="H328" s="182" t="s">
        <v>8</v>
      </c>
      <c r="I328" s="183"/>
      <c r="J328" s="182" t="s">
        <v>16</v>
      </c>
      <c r="K328" s="196"/>
      <c r="L328" s="8"/>
      <c r="M328" s="130"/>
    </row>
    <row r="329" spans="1:13">
      <c r="A329" s="17">
        <v>12</v>
      </c>
      <c r="B329" s="87" t="s">
        <v>152</v>
      </c>
      <c r="C329" s="6"/>
      <c r="D329" s="6"/>
      <c r="E329" s="6"/>
      <c r="F329" s="6"/>
      <c r="G329" s="111"/>
      <c r="H329" s="177" t="s">
        <v>9</v>
      </c>
      <c r="I329" s="7">
        <v>0</v>
      </c>
      <c r="J329" s="177" t="s">
        <v>14</v>
      </c>
      <c r="K329" s="177" t="s">
        <v>33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77" t="s">
        <v>10</v>
      </c>
      <c r="I330" s="7">
        <v>1</v>
      </c>
      <c r="J330" s="7">
        <v>40.6</v>
      </c>
      <c r="K330" s="23">
        <v>64.599999999999994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77" t="s">
        <v>11</v>
      </c>
      <c r="I331" s="7">
        <v>70</v>
      </c>
      <c r="J331" s="7">
        <v>41.3</v>
      </c>
      <c r="K331" s="23">
        <v>134.6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77" t="s">
        <v>12</v>
      </c>
      <c r="I332" s="7">
        <v>2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77" t="s">
        <v>13</v>
      </c>
      <c r="I333" s="7">
        <v>40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81"/>
      <c r="I335" s="8"/>
      <c r="J335" s="181"/>
      <c r="K335" s="8"/>
      <c r="L335" s="181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81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79"/>
      <c r="G354" s="109"/>
      <c r="H354" s="178" t="s">
        <v>51</v>
      </c>
      <c r="I354" s="178"/>
      <c r="J354" s="178"/>
      <c r="K354" s="27"/>
      <c r="L354" s="27"/>
      <c r="M354" s="109"/>
    </row>
    <row r="355" spans="1:14">
      <c r="A355" s="34" t="s">
        <v>52</v>
      </c>
      <c r="B355" s="179">
        <v>9</v>
      </c>
      <c r="C355" s="179"/>
      <c r="D355" s="179"/>
      <c r="E355" s="179"/>
      <c r="F355" s="179"/>
      <c r="G355" s="109"/>
      <c r="H355" s="55" t="s">
        <v>123</v>
      </c>
      <c r="I355" s="55"/>
      <c r="J355" s="55"/>
      <c r="K355" s="37"/>
      <c r="L355" s="26"/>
      <c r="M355" s="134"/>
    </row>
    <row r="356" spans="1:14">
      <c r="A356" s="179"/>
      <c r="B356" s="29"/>
      <c r="C356" s="15" t="s">
        <v>53</v>
      </c>
      <c r="D356" s="67">
        <v>10030</v>
      </c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>
        <v>200</v>
      </c>
      <c r="E357" s="30"/>
      <c r="F357" s="28"/>
      <c r="G357" s="109" t="s">
        <v>14</v>
      </c>
      <c r="H357" s="31">
        <v>1</v>
      </c>
      <c r="I357" s="68"/>
      <c r="J357" s="35">
        <v>3202</v>
      </c>
      <c r="K357" s="31" t="s">
        <v>372</v>
      </c>
      <c r="L357" s="33">
        <v>3</v>
      </c>
      <c r="M357" s="111" t="s">
        <v>14</v>
      </c>
    </row>
    <row r="358" spans="1:14">
      <c r="A358" s="9" t="s">
        <v>0</v>
      </c>
      <c r="B358" s="10"/>
      <c r="C358" s="15" t="s">
        <v>60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 t="s">
        <v>106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12808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80"/>
      <c r="I363" s="180"/>
      <c r="J363" s="180"/>
      <c r="K363" s="180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78</v>
      </c>
      <c r="D364" s="6" t="s">
        <v>8</v>
      </c>
      <c r="E364" s="71" t="s">
        <v>78</v>
      </c>
      <c r="F364" s="6" t="s">
        <v>71</v>
      </c>
      <c r="G364" s="109"/>
      <c r="H364" s="204" t="s">
        <v>75</v>
      </c>
      <c r="I364" s="205"/>
      <c r="J364" s="180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3202</v>
      </c>
      <c r="C365" s="71" t="s">
        <v>78</v>
      </c>
      <c r="D365" s="6" t="s">
        <v>8</v>
      </c>
      <c r="E365" s="71" t="s">
        <v>78</v>
      </c>
      <c r="F365" s="69" t="s">
        <v>73</v>
      </c>
      <c r="G365" s="109"/>
      <c r="H365" s="21" t="s">
        <v>64</v>
      </c>
      <c r="I365" s="21"/>
      <c r="J365" s="43">
        <f>SUM(J357*L357)+(J358*L358)+(J359*L359)+(J360*L360)+10+12</f>
        <v>9628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76</v>
      </c>
      <c r="D366" s="71" t="s">
        <v>76</v>
      </c>
      <c r="E366" s="71" t="s">
        <v>76</v>
      </c>
      <c r="F366" s="6"/>
      <c r="G366" s="109"/>
      <c r="H366" s="21" t="s">
        <v>65</v>
      </c>
      <c r="I366" s="21"/>
      <c r="J366" s="43">
        <f>SUM(B364:B366)*3+B363+12</f>
        <v>9628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74</v>
      </c>
      <c r="D367" s="7">
        <v>3</v>
      </c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 t="s">
        <v>152</v>
      </c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77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 t="s">
        <v>8</v>
      </c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77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77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77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77" t="s">
        <v>12</v>
      </c>
      <c r="I376" s="7">
        <v>2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77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81"/>
      <c r="I379" s="8"/>
      <c r="J379" s="181"/>
      <c r="K379" s="8"/>
      <c r="L379" s="181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81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79"/>
      <c r="G398" s="109"/>
      <c r="H398" s="178" t="s">
        <v>51</v>
      </c>
      <c r="I398" s="178"/>
      <c r="J398" s="178"/>
      <c r="K398" s="27"/>
      <c r="L398" s="27"/>
      <c r="M398" s="109"/>
    </row>
    <row r="399" spans="1:13">
      <c r="A399" s="34" t="s">
        <v>52</v>
      </c>
      <c r="B399" s="179">
        <v>10</v>
      </c>
      <c r="C399" s="179"/>
      <c r="D399" s="179"/>
      <c r="E399" s="179"/>
      <c r="F399" s="179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179"/>
      <c r="B400" s="29"/>
      <c r="C400" s="15" t="s">
        <v>53</v>
      </c>
      <c r="D400" s="67">
        <v>10030</v>
      </c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 t="s">
        <v>14</v>
      </c>
      <c r="H401" s="31">
        <v>1</v>
      </c>
      <c r="I401" s="68"/>
      <c r="J401" s="35">
        <v>3155</v>
      </c>
      <c r="K401" s="31" t="s">
        <v>127</v>
      </c>
      <c r="L401" s="33">
        <v>1</v>
      </c>
      <c r="M401" s="111" t="s">
        <v>14</v>
      </c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80"/>
      <c r="I407" s="180"/>
      <c r="J407" s="180"/>
      <c r="K407" s="180"/>
      <c r="L407" s="44"/>
      <c r="M407" s="135"/>
    </row>
    <row r="408" spans="1:13">
      <c r="A408" s="17">
        <v>3</v>
      </c>
      <c r="B408" s="75">
        <v>0</v>
      </c>
      <c r="C408" s="71" t="s">
        <v>78</v>
      </c>
      <c r="D408" s="6" t="s">
        <v>8</v>
      </c>
      <c r="E408" s="71" t="s">
        <v>78</v>
      </c>
      <c r="F408" s="6" t="s">
        <v>71</v>
      </c>
      <c r="G408" s="109"/>
      <c r="H408" s="204" t="s">
        <v>75</v>
      </c>
      <c r="I408" s="205"/>
      <c r="J408" s="180">
        <v>1</v>
      </c>
      <c r="K408" s="44" t="s">
        <v>35</v>
      </c>
      <c r="L408" s="5"/>
      <c r="M408" s="126"/>
    </row>
    <row r="409" spans="1:13">
      <c r="A409" s="17">
        <v>4</v>
      </c>
      <c r="B409" s="75">
        <v>3155</v>
      </c>
      <c r="C409" s="71" t="s">
        <v>78</v>
      </c>
      <c r="D409" s="6" t="s">
        <v>8</v>
      </c>
      <c r="E409" s="71" t="s">
        <v>78</v>
      </c>
      <c r="F409" s="69" t="s">
        <v>73</v>
      </c>
      <c r="G409" s="109"/>
      <c r="H409" s="21" t="s">
        <v>64</v>
      </c>
      <c r="I409" s="21"/>
      <c r="J409" s="43">
        <f>SUM(J401*L401)+(J402*L402)+(J403*L403)+(J404*L404)+10+6</f>
        <v>3171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76</v>
      </c>
      <c r="D410" s="71" t="s">
        <v>76</v>
      </c>
      <c r="E410" s="71" t="s">
        <v>76</v>
      </c>
      <c r="F410" s="6"/>
      <c r="G410" s="109"/>
      <c r="H410" s="21" t="s">
        <v>65</v>
      </c>
      <c r="I410" s="21"/>
      <c r="J410" s="43">
        <f>SUM(B408:B410)+B407+6</f>
        <v>3171</v>
      </c>
      <c r="K410" s="27"/>
      <c r="L410" s="3"/>
      <c r="M410" s="127"/>
    </row>
    <row r="411" spans="1:13">
      <c r="A411" s="17">
        <v>6</v>
      </c>
      <c r="B411" s="23" t="s">
        <v>152</v>
      </c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77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 t="s">
        <v>8</v>
      </c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77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77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77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77" t="s">
        <v>12</v>
      </c>
      <c r="I420" s="7">
        <v>2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77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81"/>
      <c r="I423" s="8"/>
      <c r="J423" s="181"/>
      <c r="K423" s="8"/>
      <c r="L423" s="181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81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79"/>
      <c r="G442" s="109"/>
      <c r="H442" s="178" t="s">
        <v>51</v>
      </c>
      <c r="I442" s="178"/>
      <c r="J442" s="178"/>
      <c r="K442" s="27"/>
      <c r="L442" s="27"/>
      <c r="M442" s="109"/>
    </row>
    <row r="443" spans="1:13">
      <c r="A443" s="34" t="s">
        <v>52</v>
      </c>
      <c r="B443" s="179"/>
      <c r="C443" s="179"/>
      <c r="D443" s="179"/>
      <c r="E443" s="179"/>
      <c r="F443" s="179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179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80"/>
      <c r="I451" s="180"/>
      <c r="J451" s="180"/>
      <c r="K451" s="180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80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77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77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77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77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77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77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81"/>
      <c r="I467" s="8"/>
      <c r="J467" s="181"/>
      <c r="K467" s="8"/>
      <c r="L467" s="181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81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79"/>
      <c r="G486" s="109"/>
      <c r="H486" s="178" t="s">
        <v>51</v>
      </c>
      <c r="I486" s="178"/>
      <c r="J486" s="178"/>
      <c r="K486" s="27"/>
      <c r="L486" s="27"/>
      <c r="M486" s="109"/>
    </row>
    <row r="487" spans="1:13">
      <c r="A487" s="34" t="s">
        <v>52</v>
      </c>
      <c r="B487" s="179"/>
      <c r="C487" s="179"/>
      <c r="D487" s="179"/>
      <c r="E487" s="179"/>
      <c r="F487" s="179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179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80"/>
      <c r="I495" s="180"/>
      <c r="J495" s="180"/>
      <c r="K495" s="180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80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77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77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77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77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77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77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81"/>
      <c r="I511" s="8"/>
      <c r="J511" s="181"/>
      <c r="K511" s="8"/>
      <c r="L511" s="181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81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79"/>
      <c r="G530" s="109"/>
      <c r="H530" s="178" t="s">
        <v>51</v>
      </c>
      <c r="I530" s="178"/>
      <c r="J530" s="178"/>
      <c r="K530" s="27"/>
      <c r="L530" s="27"/>
      <c r="M530" s="109"/>
    </row>
    <row r="531" spans="1:14">
      <c r="A531" s="34" t="s">
        <v>52</v>
      </c>
      <c r="B531" s="179"/>
      <c r="C531" s="179"/>
      <c r="D531" s="179"/>
      <c r="E531" s="179"/>
      <c r="F531" s="179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179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80"/>
      <c r="I539" s="180"/>
      <c r="J539" s="180"/>
      <c r="K539" s="180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80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77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77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77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77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77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77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81"/>
      <c r="I555" s="8"/>
      <c r="J555" s="181"/>
      <c r="K555" s="8"/>
      <c r="L555" s="181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81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79"/>
      <c r="G574" s="109"/>
      <c r="H574" s="178" t="s">
        <v>51</v>
      </c>
      <c r="I574" s="178"/>
      <c r="J574" s="178"/>
      <c r="K574" s="27"/>
      <c r="L574" s="27"/>
      <c r="M574" s="109"/>
    </row>
    <row r="575" spans="1:13">
      <c r="A575" s="34" t="s">
        <v>52</v>
      </c>
      <c r="B575" s="179"/>
      <c r="C575" s="179"/>
      <c r="D575" s="179"/>
      <c r="E575" s="179"/>
      <c r="F575" s="179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179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80"/>
      <c r="I583" s="180"/>
      <c r="J583" s="180"/>
      <c r="K583" s="180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80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77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77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77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77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77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77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81"/>
      <c r="I599" s="8"/>
      <c r="J599" s="181"/>
      <c r="K599" s="8"/>
      <c r="L599" s="181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81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79"/>
      <c r="G618" s="109"/>
      <c r="H618" s="178" t="s">
        <v>51</v>
      </c>
      <c r="I618" s="178"/>
      <c r="J618" s="178"/>
      <c r="K618" s="27"/>
      <c r="L618" s="27"/>
      <c r="M618" s="109"/>
    </row>
    <row r="619" spans="1:13">
      <c r="A619" s="34" t="s">
        <v>52</v>
      </c>
      <c r="B619" s="179"/>
      <c r="C619" s="179"/>
      <c r="D619" s="179"/>
      <c r="E619" s="179"/>
      <c r="F619" s="179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179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80"/>
      <c r="I627" s="180"/>
      <c r="J627" s="180"/>
      <c r="K627" s="180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80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77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77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77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77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77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77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81"/>
      <c r="I643" s="8"/>
      <c r="J643" s="181"/>
      <c r="K643" s="8"/>
      <c r="L643" s="181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81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79"/>
      <c r="G662" s="109"/>
      <c r="H662" s="178" t="s">
        <v>51</v>
      </c>
      <c r="I662" s="178"/>
      <c r="J662" s="178"/>
      <c r="K662" s="27"/>
      <c r="L662" s="27"/>
      <c r="M662" s="109"/>
    </row>
    <row r="663" spans="1:13">
      <c r="A663" s="34" t="s">
        <v>52</v>
      </c>
      <c r="B663" s="179"/>
      <c r="C663" s="179"/>
      <c r="D663" s="179"/>
      <c r="E663" s="179"/>
      <c r="F663" s="179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179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80"/>
      <c r="I671" s="180"/>
      <c r="J671" s="180"/>
      <c r="K671" s="180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80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77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77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77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77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77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77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81"/>
      <c r="I687" s="8"/>
      <c r="J687" s="181"/>
      <c r="K687" s="8"/>
      <c r="L687" s="181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81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79"/>
      <c r="G706" s="109"/>
      <c r="H706" s="178" t="s">
        <v>51</v>
      </c>
      <c r="I706" s="178"/>
      <c r="J706" s="178"/>
      <c r="K706" s="27"/>
      <c r="L706" s="27"/>
      <c r="M706" s="109"/>
    </row>
    <row r="707" spans="1:13">
      <c r="A707" s="34" t="s">
        <v>52</v>
      </c>
      <c r="B707" s="179"/>
      <c r="C707" s="179"/>
      <c r="D707" s="179"/>
      <c r="E707" s="179"/>
      <c r="F707" s="179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179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80"/>
      <c r="I715" s="180"/>
      <c r="J715" s="180"/>
      <c r="K715" s="180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80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77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77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77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77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77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77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81"/>
      <c r="I731" s="8"/>
      <c r="J731" s="181"/>
      <c r="K731" s="8"/>
      <c r="L731" s="181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81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79"/>
      <c r="G750" s="109"/>
      <c r="H750" s="178" t="s">
        <v>51</v>
      </c>
      <c r="I750" s="178"/>
      <c r="J750" s="178"/>
      <c r="K750" s="27"/>
      <c r="L750" s="27"/>
      <c r="M750" s="109"/>
    </row>
    <row r="751" spans="1:13">
      <c r="A751" s="34" t="s">
        <v>52</v>
      </c>
      <c r="B751" s="179"/>
      <c r="C751" s="179"/>
      <c r="D751" s="179"/>
      <c r="E751" s="179"/>
      <c r="F751" s="179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79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80"/>
      <c r="I759" s="180"/>
      <c r="J759" s="180"/>
      <c r="K759" s="180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80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77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77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77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77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77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77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81"/>
      <c r="I775" s="8"/>
      <c r="J775" s="181"/>
      <c r="K775" s="8"/>
      <c r="L775" s="181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81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79"/>
      <c r="G794" s="109"/>
      <c r="H794" s="178" t="s">
        <v>51</v>
      </c>
      <c r="I794" s="178"/>
      <c r="J794" s="178"/>
      <c r="K794" s="27"/>
      <c r="L794" s="27"/>
      <c r="M794" s="109"/>
    </row>
    <row r="795" spans="1:13">
      <c r="A795" s="34" t="s">
        <v>52</v>
      </c>
      <c r="B795" s="179"/>
      <c r="C795" s="179"/>
      <c r="D795" s="179"/>
      <c r="E795" s="179"/>
      <c r="F795" s="179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79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80"/>
      <c r="I803" s="180"/>
      <c r="J803" s="180"/>
      <c r="K803" s="180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80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77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77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77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77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77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77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81"/>
      <c r="I819" s="8"/>
      <c r="J819" s="181"/>
      <c r="K819" s="8"/>
      <c r="L819" s="181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81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79"/>
      <c r="G838" s="109"/>
      <c r="H838" s="178" t="s">
        <v>51</v>
      </c>
      <c r="I838" s="178"/>
      <c r="J838" s="178"/>
      <c r="K838" s="27"/>
      <c r="L838" s="27"/>
      <c r="M838" s="109"/>
    </row>
    <row r="839" spans="1:13">
      <c r="A839" s="34" t="s">
        <v>52</v>
      </c>
      <c r="B839" s="179"/>
      <c r="C839" s="179"/>
      <c r="D839" s="179"/>
      <c r="E839" s="179"/>
      <c r="F839" s="179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79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80"/>
      <c r="I847" s="180"/>
      <c r="J847" s="180"/>
      <c r="K847" s="180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80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77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77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77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77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77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77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81"/>
      <c r="I863" s="8"/>
      <c r="J863" s="181"/>
      <c r="K863" s="8"/>
      <c r="L863" s="181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81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79"/>
      <c r="G882" s="109"/>
      <c r="H882" s="178" t="s">
        <v>51</v>
      </c>
      <c r="I882" s="178"/>
      <c r="J882" s="178"/>
      <c r="K882" s="27"/>
      <c r="L882" s="27"/>
      <c r="M882" s="109"/>
    </row>
    <row r="883" spans="1:13">
      <c r="A883" s="34" t="s">
        <v>52</v>
      </c>
      <c r="B883" s="179"/>
      <c r="C883" s="179"/>
      <c r="D883" s="179"/>
      <c r="E883" s="179"/>
      <c r="F883" s="179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79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80"/>
      <c r="I891" s="180"/>
      <c r="J891" s="180"/>
      <c r="K891" s="180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80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77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77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77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77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77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77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81"/>
      <c r="I907" s="8"/>
      <c r="J907" s="181"/>
      <c r="K907" s="8"/>
      <c r="L907" s="181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81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79"/>
      <c r="G926" s="109"/>
      <c r="H926" s="178" t="s">
        <v>51</v>
      </c>
      <c r="I926" s="178"/>
      <c r="J926" s="178"/>
      <c r="K926" s="27"/>
      <c r="L926" s="27"/>
      <c r="M926" s="109"/>
    </row>
    <row r="927" spans="1:13">
      <c r="A927" s="34" t="s">
        <v>52</v>
      </c>
      <c r="B927" s="179"/>
      <c r="C927" s="179"/>
      <c r="D927" s="179"/>
      <c r="E927" s="179"/>
      <c r="F927" s="179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79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80"/>
      <c r="I935" s="180"/>
      <c r="J935" s="180"/>
      <c r="K935" s="180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80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77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77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77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77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77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77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81"/>
      <c r="I951" s="8"/>
      <c r="J951" s="181"/>
      <c r="K951" s="8"/>
      <c r="L951" s="181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81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79"/>
      <c r="G970" s="109"/>
      <c r="H970" s="178" t="s">
        <v>51</v>
      </c>
      <c r="I970" s="178"/>
      <c r="J970" s="178"/>
      <c r="K970" s="27"/>
      <c r="L970" s="27"/>
      <c r="M970" s="109"/>
    </row>
    <row r="971" spans="1:13">
      <c r="A971" s="34" t="s">
        <v>52</v>
      </c>
      <c r="B971" s="179"/>
      <c r="C971" s="179"/>
      <c r="D971" s="179"/>
      <c r="E971" s="179"/>
      <c r="F971" s="179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79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80"/>
      <c r="I979" s="180"/>
      <c r="J979" s="180"/>
      <c r="K979" s="180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80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77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77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77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77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77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77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81"/>
      <c r="I995" s="8"/>
      <c r="J995" s="181"/>
      <c r="K995" s="8"/>
      <c r="L995" s="181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81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79"/>
      <c r="G1014" s="109"/>
      <c r="H1014" s="178" t="s">
        <v>51</v>
      </c>
      <c r="I1014" s="178"/>
      <c r="J1014" s="178"/>
      <c r="K1014" s="27"/>
      <c r="L1014" s="27"/>
      <c r="M1014" s="109"/>
    </row>
    <row r="1015" spans="1:13">
      <c r="A1015" s="34" t="s">
        <v>52</v>
      </c>
      <c r="B1015" s="179"/>
      <c r="C1015" s="179"/>
      <c r="D1015" s="179"/>
      <c r="E1015" s="179"/>
      <c r="F1015" s="179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79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80"/>
      <c r="I1023" s="180"/>
      <c r="J1023" s="180"/>
      <c r="K1023" s="180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80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77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77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77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77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77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77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81"/>
      <c r="I1039" s="8"/>
      <c r="J1039" s="181"/>
      <c r="K1039" s="8"/>
      <c r="L1039" s="181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81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79"/>
      <c r="G1058" s="109"/>
      <c r="H1058" s="178" t="s">
        <v>51</v>
      </c>
      <c r="I1058" s="178"/>
      <c r="J1058" s="178"/>
      <c r="K1058" s="27"/>
      <c r="L1058" s="27"/>
      <c r="M1058" s="109"/>
    </row>
    <row r="1059" spans="1:14">
      <c r="A1059" s="34" t="s">
        <v>52</v>
      </c>
      <c r="B1059" s="179"/>
      <c r="C1059" s="179"/>
      <c r="D1059" s="179"/>
      <c r="E1059" s="179"/>
      <c r="F1059" s="179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79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80"/>
      <c r="I1067" s="180"/>
      <c r="J1067" s="180"/>
      <c r="K1067" s="180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80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77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77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77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77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77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77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81"/>
      <c r="I1083" s="8"/>
      <c r="J1083" s="181"/>
      <c r="K1083" s="8"/>
      <c r="L1083" s="181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81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79"/>
      <c r="G1102" s="109"/>
      <c r="H1102" s="178" t="s">
        <v>51</v>
      </c>
      <c r="I1102" s="178"/>
      <c r="J1102" s="178"/>
      <c r="K1102" s="27"/>
      <c r="L1102" s="27"/>
      <c r="M1102" s="109"/>
    </row>
    <row r="1103" spans="1:13">
      <c r="A1103" s="34" t="s">
        <v>52</v>
      </c>
      <c r="B1103" s="179"/>
      <c r="C1103" s="179"/>
      <c r="D1103" s="179"/>
      <c r="E1103" s="179"/>
      <c r="F1103" s="179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79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80"/>
      <c r="I1111" s="180"/>
      <c r="J1111" s="180"/>
      <c r="K1111" s="180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80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77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77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77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77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77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77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81"/>
      <c r="I1127" s="8"/>
      <c r="J1127" s="181"/>
      <c r="K1127" s="8"/>
      <c r="L1127" s="181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81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79"/>
      <c r="G1146" s="109"/>
      <c r="H1146" s="178" t="s">
        <v>51</v>
      </c>
      <c r="I1146" s="178"/>
      <c r="J1146" s="178"/>
      <c r="K1146" s="27"/>
      <c r="L1146" s="27"/>
      <c r="M1146" s="109"/>
    </row>
    <row r="1147" spans="1:13">
      <c r="A1147" s="34" t="s">
        <v>52</v>
      </c>
      <c r="B1147" s="179"/>
      <c r="C1147" s="179"/>
      <c r="D1147" s="179"/>
      <c r="E1147" s="179"/>
      <c r="F1147" s="179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79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80"/>
      <c r="I1155" s="180"/>
      <c r="J1155" s="180"/>
      <c r="K1155" s="180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80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77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77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77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77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77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77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81"/>
      <c r="I1171" s="8"/>
      <c r="J1171" s="181"/>
      <c r="K1171" s="8"/>
      <c r="L1171" s="181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81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79"/>
      <c r="G1190" s="109"/>
      <c r="H1190" s="178" t="s">
        <v>51</v>
      </c>
      <c r="I1190" s="178"/>
      <c r="J1190" s="178"/>
      <c r="K1190" s="27"/>
      <c r="L1190" s="27"/>
      <c r="M1190" s="109"/>
    </row>
    <row r="1191" spans="1:13">
      <c r="A1191" s="34" t="s">
        <v>52</v>
      </c>
      <c r="B1191" s="179"/>
      <c r="C1191" s="179"/>
      <c r="D1191" s="179"/>
      <c r="E1191" s="179"/>
      <c r="F1191" s="179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79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80"/>
      <c r="I1199" s="180"/>
      <c r="J1199" s="180"/>
      <c r="K1199" s="180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80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77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77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77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77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77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77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81"/>
      <c r="I1215" s="8"/>
      <c r="J1215" s="181"/>
      <c r="K1215" s="8"/>
      <c r="L1215" s="181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81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79"/>
      <c r="G1234" s="109"/>
      <c r="H1234" s="178" t="s">
        <v>51</v>
      </c>
      <c r="I1234" s="178"/>
      <c r="J1234" s="178"/>
      <c r="K1234" s="27"/>
      <c r="L1234" s="27"/>
      <c r="M1234" s="109"/>
    </row>
    <row r="1235" spans="1:14">
      <c r="A1235" s="34" t="s">
        <v>52</v>
      </c>
      <c r="B1235" s="179"/>
      <c r="C1235" s="179"/>
      <c r="D1235" s="179"/>
      <c r="E1235" s="179"/>
      <c r="F1235" s="179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79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80"/>
      <c r="I1243" s="180"/>
      <c r="J1243" s="180"/>
      <c r="K1243" s="180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80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77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77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77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77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77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77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81"/>
      <c r="I1259" s="8"/>
      <c r="J1259" s="181"/>
      <c r="K1259" s="8"/>
      <c r="L1259" s="181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81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79"/>
      <c r="G1278" s="109"/>
      <c r="H1278" s="178" t="s">
        <v>51</v>
      </c>
      <c r="I1278" s="178"/>
      <c r="J1278" s="178"/>
      <c r="K1278" s="27"/>
      <c r="L1278" s="27"/>
      <c r="M1278" s="109"/>
    </row>
    <row r="1279" spans="1:13">
      <c r="A1279" s="34" t="s">
        <v>52</v>
      </c>
      <c r="B1279" s="179"/>
      <c r="C1279" s="179"/>
      <c r="D1279" s="179"/>
      <c r="E1279" s="179"/>
      <c r="F1279" s="179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79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80"/>
      <c r="I1287" s="180"/>
      <c r="J1287" s="180"/>
      <c r="K1287" s="180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80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77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77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77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77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77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77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81"/>
      <c r="I1303" s="8"/>
      <c r="J1303" s="181"/>
      <c r="K1303" s="8"/>
      <c r="L1303" s="181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81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79"/>
      <c r="G1322" s="109"/>
      <c r="H1322" s="178" t="s">
        <v>51</v>
      </c>
      <c r="I1322" s="178"/>
      <c r="J1322" s="178"/>
      <c r="K1322" s="27"/>
      <c r="L1322" s="27"/>
      <c r="M1322" s="109"/>
    </row>
    <row r="1323" spans="1:13">
      <c r="A1323" s="34" t="s">
        <v>52</v>
      </c>
      <c r="B1323" s="179"/>
      <c r="C1323" s="179"/>
      <c r="D1323" s="179"/>
      <c r="E1323" s="179"/>
      <c r="F1323" s="179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79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80"/>
      <c r="I1331" s="180"/>
      <c r="J1331" s="180"/>
      <c r="K1331" s="180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80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77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77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77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77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77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77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81"/>
      <c r="I1347" s="8"/>
      <c r="J1347" s="181"/>
      <c r="K1347" s="8"/>
      <c r="L1347" s="181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81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79"/>
      <c r="G1366" s="109"/>
      <c r="H1366" s="178" t="s">
        <v>51</v>
      </c>
      <c r="I1366" s="178"/>
      <c r="J1366" s="178"/>
      <c r="K1366" s="27"/>
      <c r="L1366" s="27"/>
      <c r="M1366" s="109"/>
    </row>
    <row r="1367" spans="1:13">
      <c r="A1367" s="34" t="s">
        <v>52</v>
      </c>
      <c r="B1367" s="179"/>
      <c r="C1367" s="179"/>
      <c r="D1367" s="179"/>
      <c r="E1367" s="179"/>
      <c r="F1367" s="179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79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80"/>
      <c r="I1375" s="180"/>
      <c r="J1375" s="180"/>
      <c r="K1375" s="180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80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77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77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77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77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77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77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81"/>
      <c r="I1391" s="8"/>
      <c r="J1391" s="181"/>
      <c r="K1391" s="8"/>
      <c r="L1391" s="181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81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79"/>
      <c r="G1410" s="109"/>
      <c r="H1410" s="178" t="s">
        <v>51</v>
      </c>
      <c r="I1410" s="178"/>
      <c r="J1410" s="178"/>
      <c r="K1410" s="27"/>
      <c r="L1410" s="27"/>
      <c r="M1410" s="109"/>
    </row>
    <row r="1411" spans="1:13">
      <c r="A1411" s="34" t="s">
        <v>52</v>
      </c>
      <c r="B1411" s="179"/>
      <c r="C1411" s="179"/>
      <c r="D1411" s="179"/>
      <c r="E1411" s="179"/>
      <c r="F1411" s="179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79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80"/>
      <c r="I1419" s="180"/>
      <c r="J1419" s="180"/>
      <c r="K1419" s="180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80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77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77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77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77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77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77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81"/>
      <c r="I1435" s="8"/>
      <c r="J1435" s="181"/>
      <c r="K1435" s="8"/>
      <c r="L1435" s="181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81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79"/>
      <c r="G1454" s="109"/>
      <c r="H1454" s="178" t="s">
        <v>51</v>
      </c>
      <c r="I1454" s="178"/>
      <c r="J1454" s="178"/>
      <c r="K1454" s="27"/>
      <c r="L1454" s="27"/>
      <c r="M1454" s="109"/>
    </row>
    <row r="1455" spans="1:13">
      <c r="A1455" s="34" t="s">
        <v>52</v>
      </c>
      <c r="B1455" s="179"/>
      <c r="C1455" s="179"/>
      <c r="D1455" s="179"/>
      <c r="E1455" s="179"/>
      <c r="F1455" s="179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79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80"/>
      <c r="I1463" s="180"/>
      <c r="J1463" s="180"/>
      <c r="K1463" s="180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80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77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77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77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77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77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77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81"/>
      <c r="I1479" s="8"/>
      <c r="J1479" s="181"/>
      <c r="K1479" s="8"/>
      <c r="L1479" s="181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81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79"/>
      <c r="G1498" s="109"/>
      <c r="H1498" s="178" t="s">
        <v>51</v>
      </c>
      <c r="I1498" s="178"/>
      <c r="J1498" s="178"/>
      <c r="K1498" s="27"/>
      <c r="L1498" s="27"/>
      <c r="M1498" s="109"/>
    </row>
    <row r="1499" spans="1:13">
      <c r="A1499" s="34" t="s">
        <v>52</v>
      </c>
      <c r="B1499" s="179"/>
      <c r="C1499" s="179"/>
      <c r="D1499" s="179"/>
      <c r="E1499" s="179"/>
      <c r="F1499" s="179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79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80"/>
      <c r="I1507" s="180"/>
      <c r="J1507" s="180"/>
      <c r="K1507" s="180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80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77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77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77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77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77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77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81"/>
      <c r="I1523" s="8"/>
      <c r="J1523" s="181"/>
      <c r="K1523" s="8"/>
      <c r="L1523" s="181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81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79"/>
      <c r="G1542" s="109"/>
      <c r="H1542" s="178" t="s">
        <v>51</v>
      </c>
      <c r="I1542" s="178"/>
      <c r="J1542" s="178"/>
      <c r="K1542" s="27"/>
      <c r="L1542" s="27"/>
      <c r="M1542" s="109"/>
    </row>
    <row r="1543" spans="1:13">
      <c r="A1543" s="34" t="s">
        <v>52</v>
      </c>
      <c r="B1543" s="179"/>
      <c r="C1543" s="179"/>
      <c r="D1543" s="179"/>
      <c r="E1543" s="179"/>
      <c r="F1543" s="179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79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80"/>
      <c r="I1551" s="180"/>
      <c r="J1551" s="180"/>
      <c r="K1551" s="180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80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77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77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77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77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77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77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81"/>
      <c r="I1567" s="8"/>
      <c r="J1567" s="181"/>
      <c r="K1567" s="8"/>
      <c r="L1567" s="181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81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79"/>
      <c r="G1586" s="109"/>
      <c r="H1586" s="178" t="s">
        <v>51</v>
      </c>
      <c r="I1586" s="178"/>
      <c r="J1586" s="178"/>
      <c r="K1586" s="27"/>
      <c r="L1586" s="27"/>
      <c r="M1586" s="109"/>
    </row>
    <row r="1587" spans="1:13">
      <c r="A1587" s="34" t="s">
        <v>52</v>
      </c>
      <c r="B1587" s="179"/>
      <c r="C1587" s="179"/>
      <c r="D1587" s="179"/>
      <c r="E1587" s="179"/>
      <c r="F1587" s="179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79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80"/>
      <c r="I1595" s="180"/>
      <c r="J1595" s="180"/>
      <c r="K1595" s="180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80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77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77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77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77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77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77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81"/>
      <c r="I1611" s="8"/>
      <c r="J1611" s="181"/>
      <c r="K1611" s="8"/>
      <c r="L1611" s="181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81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79"/>
      <c r="G1630" s="109"/>
      <c r="H1630" s="178" t="s">
        <v>51</v>
      </c>
      <c r="I1630" s="178"/>
      <c r="J1630" s="178"/>
      <c r="K1630" s="27"/>
      <c r="L1630" s="27"/>
      <c r="M1630" s="109"/>
    </row>
    <row r="1631" spans="1:13">
      <c r="A1631" s="34" t="s">
        <v>52</v>
      </c>
      <c r="B1631" s="179"/>
      <c r="C1631" s="179"/>
      <c r="D1631" s="179"/>
      <c r="E1631" s="179"/>
      <c r="F1631" s="179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79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80"/>
      <c r="I1639" s="180"/>
      <c r="J1639" s="180"/>
      <c r="K1639" s="180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80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77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77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77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77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77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77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81"/>
      <c r="I1655" s="8"/>
      <c r="J1655" s="181"/>
      <c r="K1655" s="8"/>
      <c r="L1655" s="181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81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79"/>
      <c r="G1674" s="109"/>
      <c r="H1674" s="178" t="s">
        <v>51</v>
      </c>
      <c r="I1674" s="178"/>
      <c r="J1674" s="178"/>
      <c r="K1674" s="27"/>
      <c r="L1674" s="27"/>
      <c r="M1674" s="109"/>
    </row>
    <row r="1675" spans="1:13">
      <c r="A1675" s="34" t="s">
        <v>52</v>
      </c>
      <c r="B1675" s="179"/>
      <c r="C1675" s="179"/>
      <c r="D1675" s="179"/>
      <c r="E1675" s="179"/>
      <c r="F1675" s="179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79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80"/>
      <c r="I1683" s="180"/>
      <c r="J1683" s="180"/>
      <c r="K1683" s="180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80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77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77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77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77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77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77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81"/>
      <c r="I1699" s="8"/>
      <c r="J1699" s="181"/>
      <c r="K1699" s="8"/>
      <c r="L1699" s="181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81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79"/>
      <c r="G1718" s="109"/>
      <c r="H1718" s="178" t="s">
        <v>51</v>
      </c>
      <c r="I1718" s="178"/>
      <c r="J1718" s="178"/>
      <c r="K1718" s="27"/>
      <c r="L1718" s="27"/>
      <c r="M1718" s="109"/>
    </row>
    <row r="1719" spans="1:13">
      <c r="A1719" s="34" t="s">
        <v>52</v>
      </c>
      <c r="B1719" s="179"/>
      <c r="C1719" s="179"/>
      <c r="D1719" s="179"/>
      <c r="E1719" s="179"/>
      <c r="F1719" s="179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79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80"/>
      <c r="I1727" s="180"/>
      <c r="J1727" s="180"/>
      <c r="K1727" s="180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80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77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77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77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77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77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77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81"/>
      <c r="I1743" s="8"/>
      <c r="J1743" s="181"/>
      <c r="K1743" s="8"/>
      <c r="L1743" s="181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81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79"/>
      <c r="G1762" s="109"/>
      <c r="H1762" s="178" t="s">
        <v>51</v>
      </c>
      <c r="I1762" s="178"/>
      <c r="J1762" s="178"/>
      <c r="K1762" s="27"/>
      <c r="L1762" s="27"/>
      <c r="M1762" s="109"/>
    </row>
    <row r="1763" spans="1:14">
      <c r="A1763" s="34" t="s">
        <v>52</v>
      </c>
      <c r="B1763" s="179"/>
      <c r="C1763" s="179"/>
      <c r="D1763" s="179"/>
      <c r="E1763" s="179"/>
      <c r="F1763" s="179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79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80"/>
      <c r="I1771" s="180"/>
      <c r="J1771" s="180"/>
      <c r="K1771" s="180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80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77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77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77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77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77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77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81"/>
      <c r="I1787" s="8"/>
      <c r="J1787" s="181"/>
      <c r="K1787" s="8"/>
      <c r="L1787" s="181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81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79"/>
      <c r="G1806" s="109"/>
      <c r="H1806" s="178" t="s">
        <v>51</v>
      </c>
      <c r="I1806" s="178"/>
      <c r="J1806" s="178"/>
      <c r="K1806" s="27"/>
      <c r="L1806" s="27"/>
      <c r="M1806" s="109"/>
    </row>
    <row r="1807" spans="1:13">
      <c r="A1807" s="34" t="s">
        <v>52</v>
      </c>
      <c r="B1807" s="179"/>
      <c r="C1807" s="179"/>
      <c r="D1807" s="179"/>
      <c r="E1807" s="179"/>
      <c r="F1807" s="179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79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80"/>
      <c r="I1815" s="180"/>
      <c r="J1815" s="180"/>
      <c r="K1815" s="180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80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77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77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77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77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77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77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81"/>
      <c r="I1831" s="8"/>
      <c r="J1831" s="181"/>
      <c r="K1831" s="8"/>
      <c r="L1831" s="181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81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79"/>
      <c r="G1850" s="109"/>
      <c r="H1850" s="178" t="s">
        <v>51</v>
      </c>
      <c r="I1850" s="178"/>
      <c r="J1850" s="178"/>
      <c r="K1850" s="27"/>
      <c r="L1850" s="27"/>
      <c r="M1850" s="109"/>
    </row>
    <row r="1851" spans="1:13">
      <c r="A1851" s="34" t="s">
        <v>52</v>
      </c>
      <c r="B1851" s="179"/>
      <c r="C1851" s="179"/>
      <c r="D1851" s="179"/>
      <c r="E1851" s="179"/>
      <c r="F1851" s="179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79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80"/>
      <c r="I1859" s="180"/>
      <c r="J1859" s="180"/>
      <c r="K1859" s="180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80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77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77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77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77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77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77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81"/>
      <c r="I1875" s="8"/>
      <c r="J1875" s="181"/>
      <c r="K1875" s="8"/>
      <c r="L1875" s="181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81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79"/>
      <c r="G1894" s="109"/>
      <c r="H1894" s="178" t="s">
        <v>51</v>
      </c>
      <c r="I1894" s="178"/>
      <c r="J1894" s="178"/>
      <c r="K1894" s="27"/>
      <c r="L1894" s="27"/>
      <c r="M1894" s="109"/>
    </row>
    <row r="1895" spans="1:13">
      <c r="A1895" s="34" t="s">
        <v>52</v>
      </c>
      <c r="B1895" s="179"/>
      <c r="C1895" s="179"/>
      <c r="D1895" s="179"/>
      <c r="E1895" s="179"/>
      <c r="F1895" s="179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79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80"/>
      <c r="I1903" s="180"/>
      <c r="J1903" s="180"/>
      <c r="K1903" s="180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80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77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77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77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77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77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77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81"/>
      <c r="I1919" s="8"/>
      <c r="J1919" s="181"/>
      <c r="K1919" s="8"/>
      <c r="L1919" s="181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81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79"/>
      <c r="G1938" s="109"/>
      <c r="H1938" s="178" t="s">
        <v>51</v>
      </c>
      <c r="I1938" s="178"/>
      <c r="J1938" s="178"/>
      <c r="K1938" s="27"/>
      <c r="L1938" s="27"/>
      <c r="M1938" s="109"/>
    </row>
    <row r="1939" spans="1:13">
      <c r="A1939" s="34" t="s">
        <v>52</v>
      </c>
      <c r="B1939" s="179"/>
      <c r="C1939" s="179"/>
      <c r="D1939" s="179"/>
      <c r="E1939" s="179"/>
      <c r="F1939" s="179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79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80"/>
      <c r="I1947" s="180"/>
      <c r="J1947" s="180"/>
      <c r="K1947" s="180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80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77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77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77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77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77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77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81"/>
      <c r="I1963" s="8"/>
      <c r="J1963" s="181"/>
      <c r="K1963" s="8"/>
      <c r="L1963" s="181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81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79"/>
      <c r="G1982" s="109"/>
      <c r="H1982" s="178" t="s">
        <v>51</v>
      </c>
      <c r="I1982" s="178"/>
      <c r="J1982" s="178"/>
      <c r="K1982" s="27"/>
      <c r="L1982" s="27"/>
      <c r="M1982" s="109"/>
    </row>
    <row r="1983" spans="1:13">
      <c r="A1983" s="34" t="s">
        <v>52</v>
      </c>
      <c r="B1983" s="179"/>
      <c r="C1983" s="179"/>
      <c r="D1983" s="179"/>
      <c r="E1983" s="179"/>
      <c r="F1983" s="179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79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80"/>
      <c r="I1991" s="180"/>
      <c r="J1991" s="180"/>
      <c r="K1991" s="180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80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77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77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77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77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77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77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81"/>
      <c r="I2007" s="8"/>
      <c r="J2007" s="181"/>
      <c r="K2007" s="8"/>
      <c r="L2007" s="181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81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79"/>
      <c r="G2026" s="109"/>
      <c r="H2026" s="178" t="s">
        <v>51</v>
      </c>
      <c r="I2026" s="178"/>
      <c r="J2026" s="178"/>
      <c r="K2026" s="27"/>
      <c r="L2026" s="27"/>
      <c r="M2026" s="109"/>
    </row>
    <row r="2027" spans="1:13">
      <c r="A2027" s="34" t="s">
        <v>52</v>
      </c>
      <c r="B2027" s="179"/>
      <c r="C2027" s="179"/>
      <c r="D2027" s="179"/>
      <c r="E2027" s="179"/>
      <c r="F2027" s="179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79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80"/>
      <c r="I2035" s="180"/>
      <c r="J2035" s="180"/>
      <c r="K2035" s="180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80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77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77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77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77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77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77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81"/>
      <c r="I2051" s="8"/>
      <c r="J2051" s="181"/>
      <c r="K2051" s="8"/>
      <c r="L2051" s="181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81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79"/>
      <c r="G2070" s="109"/>
      <c r="H2070" s="178" t="s">
        <v>51</v>
      </c>
      <c r="I2070" s="178"/>
      <c r="J2070" s="178"/>
      <c r="K2070" s="27"/>
      <c r="L2070" s="27"/>
      <c r="M2070" s="109"/>
    </row>
    <row r="2071" spans="1:13">
      <c r="A2071" s="34" t="s">
        <v>52</v>
      </c>
      <c r="B2071" s="179"/>
      <c r="C2071" s="179"/>
      <c r="D2071" s="179"/>
      <c r="E2071" s="179"/>
      <c r="F2071" s="179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79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80"/>
      <c r="I2079" s="180"/>
      <c r="J2079" s="180"/>
      <c r="K2079" s="180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80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77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77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77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77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77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77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81"/>
      <c r="I2095" s="8"/>
      <c r="J2095" s="181"/>
      <c r="K2095" s="8"/>
      <c r="L2095" s="181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81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79"/>
      <c r="G2114" s="109"/>
      <c r="H2114" s="178" t="s">
        <v>51</v>
      </c>
      <c r="I2114" s="178"/>
      <c r="J2114" s="178"/>
      <c r="K2114" s="27"/>
      <c r="L2114" s="27"/>
      <c r="M2114" s="109"/>
    </row>
    <row r="2115" spans="1:13">
      <c r="A2115" s="34" t="s">
        <v>52</v>
      </c>
      <c r="B2115" s="179"/>
      <c r="C2115" s="179"/>
      <c r="D2115" s="179"/>
      <c r="E2115" s="179"/>
      <c r="F2115" s="179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79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80"/>
      <c r="I2123" s="180"/>
      <c r="J2123" s="180"/>
      <c r="K2123" s="180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80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77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77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77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77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77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77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81"/>
      <c r="I2139" s="8"/>
      <c r="J2139" s="181"/>
      <c r="K2139" s="8"/>
      <c r="L2139" s="181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81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79"/>
      <c r="G2158" s="109"/>
      <c r="H2158" s="178" t="s">
        <v>51</v>
      </c>
      <c r="I2158" s="178"/>
      <c r="J2158" s="178"/>
      <c r="K2158" s="27"/>
      <c r="L2158" s="27"/>
      <c r="M2158" s="109"/>
    </row>
    <row r="2159" spans="1:13">
      <c r="A2159" s="34" t="s">
        <v>52</v>
      </c>
      <c r="B2159" s="179"/>
      <c r="C2159" s="179"/>
      <c r="D2159" s="179"/>
      <c r="E2159" s="179"/>
      <c r="F2159" s="179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79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80"/>
      <c r="I2167" s="180"/>
      <c r="J2167" s="180"/>
      <c r="K2167" s="180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80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77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77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77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77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77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77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81"/>
      <c r="I2183" s="8"/>
      <c r="J2183" s="181"/>
      <c r="K2183" s="8"/>
      <c r="L2183" s="181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81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79"/>
      <c r="G2202" s="109"/>
      <c r="H2202" s="178" t="s">
        <v>51</v>
      </c>
      <c r="I2202" s="178"/>
      <c r="J2202" s="178"/>
      <c r="K2202" s="27"/>
      <c r="L2202" s="27"/>
      <c r="M2202" s="109"/>
    </row>
    <row r="2203" spans="1:13">
      <c r="A2203" s="34" t="s">
        <v>52</v>
      </c>
      <c r="B2203" s="179"/>
      <c r="C2203" s="179"/>
      <c r="D2203" s="179"/>
      <c r="E2203" s="179"/>
      <c r="F2203" s="179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79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80"/>
      <c r="I2211" s="180"/>
      <c r="J2211" s="180"/>
      <c r="K2211" s="180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80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77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77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77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77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77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77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81"/>
      <c r="I2227" s="8"/>
      <c r="J2227" s="181"/>
      <c r="K2227" s="8"/>
      <c r="L2227" s="181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81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79"/>
      <c r="G2246" s="109"/>
      <c r="H2246" s="178" t="s">
        <v>51</v>
      </c>
      <c r="I2246" s="178"/>
      <c r="J2246" s="178"/>
      <c r="K2246" s="27"/>
      <c r="L2246" s="27"/>
      <c r="M2246" s="109"/>
    </row>
    <row r="2247" spans="1:13">
      <c r="A2247" s="34" t="s">
        <v>52</v>
      </c>
      <c r="B2247" s="179"/>
      <c r="C2247" s="179"/>
      <c r="D2247" s="179"/>
      <c r="E2247" s="179"/>
      <c r="F2247" s="179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79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80"/>
      <c r="I2255" s="180"/>
      <c r="J2255" s="180"/>
      <c r="K2255" s="180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80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77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77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77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77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77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77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81"/>
      <c r="I2271" s="8"/>
      <c r="J2271" s="181"/>
      <c r="K2271" s="8"/>
      <c r="L2271" s="181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81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79"/>
      <c r="G2290" s="109"/>
      <c r="H2290" s="178" t="s">
        <v>51</v>
      </c>
      <c r="I2290" s="178"/>
      <c r="J2290" s="178"/>
      <c r="K2290" s="27"/>
      <c r="L2290" s="27"/>
      <c r="M2290" s="109"/>
    </row>
    <row r="2291" spans="1:13">
      <c r="A2291" s="34" t="s">
        <v>52</v>
      </c>
      <c r="B2291" s="179"/>
      <c r="C2291" s="179"/>
      <c r="D2291" s="179"/>
      <c r="E2291" s="179"/>
      <c r="F2291" s="179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79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80"/>
      <c r="I2299" s="180"/>
      <c r="J2299" s="180"/>
      <c r="K2299" s="180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80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77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77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77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77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77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77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81"/>
      <c r="I2315" s="8"/>
      <c r="J2315" s="181"/>
      <c r="K2315" s="8"/>
      <c r="L2315" s="181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81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79"/>
      <c r="G2334" s="109"/>
      <c r="H2334" s="178" t="s">
        <v>51</v>
      </c>
      <c r="I2334" s="178"/>
      <c r="J2334" s="178"/>
      <c r="K2334" s="27"/>
      <c r="L2334" s="27"/>
      <c r="M2334" s="109"/>
    </row>
    <row r="2335" spans="1:13">
      <c r="A2335" s="34" t="s">
        <v>52</v>
      </c>
      <c r="B2335" s="179"/>
      <c r="C2335" s="179"/>
      <c r="D2335" s="179"/>
      <c r="E2335" s="179"/>
      <c r="F2335" s="179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79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80"/>
      <c r="I2343" s="180"/>
      <c r="J2343" s="180"/>
      <c r="K2343" s="180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80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77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77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77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77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77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77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81"/>
      <c r="I2359" s="8"/>
      <c r="J2359" s="181"/>
      <c r="K2359" s="8"/>
      <c r="L2359" s="181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81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79"/>
      <c r="G2378" s="109"/>
      <c r="H2378" s="178" t="s">
        <v>51</v>
      </c>
      <c r="I2378" s="178"/>
      <c r="J2378" s="178"/>
      <c r="K2378" s="27"/>
      <c r="L2378" s="27"/>
      <c r="M2378" s="109"/>
    </row>
    <row r="2379" spans="1:13">
      <c r="A2379" s="34" t="s">
        <v>52</v>
      </c>
      <c r="B2379" s="179"/>
      <c r="C2379" s="179"/>
      <c r="D2379" s="179"/>
      <c r="E2379" s="179"/>
      <c r="F2379" s="179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79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80"/>
      <c r="I2387" s="180"/>
      <c r="J2387" s="180"/>
      <c r="K2387" s="180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80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77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77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77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77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77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77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81"/>
      <c r="I2403" s="8"/>
      <c r="J2403" s="181"/>
      <c r="K2403" s="8"/>
      <c r="L2403" s="181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81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79"/>
      <c r="G2422" s="109"/>
      <c r="H2422" s="178" t="s">
        <v>51</v>
      </c>
      <c r="I2422" s="178"/>
      <c r="J2422" s="178"/>
      <c r="K2422" s="27"/>
      <c r="L2422" s="27"/>
      <c r="M2422" s="109"/>
    </row>
    <row r="2423" spans="1:13">
      <c r="A2423" s="34" t="s">
        <v>52</v>
      </c>
      <c r="B2423" s="179"/>
      <c r="C2423" s="179"/>
      <c r="D2423" s="179"/>
      <c r="E2423" s="179"/>
      <c r="F2423" s="179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79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80"/>
      <c r="I2431" s="180"/>
      <c r="J2431" s="180"/>
      <c r="K2431" s="180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80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77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77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77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77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77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77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81"/>
      <c r="I2447" s="8"/>
      <c r="J2447" s="181"/>
      <c r="K2447" s="8"/>
      <c r="L2447" s="181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81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79"/>
      <c r="G2466" s="109"/>
      <c r="H2466" s="178" t="s">
        <v>51</v>
      </c>
      <c r="I2466" s="178"/>
      <c r="J2466" s="178"/>
      <c r="K2466" s="27"/>
      <c r="L2466" s="27"/>
      <c r="M2466" s="109"/>
    </row>
    <row r="2467" spans="1:13">
      <c r="A2467" s="34" t="s">
        <v>52</v>
      </c>
      <c r="B2467" s="179"/>
      <c r="C2467" s="179"/>
      <c r="D2467" s="179"/>
      <c r="E2467" s="179"/>
      <c r="F2467" s="179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79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80"/>
      <c r="I2475" s="180"/>
      <c r="J2475" s="180"/>
      <c r="K2475" s="180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80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77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77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77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77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77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77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81"/>
      <c r="I2491" s="8"/>
      <c r="J2491" s="181"/>
      <c r="K2491" s="8"/>
      <c r="L2491" s="181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81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79"/>
      <c r="G2510" s="109"/>
      <c r="H2510" s="178" t="s">
        <v>51</v>
      </c>
      <c r="I2510" s="178"/>
      <c r="J2510" s="178"/>
      <c r="K2510" s="27"/>
      <c r="L2510" s="27"/>
      <c r="M2510" s="109"/>
    </row>
    <row r="2511" spans="1:13">
      <c r="A2511" s="34" t="s">
        <v>52</v>
      </c>
      <c r="B2511" s="179"/>
      <c r="C2511" s="179"/>
      <c r="D2511" s="179"/>
      <c r="E2511" s="179"/>
      <c r="F2511" s="179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79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80"/>
      <c r="I2519" s="180"/>
      <c r="J2519" s="180"/>
      <c r="K2519" s="180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80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77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77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77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77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77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77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81"/>
      <c r="I2535" s="8"/>
      <c r="J2535" s="181"/>
      <c r="K2535" s="8"/>
      <c r="L2535" s="181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81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79"/>
      <c r="G2554" s="109"/>
      <c r="H2554" s="178" t="s">
        <v>51</v>
      </c>
      <c r="I2554" s="178"/>
      <c r="J2554" s="178"/>
      <c r="K2554" s="27"/>
      <c r="L2554" s="27"/>
      <c r="M2554" s="109"/>
    </row>
    <row r="2555" spans="1:13">
      <c r="A2555" s="34" t="s">
        <v>52</v>
      </c>
      <c r="B2555" s="179"/>
      <c r="C2555" s="179"/>
      <c r="D2555" s="179"/>
      <c r="E2555" s="179"/>
      <c r="F2555" s="179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79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80"/>
      <c r="I2563" s="180"/>
      <c r="J2563" s="180"/>
      <c r="K2563" s="180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80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77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77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77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77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77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77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81"/>
      <c r="I2579" s="8"/>
      <c r="J2579" s="181"/>
      <c r="K2579" s="8"/>
      <c r="L2579" s="181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81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79"/>
      <c r="G2598" s="109"/>
      <c r="H2598" s="178" t="s">
        <v>51</v>
      </c>
      <c r="I2598" s="178"/>
      <c r="J2598" s="178"/>
      <c r="K2598" s="27"/>
      <c r="L2598" s="27"/>
      <c r="M2598" s="109"/>
    </row>
    <row r="2599" spans="1:13">
      <c r="A2599" s="34" t="s">
        <v>52</v>
      </c>
      <c r="B2599" s="179"/>
      <c r="C2599" s="179"/>
      <c r="D2599" s="179"/>
      <c r="E2599" s="179"/>
      <c r="F2599" s="179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79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80"/>
      <c r="I2607" s="180"/>
      <c r="J2607" s="180"/>
      <c r="K2607" s="180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80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77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77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77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77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77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77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81"/>
      <c r="I2623" s="8"/>
      <c r="J2623" s="181"/>
      <c r="K2623" s="8"/>
      <c r="L2623" s="181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81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79"/>
      <c r="G2642" s="109"/>
      <c r="H2642" s="178" t="s">
        <v>51</v>
      </c>
      <c r="I2642" s="178"/>
      <c r="J2642" s="178"/>
      <c r="K2642" s="27"/>
      <c r="L2642" s="27"/>
      <c r="M2642" s="109"/>
    </row>
    <row r="2643" spans="1:13">
      <c r="A2643" s="34" t="s">
        <v>52</v>
      </c>
      <c r="B2643" s="179"/>
      <c r="C2643" s="179"/>
      <c r="D2643" s="179"/>
      <c r="E2643" s="179"/>
      <c r="F2643" s="179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79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80"/>
      <c r="I2651" s="180"/>
      <c r="J2651" s="180"/>
      <c r="K2651" s="180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80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77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77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77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77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77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77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81"/>
      <c r="I2667" s="8"/>
      <c r="J2667" s="181"/>
      <c r="K2667" s="8"/>
      <c r="L2667" s="181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81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79"/>
      <c r="G2686" s="109"/>
      <c r="H2686" s="178" t="s">
        <v>51</v>
      </c>
      <c r="I2686" s="178"/>
      <c r="J2686" s="178"/>
      <c r="K2686" s="27"/>
      <c r="L2686" s="27"/>
      <c r="M2686" s="109"/>
    </row>
    <row r="2687" spans="1:13">
      <c r="A2687" s="34" t="s">
        <v>52</v>
      </c>
      <c r="B2687" s="179"/>
      <c r="C2687" s="179"/>
      <c r="D2687" s="179"/>
      <c r="E2687" s="179"/>
      <c r="F2687" s="179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79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80"/>
      <c r="I2695" s="180"/>
      <c r="J2695" s="180"/>
      <c r="K2695" s="180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80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77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77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77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77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77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77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81"/>
      <c r="I2711" s="8"/>
      <c r="J2711" s="181"/>
      <c r="K2711" s="8"/>
      <c r="L2711" s="181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81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79"/>
      <c r="G2730" s="109"/>
      <c r="H2730" s="178" t="s">
        <v>51</v>
      </c>
      <c r="I2730" s="178"/>
      <c r="J2730" s="178"/>
      <c r="K2730" s="27"/>
      <c r="L2730" s="27"/>
      <c r="M2730" s="109"/>
    </row>
    <row r="2731" spans="1:13">
      <c r="A2731" s="34" t="s">
        <v>52</v>
      </c>
      <c r="B2731" s="179"/>
      <c r="C2731" s="179"/>
      <c r="D2731" s="179"/>
      <c r="E2731" s="179"/>
      <c r="F2731" s="179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79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80"/>
      <c r="I2739" s="180"/>
      <c r="J2739" s="180"/>
      <c r="K2739" s="180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80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77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77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77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77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77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77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81"/>
      <c r="I2755" s="8"/>
      <c r="J2755" s="181"/>
      <c r="K2755" s="8"/>
      <c r="L2755" s="181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81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79"/>
      <c r="G2774" s="109"/>
      <c r="H2774" s="178" t="s">
        <v>51</v>
      </c>
      <c r="I2774" s="178"/>
      <c r="J2774" s="178"/>
      <c r="K2774" s="27"/>
      <c r="L2774" s="27"/>
      <c r="M2774" s="109"/>
    </row>
    <row r="2775" spans="1:13">
      <c r="A2775" s="34" t="s">
        <v>52</v>
      </c>
      <c r="B2775" s="179"/>
      <c r="C2775" s="179"/>
      <c r="D2775" s="179"/>
      <c r="E2775" s="179"/>
      <c r="F2775" s="179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79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80"/>
      <c r="I2783" s="180"/>
      <c r="J2783" s="180"/>
      <c r="K2783" s="180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80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77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77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77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77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77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77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81"/>
      <c r="I2799" s="8"/>
      <c r="J2799" s="181"/>
      <c r="K2799" s="8"/>
      <c r="L2799" s="181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81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79"/>
      <c r="G2818" s="109"/>
      <c r="H2818" s="178" t="s">
        <v>51</v>
      </c>
      <c r="I2818" s="178"/>
      <c r="J2818" s="178"/>
      <c r="K2818" s="27"/>
      <c r="L2818" s="27"/>
      <c r="M2818" s="109"/>
    </row>
    <row r="2819" spans="1:13">
      <c r="A2819" s="34" t="s">
        <v>52</v>
      </c>
      <c r="B2819" s="179"/>
      <c r="C2819" s="179"/>
      <c r="D2819" s="179"/>
      <c r="E2819" s="179"/>
      <c r="F2819" s="179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79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80"/>
      <c r="I2827" s="180"/>
      <c r="J2827" s="180"/>
      <c r="K2827" s="180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80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77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77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77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77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77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77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81"/>
      <c r="I2843" s="8"/>
      <c r="J2843" s="181"/>
      <c r="K2843" s="8"/>
      <c r="L2843" s="181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81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79"/>
      <c r="G2862" s="109"/>
      <c r="H2862" s="178" t="s">
        <v>51</v>
      </c>
      <c r="I2862" s="178"/>
      <c r="J2862" s="178"/>
      <c r="K2862" s="27"/>
      <c r="L2862" s="27"/>
      <c r="M2862" s="109"/>
    </row>
    <row r="2863" spans="1:13">
      <c r="A2863" s="34" t="s">
        <v>52</v>
      </c>
      <c r="B2863" s="179"/>
      <c r="C2863" s="179"/>
      <c r="D2863" s="179"/>
      <c r="E2863" s="179"/>
      <c r="F2863" s="179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79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80"/>
      <c r="I2871" s="180"/>
      <c r="J2871" s="180"/>
      <c r="K2871" s="180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80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77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77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77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77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77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77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81"/>
      <c r="I2887" s="8"/>
      <c r="J2887" s="181"/>
      <c r="K2887" s="8"/>
      <c r="L2887" s="181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81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79"/>
      <c r="G2906" s="109"/>
      <c r="H2906" s="178" t="s">
        <v>51</v>
      </c>
      <c r="I2906" s="178"/>
      <c r="J2906" s="178"/>
      <c r="K2906" s="27"/>
      <c r="L2906" s="27"/>
      <c r="M2906" s="109"/>
    </row>
    <row r="2907" spans="1:13">
      <c r="A2907" s="34" t="s">
        <v>52</v>
      </c>
      <c r="B2907" s="179"/>
      <c r="C2907" s="179"/>
      <c r="D2907" s="179"/>
      <c r="E2907" s="179"/>
      <c r="F2907" s="179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79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80"/>
      <c r="I2915" s="180"/>
      <c r="J2915" s="180"/>
      <c r="K2915" s="180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80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77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77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77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77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77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77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81"/>
      <c r="I2931" s="8"/>
      <c r="J2931" s="181"/>
      <c r="K2931" s="8"/>
      <c r="L2931" s="181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81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79"/>
      <c r="G2950" s="109"/>
      <c r="H2950" s="178" t="s">
        <v>51</v>
      </c>
      <c r="I2950" s="178"/>
      <c r="J2950" s="178"/>
      <c r="K2950" s="27"/>
      <c r="L2950" s="27"/>
      <c r="M2950" s="109"/>
    </row>
    <row r="2951" spans="1:13">
      <c r="A2951" s="34" t="s">
        <v>52</v>
      </c>
      <c r="B2951" s="179"/>
      <c r="C2951" s="179"/>
      <c r="D2951" s="179"/>
      <c r="E2951" s="179"/>
      <c r="F2951" s="179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79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80"/>
      <c r="I2959" s="180"/>
      <c r="J2959" s="180"/>
      <c r="K2959" s="180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80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77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77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77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77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77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77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81"/>
      <c r="I2975" s="8"/>
      <c r="J2975" s="181"/>
      <c r="K2975" s="8"/>
      <c r="L2975" s="181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81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8">
    <mergeCell ref="H2964:I2965"/>
    <mergeCell ref="J2964:K2965"/>
    <mergeCell ref="H2968:I2968"/>
    <mergeCell ref="H27:I27"/>
    <mergeCell ref="H71:I71"/>
    <mergeCell ref="H114:I114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7:L397"/>
    <mergeCell ref="A398:E398"/>
    <mergeCell ref="H408:I408"/>
    <mergeCell ref="H411:I411"/>
    <mergeCell ref="J411:K411"/>
    <mergeCell ref="H412:I413"/>
    <mergeCell ref="J412:K413"/>
    <mergeCell ref="H364:I364"/>
    <mergeCell ref="H367:I367"/>
    <mergeCell ref="J367:K367"/>
    <mergeCell ref="H368:I369"/>
    <mergeCell ref="J368:K369"/>
    <mergeCell ref="H372:I372"/>
    <mergeCell ref="H324:I325"/>
    <mergeCell ref="J324:K325"/>
    <mergeCell ref="H328:I328"/>
    <mergeCell ref="J328:K328"/>
    <mergeCell ref="A353:L353"/>
    <mergeCell ref="A354:E35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3:L133"/>
    <mergeCell ref="A134:E134"/>
    <mergeCell ref="H144:I144"/>
    <mergeCell ref="H147:I147"/>
    <mergeCell ref="J147:K147"/>
    <mergeCell ref="H148:I149"/>
    <mergeCell ref="J148:K149"/>
    <mergeCell ref="H100:I100"/>
    <mergeCell ref="H103:I103"/>
    <mergeCell ref="J103:K103"/>
    <mergeCell ref="H104:I105"/>
    <mergeCell ref="J104:K105"/>
    <mergeCell ref="H108:I108"/>
    <mergeCell ref="H60:I61"/>
    <mergeCell ref="J60:K61"/>
    <mergeCell ref="H64:I64"/>
    <mergeCell ref="A89:L89"/>
    <mergeCell ref="A90:E9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V2992"/>
  <sheetViews>
    <sheetView topLeftCell="A391" workbookViewId="0">
      <selection activeCell="M419" sqref="M419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70"/>
      <c r="P1" s="170"/>
      <c r="Q1" s="170"/>
      <c r="R1" s="170"/>
      <c r="S1" s="170"/>
    </row>
    <row r="2" spans="1:22">
      <c r="A2" s="202" t="s">
        <v>86</v>
      </c>
      <c r="B2" s="203"/>
      <c r="C2" s="203"/>
      <c r="D2" s="203"/>
      <c r="E2" s="203"/>
      <c r="F2" s="173"/>
      <c r="G2" s="109"/>
      <c r="H2" s="172" t="s">
        <v>51</v>
      </c>
      <c r="I2" s="172"/>
      <c r="J2" s="172"/>
      <c r="K2" s="27"/>
      <c r="L2" s="27"/>
      <c r="M2" s="109"/>
      <c r="O2" s="170"/>
      <c r="P2" s="170"/>
      <c r="Q2" s="170"/>
      <c r="R2" s="170"/>
      <c r="S2" s="170"/>
    </row>
    <row r="3" spans="1:22">
      <c r="A3" s="34" t="s">
        <v>52</v>
      </c>
      <c r="B3" s="173">
        <v>1</v>
      </c>
      <c r="C3" s="173"/>
      <c r="D3" s="173"/>
      <c r="E3" s="173"/>
      <c r="F3" s="173"/>
      <c r="G3" s="109"/>
      <c r="H3" s="55" t="s">
        <v>123</v>
      </c>
      <c r="I3" s="55"/>
      <c r="J3" s="55"/>
      <c r="K3" s="37"/>
      <c r="L3" s="26"/>
      <c r="M3" s="134"/>
      <c r="O3" s="170"/>
      <c r="P3" s="170"/>
      <c r="Q3" s="170"/>
      <c r="R3" s="170"/>
      <c r="S3" s="170"/>
    </row>
    <row r="4" spans="1:22">
      <c r="A4" s="173"/>
      <c r="B4" s="29"/>
      <c r="C4" s="15" t="s">
        <v>53</v>
      </c>
      <c r="D4" s="123">
        <v>12030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70"/>
      <c r="P4" s="170"/>
      <c r="Q4" s="170"/>
      <c r="R4" s="170"/>
      <c r="S4" s="170"/>
    </row>
    <row r="5" spans="1:22">
      <c r="A5" s="1"/>
      <c r="B5" s="1"/>
      <c r="C5" s="15" t="s">
        <v>59</v>
      </c>
      <c r="D5" s="30">
        <v>200</v>
      </c>
      <c r="E5" s="30"/>
      <c r="F5" s="28"/>
      <c r="G5" s="109" t="s">
        <v>370</v>
      </c>
      <c r="H5" s="31">
        <v>1</v>
      </c>
      <c r="I5" s="68"/>
      <c r="J5" s="35">
        <v>3688</v>
      </c>
      <c r="K5" s="31" t="s">
        <v>126</v>
      </c>
      <c r="L5" s="33">
        <v>2</v>
      </c>
      <c r="M5" s="111" t="s">
        <v>114</v>
      </c>
      <c r="N5" s="170"/>
      <c r="O5" s="170"/>
      <c r="P5" s="170"/>
      <c r="Q5" s="170"/>
      <c r="R5" s="170"/>
      <c r="S5" s="170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 t="s">
        <v>114</v>
      </c>
      <c r="H6" s="31">
        <v>2</v>
      </c>
      <c r="I6" s="68"/>
      <c r="J6" s="35">
        <v>4652</v>
      </c>
      <c r="K6" s="31" t="s">
        <v>139</v>
      </c>
      <c r="L6" s="33">
        <v>1</v>
      </c>
      <c r="M6" s="111" t="s">
        <v>114</v>
      </c>
      <c r="N6" s="70">
        <f>SUM(J6*L6)</f>
        <v>4652</v>
      </c>
    </row>
    <row r="7" spans="1:22">
      <c r="A7" s="9" t="s">
        <v>1</v>
      </c>
      <c r="B7" s="11"/>
      <c r="C7" s="15" t="s">
        <v>61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287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SUM(B12:B13)*2</f>
        <v>7376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74"/>
      <c r="I11" s="174"/>
      <c r="J11" s="174"/>
      <c r="K11" s="174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3688</v>
      </c>
      <c r="C12" s="71" t="s">
        <v>78</v>
      </c>
      <c r="D12" s="6" t="s">
        <v>8</v>
      </c>
      <c r="E12" s="71" t="s">
        <v>78</v>
      </c>
      <c r="F12" s="69" t="s">
        <v>73</v>
      </c>
      <c r="G12" s="109"/>
      <c r="H12" s="204" t="s">
        <v>75</v>
      </c>
      <c r="I12" s="205"/>
      <c r="J12" s="174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0</v>
      </c>
      <c r="C13" s="71" t="s">
        <v>76</v>
      </c>
      <c r="D13" s="71" t="s">
        <v>76</v>
      </c>
      <c r="E13" s="71" t="s">
        <v>76</v>
      </c>
      <c r="F13" s="6"/>
      <c r="G13" s="109"/>
      <c r="H13" s="21" t="s">
        <v>64</v>
      </c>
      <c r="I13" s="21"/>
      <c r="J13" s="43">
        <f>SUM(J5*L5)+(J6*L6)+(J7*L7)+(J8*L8)+10+12</f>
        <v>12050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 t="s">
        <v>7</v>
      </c>
      <c r="C14" s="7" t="s">
        <v>74</v>
      </c>
      <c r="D14" s="7">
        <v>2</v>
      </c>
      <c r="E14" s="71"/>
      <c r="F14" s="6"/>
      <c r="G14" s="109"/>
      <c r="H14" s="21" t="s">
        <v>65</v>
      </c>
      <c r="I14" s="21"/>
      <c r="J14" s="43">
        <f>SUM(B15:B17,N10)+B11+12</f>
        <v>12050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78</v>
      </c>
      <c r="D15" s="137" t="s">
        <v>8</v>
      </c>
      <c r="E15" s="71" t="s">
        <v>78</v>
      </c>
      <c r="F15" s="6" t="s">
        <v>71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4652</v>
      </c>
      <c r="C16" s="71" t="s">
        <v>78</v>
      </c>
      <c r="D16" s="6" t="s">
        <v>8</v>
      </c>
      <c r="E16" s="71" t="s">
        <v>78</v>
      </c>
      <c r="F16" s="69" t="s">
        <v>73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76</v>
      </c>
      <c r="D17" s="71" t="s">
        <v>76</v>
      </c>
      <c r="E17" s="71" t="s">
        <v>76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152</v>
      </c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7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71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71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7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71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71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75"/>
      <c r="I27" s="8"/>
      <c r="J27" s="175"/>
      <c r="K27" s="8"/>
      <c r="L27" s="175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75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73"/>
      <c r="G46" s="109"/>
      <c r="H46" s="172" t="s">
        <v>51</v>
      </c>
      <c r="I46" s="172"/>
      <c r="J46" s="172"/>
      <c r="K46" s="27"/>
      <c r="L46" s="27"/>
      <c r="M46" s="109"/>
    </row>
    <row r="47" spans="1:13">
      <c r="A47" s="34" t="s">
        <v>52</v>
      </c>
      <c r="B47" s="173">
        <v>2</v>
      </c>
      <c r="C47" s="173"/>
      <c r="D47" s="173"/>
      <c r="E47" s="173"/>
      <c r="F47" s="173"/>
      <c r="G47" s="109"/>
      <c r="H47" s="55" t="s">
        <v>123</v>
      </c>
      <c r="I47" s="55"/>
      <c r="J47" s="55"/>
      <c r="K47" s="37"/>
      <c r="L47" s="26"/>
      <c r="M47" s="134"/>
    </row>
    <row r="48" spans="1:13">
      <c r="A48" s="173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200</v>
      </c>
      <c r="E49" s="30"/>
      <c r="F49" s="28"/>
      <c r="G49" s="109" t="s">
        <v>114</v>
      </c>
      <c r="H49" s="31">
        <v>1</v>
      </c>
      <c r="I49" s="68"/>
      <c r="J49" s="35">
        <v>3155</v>
      </c>
      <c r="K49" s="31" t="s">
        <v>127</v>
      </c>
      <c r="L49" s="33">
        <v>1</v>
      </c>
      <c r="M49" s="111" t="s">
        <v>114</v>
      </c>
      <c r="N49" s="170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 t="s">
        <v>114</v>
      </c>
      <c r="H50" s="31">
        <v>2</v>
      </c>
      <c r="I50" s="68"/>
      <c r="J50" s="35">
        <v>3620.5</v>
      </c>
      <c r="K50" s="31" t="s">
        <v>133</v>
      </c>
      <c r="L50" s="33">
        <v>1</v>
      </c>
      <c r="M50" s="111" t="s">
        <v>114</v>
      </c>
      <c r="N50" s="70"/>
    </row>
    <row r="51" spans="1:14">
      <c r="A51" s="9" t="s">
        <v>1</v>
      </c>
      <c r="B51" s="11"/>
      <c r="C51" s="15" t="s">
        <v>61</v>
      </c>
      <c r="D51" s="30">
        <v>8</v>
      </c>
      <c r="E51" s="30"/>
      <c r="F51" s="28"/>
      <c r="G51" s="109" t="s">
        <v>114</v>
      </c>
      <c r="H51" s="31">
        <v>3</v>
      </c>
      <c r="I51" s="31"/>
      <c r="J51" s="35">
        <v>4652</v>
      </c>
      <c r="K51" s="31" t="s">
        <v>139</v>
      </c>
      <c r="L51" s="33">
        <v>1</v>
      </c>
      <c r="M51" s="111" t="s">
        <v>114</v>
      </c>
      <c r="N51" s="70"/>
    </row>
    <row r="52" spans="1:14">
      <c r="A52" s="9" t="s">
        <v>62</v>
      </c>
      <c r="B52" s="11"/>
      <c r="C52" s="16" t="s">
        <v>63</v>
      </c>
      <c r="D52" s="57" t="s">
        <v>287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74"/>
      <c r="I55" s="174"/>
      <c r="J55" s="174"/>
      <c r="K55" s="174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8</v>
      </c>
      <c r="E56" s="71" t="s">
        <v>78</v>
      </c>
      <c r="F56" s="6" t="s">
        <v>71</v>
      </c>
      <c r="G56" s="109"/>
      <c r="H56" s="204" t="s">
        <v>75</v>
      </c>
      <c r="I56" s="205"/>
      <c r="J56" s="174">
        <v>1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78</v>
      </c>
      <c r="D57" s="6" t="s">
        <v>8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SUM(J49*L49)+(J50*L50)+(J51*L51)+(J52*L52)+10+12</f>
        <v>11449.5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SUM(B56:B58)+B60+B63+B55+12</f>
        <v>11449.5</v>
      </c>
      <c r="K58" s="27"/>
      <c r="L58" s="3"/>
      <c r="M58" s="127"/>
    </row>
    <row r="59" spans="1:14">
      <c r="A59" s="17">
        <v>6</v>
      </c>
      <c r="B59" s="7">
        <v>0</v>
      </c>
      <c r="C59" s="71" t="s">
        <v>78</v>
      </c>
      <c r="D59" s="6" t="s">
        <v>8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3620.5</v>
      </c>
      <c r="C60" s="71" t="s">
        <v>78</v>
      </c>
      <c r="D60" s="6" t="s">
        <v>113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78</v>
      </c>
      <c r="D62" s="6" t="s">
        <v>8</v>
      </c>
      <c r="E62" s="71" t="s">
        <v>78</v>
      </c>
      <c r="F62" s="6" t="s">
        <v>71</v>
      </c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>
        <v>4652</v>
      </c>
      <c r="C63" s="71" t="s">
        <v>78</v>
      </c>
      <c r="D63" s="6" t="s">
        <v>8</v>
      </c>
      <c r="E63" s="71" t="s">
        <v>78</v>
      </c>
      <c r="F63" s="69" t="s">
        <v>73</v>
      </c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>
        <v>0</v>
      </c>
      <c r="C64" s="71" t="s">
        <v>76</v>
      </c>
      <c r="D64" s="71" t="s">
        <v>76</v>
      </c>
      <c r="E64" s="71" t="s">
        <v>76</v>
      </c>
      <c r="F64" s="6"/>
      <c r="G64" s="111"/>
      <c r="H64" s="182" t="s">
        <v>8</v>
      </c>
      <c r="I64" s="183"/>
      <c r="J64" s="182" t="s">
        <v>16</v>
      </c>
      <c r="K64" s="196"/>
      <c r="L64" s="8"/>
      <c r="M64" s="130"/>
    </row>
    <row r="65" spans="1:13">
      <c r="A65" s="17">
        <v>12</v>
      </c>
      <c r="B65" s="87" t="s">
        <v>152</v>
      </c>
      <c r="C65" s="6"/>
      <c r="D65" s="6"/>
      <c r="E65" s="6"/>
      <c r="F65" s="6"/>
      <c r="G65" s="111"/>
      <c r="H65" s="171" t="s">
        <v>9</v>
      </c>
      <c r="I65" s="7">
        <v>0</v>
      </c>
      <c r="J65" s="171" t="s">
        <v>14</v>
      </c>
      <c r="K65" s="171" t="s">
        <v>33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71" t="s">
        <v>10</v>
      </c>
      <c r="I66" s="7">
        <v>1</v>
      </c>
      <c r="J66" s="7">
        <v>40.6</v>
      </c>
      <c r="K66" s="23">
        <v>64.599999999999994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71" t="s">
        <v>11</v>
      </c>
      <c r="I67" s="7">
        <v>70</v>
      </c>
      <c r="J67" s="7">
        <v>41.3</v>
      </c>
      <c r="K67" s="23">
        <v>134.6</v>
      </c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71" t="s">
        <v>12</v>
      </c>
      <c r="I68" s="7">
        <v>2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71" t="s">
        <v>13</v>
      </c>
      <c r="I69" s="7">
        <v>40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75"/>
      <c r="I71" s="8"/>
      <c r="J71" s="175"/>
      <c r="K71" s="8"/>
      <c r="L71" s="175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75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73"/>
      <c r="G90" s="109"/>
      <c r="H90" s="172" t="s">
        <v>51</v>
      </c>
      <c r="I90" s="172"/>
      <c r="J90" s="172"/>
      <c r="K90" s="27"/>
      <c r="L90" s="27"/>
      <c r="M90" s="109"/>
    </row>
    <row r="91" spans="1:13">
      <c r="A91" s="34" t="s">
        <v>52</v>
      </c>
      <c r="B91" s="173">
        <v>3</v>
      </c>
      <c r="C91" s="173"/>
      <c r="D91" s="173"/>
      <c r="E91" s="173"/>
      <c r="F91" s="173"/>
      <c r="G91" s="109"/>
      <c r="H91" s="55" t="s">
        <v>123</v>
      </c>
      <c r="I91" s="55"/>
      <c r="J91" s="55"/>
      <c r="K91" s="37"/>
      <c r="L91" s="26"/>
      <c r="M91" s="134"/>
    </row>
    <row r="92" spans="1:13">
      <c r="A92" s="173"/>
      <c r="B92" s="29"/>
      <c r="C92" s="15" t="s">
        <v>53</v>
      </c>
      <c r="D92" s="67">
        <v>10030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200</v>
      </c>
      <c r="E93" s="30"/>
      <c r="F93" s="28"/>
      <c r="G93" s="109" t="s">
        <v>114</v>
      </c>
      <c r="H93" s="31">
        <v>1</v>
      </c>
      <c r="I93" s="68"/>
      <c r="J93" s="35">
        <v>3586.3</v>
      </c>
      <c r="K93" s="31" t="s">
        <v>371</v>
      </c>
      <c r="L93" s="33">
        <v>1</v>
      </c>
      <c r="M93" s="111" t="s">
        <v>114</v>
      </c>
    </row>
    <row r="94" spans="1:13">
      <c r="A94" s="9" t="s">
        <v>0</v>
      </c>
      <c r="B94" s="10"/>
      <c r="C94" s="15" t="s">
        <v>60</v>
      </c>
      <c r="D94" s="30">
        <v>200</v>
      </c>
      <c r="E94" s="30"/>
      <c r="F94" s="28"/>
      <c r="G94" s="109" t="s">
        <v>114</v>
      </c>
      <c r="H94" s="31">
        <v>2</v>
      </c>
      <c r="I94" s="68"/>
      <c r="J94" s="35">
        <v>3155</v>
      </c>
      <c r="K94" s="31" t="s">
        <v>127</v>
      </c>
      <c r="L94" s="33">
        <v>1</v>
      </c>
      <c r="M94" s="111" t="s">
        <v>114</v>
      </c>
    </row>
    <row r="95" spans="1:13">
      <c r="A95" s="9" t="s">
        <v>1</v>
      </c>
      <c r="B95" s="11"/>
      <c r="C95" s="15" t="s">
        <v>61</v>
      </c>
      <c r="D95" s="30">
        <v>8</v>
      </c>
      <c r="E95" s="30"/>
      <c r="F95" s="28"/>
      <c r="G95" s="109" t="s">
        <v>114</v>
      </c>
      <c r="H95" s="31">
        <v>3</v>
      </c>
      <c r="I95" s="31"/>
      <c r="J95" s="35">
        <v>3202</v>
      </c>
      <c r="K95" s="31" t="s">
        <v>372</v>
      </c>
      <c r="L95" s="33">
        <v>1</v>
      </c>
      <c r="M95" s="111" t="s">
        <v>114</v>
      </c>
    </row>
    <row r="96" spans="1:13">
      <c r="A96" s="9" t="s">
        <v>62</v>
      </c>
      <c r="B96" s="11"/>
      <c r="C96" s="16" t="s">
        <v>63</v>
      </c>
      <c r="D96" s="57" t="s">
        <v>287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74"/>
      <c r="I99" s="174"/>
      <c r="J99" s="174"/>
      <c r="K99" s="174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8</v>
      </c>
      <c r="E100" s="71" t="s">
        <v>78</v>
      </c>
      <c r="F100" s="6" t="s">
        <v>71</v>
      </c>
      <c r="G100" s="109"/>
      <c r="H100" s="204" t="s">
        <v>75</v>
      </c>
      <c r="I100" s="205"/>
      <c r="J100" s="174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3586.3</v>
      </c>
      <c r="C101" s="71" t="s">
        <v>78</v>
      </c>
      <c r="D101" s="6" t="s">
        <v>8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SUM(J93*L93)+(J94*L94)+(J95*L95)+(J96*L96)+10+12</f>
        <v>9965.2999999999993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SUM(B100:B108)+B99+J1019+12</f>
        <v>9965.2999999999993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78</v>
      </c>
      <c r="D103" s="6" t="s">
        <v>8</v>
      </c>
      <c r="E103" s="71" t="s">
        <v>78</v>
      </c>
      <c r="F103" s="6" t="s">
        <v>71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3155</v>
      </c>
      <c r="C104" s="71" t="s">
        <v>78</v>
      </c>
      <c r="D104" s="6" t="s">
        <v>8</v>
      </c>
      <c r="E104" s="71" t="s">
        <v>78</v>
      </c>
      <c r="F104" s="69" t="s">
        <v>73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76</v>
      </c>
      <c r="D105" s="71" t="s">
        <v>76</v>
      </c>
      <c r="E105" s="71" t="s">
        <v>76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78</v>
      </c>
      <c r="D106" s="6" t="s">
        <v>8</v>
      </c>
      <c r="E106" s="71" t="s">
        <v>78</v>
      </c>
      <c r="F106" s="6" t="s">
        <v>71</v>
      </c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3202</v>
      </c>
      <c r="C107" s="71" t="s">
        <v>78</v>
      </c>
      <c r="D107" s="6" t="s">
        <v>8</v>
      </c>
      <c r="E107" s="71" t="s">
        <v>78</v>
      </c>
      <c r="F107" s="69" t="s">
        <v>73</v>
      </c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0</v>
      </c>
      <c r="C108" s="71" t="s">
        <v>76</v>
      </c>
      <c r="D108" s="71" t="s">
        <v>76</v>
      </c>
      <c r="E108" s="71" t="s">
        <v>76</v>
      </c>
      <c r="F108" s="6"/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87" t="s">
        <v>152</v>
      </c>
      <c r="C109" s="6"/>
      <c r="D109" s="6"/>
      <c r="E109" s="6"/>
      <c r="F109" s="6"/>
      <c r="G109" s="111"/>
      <c r="H109" s="171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71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7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71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71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75"/>
      <c r="I115" s="8"/>
      <c r="J115" s="175"/>
      <c r="K115" s="8"/>
      <c r="L115" s="175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75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73"/>
      <c r="G134" s="109"/>
      <c r="H134" s="172" t="s">
        <v>51</v>
      </c>
      <c r="I134" s="172"/>
      <c r="J134" s="172"/>
      <c r="K134" s="27"/>
      <c r="L134" s="27"/>
      <c r="M134" s="109"/>
    </row>
    <row r="135" spans="1:13">
      <c r="A135" s="34" t="s">
        <v>52</v>
      </c>
      <c r="B135" s="173">
        <v>4</v>
      </c>
      <c r="C135" s="173"/>
      <c r="D135" s="173"/>
      <c r="E135" s="173"/>
      <c r="F135" s="173"/>
      <c r="G135" s="109"/>
      <c r="H135" s="55" t="s">
        <v>123</v>
      </c>
      <c r="I135" s="55"/>
      <c r="J135" s="55"/>
      <c r="K135" s="37"/>
      <c r="L135" s="26"/>
      <c r="M135" s="134"/>
    </row>
    <row r="136" spans="1:13">
      <c r="A136" s="173"/>
      <c r="B136" s="29"/>
      <c r="C136" s="15" t="s">
        <v>53</v>
      </c>
      <c r="D136" s="67">
        <v>10030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200</v>
      </c>
      <c r="E137" s="30"/>
      <c r="F137" s="28"/>
      <c r="G137" s="109" t="s">
        <v>370</v>
      </c>
      <c r="H137" s="31">
        <v>1</v>
      </c>
      <c r="I137" s="68"/>
      <c r="J137" s="35">
        <v>3588</v>
      </c>
      <c r="K137" s="31" t="s">
        <v>134</v>
      </c>
      <c r="L137" s="33">
        <v>1</v>
      </c>
      <c r="M137" s="111" t="s">
        <v>114</v>
      </c>
    </row>
    <row r="138" spans="1:13">
      <c r="A138" s="9" t="s">
        <v>0</v>
      </c>
      <c r="B138" s="10"/>
      <c r="C138" s="15" t="s">
        <v>60</v>
      </c>
      <c r="D138" s="30">
        <v>200</v>
      </c>
      <c r="E138" s="30"/>
      <c r="F138" s="28"/>
      <c r="G138" s="109" t="s">
        <v>114</v>
      </c>
      <c r="H138" s="31">
        <v>2</v>
      </c>
      <c r="I138" s="68"/>
      <c r="J138" s="35">
        <v>3155</v>
      </c>
      <c r="K138" s="31" t="s">
        <v>127</v>
      </c>
      <c r="L138" s="33">
        <v>1</v>
      </c>
      <c r="M138" s="111" t="s">
        <v>114</v>
      </c>
    </row>
    <row r="139" spans="1:13">
      <c r="A139" s="9" t="s">
        <v>1</v>
      </c>
      <c r="B139" s="11"/>
      <c r="C139" s="15" t="s">
        <v>61</v>
      </c>
      <c r="D139" s="30">
        <v>8</v>
      </c>
      <c r="E139" s="30"/>
      <c r="F139" s="28"/>
      <c r="G139" s="109" t="s">
        <v>114</v>
      </c>
      <c r="H139" s="31">
        <v>3</v>
      </c>
      <c r="I139" s="31"/>
      <c r="J139" s="35">
        <v>3202</v>
      </c>
      <c r="K139" s="31" t="s">
        <v>372</v>
      </c>
      <c r="L139" s="33">
        <v>1</v>
      </c>
      <c r="M139" s="111" t="s">
        <v>114</v>
      </c>
    </row>
    <row r="140" spans="1:13">
      <c r="A140" s="9" t="s">
        <v>62</v>
      </c>
      <c r="B140" s="11"/>
      <c r="C140" s="16" t="s">
        <v>63</v>
      </c>
      <c r="D140" s="57" t="s">
        <v>287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74"/>
      <c r="I143" s="174"/>
      <c r="J143" s="174"/>
      <c r="K143" s="174"/>
      <c r="L143" s="44"/>
      <c r="M143" s="135"/>
    </row>
    <row r="144" spans="1:13">
      <c r="A144" s="17">
        <v>3</v>
      </c>
      <c r="B144" s="75">
        <v>3588</v>
      </c>
      <c r="C144" s="71" t="s">
        <v>78</v>
      </c>
      <c r="D144" s="6" t="s">
        <v>8</v>
      </c>
      <c r="E144" s="71" t="s">
        <v>78</v>
      </c>
      <c r="F144" s="69" t="s">
        <v>73</v>
      </c>
      <c r="G144" s="109"/>
      <c r="H144" s="204" t="s">
        <v>75</v>
      </c>
      <c r="I144" s="205"/>
      <c r="J144" s="174">
        <v>1</v>
      </c>
      <c r="K144" s="44" t="s">
        <v>35</v>
      </c>
      <c r="L144" s="5"/>
      <c r="M144" s="126"/>
    </row>
    <row r="145" spans="1:13">
      <c r="A145" s="17">
        <v>4</v>
      </c>
      <c r="B145" s="75">
        <v>0</v>
      </c>
      <c r="C145" s="71" t="s">
        <v>76</v>
      </c>
      <c r="D145" s="71" t="s">
        <v>76</v>
      </c>
      <c r="E145" s="71" t="s">
        <v>76</v>
      </c>
      <c r="F145" s="6"/>
      <c r="G145" s="109"/>
      <c r="H145" s="21" t="s">
        <v>64</v>
      </c>
      <c r="I145" s="21"/>
      <c r="J145" s="43">
        <f>SUM(J137*L137)+(J138*L138)+(J139*L139)+(J140*L140)+10+12</f>
        <v>9967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78</v>
      </c>
      <c r="D146" s="6" t="s">
        <v>8</v>
      </c>
      <c r="E146" s="71" t="s">
        <v>78</v>
      </c>
      <c r="F146" s="6" t="s">
        <v>71</v>
      </c>
      <c r="G146" s="109"/>
      <c r="H146" s="21" t="s">
        <v>65</v>
      </c>
      <c r="I146" s="21"/>
      <c r="J146" s="43">
        <f>SUM(B144:B151)+B143+12</f>
        <v>9967</v>
      </c>
      <c r="K146" s="27"/>
      <c r="L146" s="3"/>
      <c r="M146" s="127"/>
    </row>
    <row r="147" spans="1:13">
      <c r="A147" s="17">
        <v>6</v>
      </c>
      <c r="B147" s="7">
        <v>3155</v>
      </c>
      <c r="C147" s="71" t="s">
        <v>78</v>
      </c>
      <c r="D147" s="6" t="s">
        <v>8</v>
      </c>
      <c r="E147" s="71" t="s">
        <v>78</v>
      </c>
      <c r="F147" s="69" t="s">
        <v>73</v>
      </c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76</v>
      </c>
      <c r="D148" s="71" t="s">
        <v>76</v>
      </c>
      <c r="E148" s="71" t="s">
        <v>76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>
        <v>0</v>
      </c>
      <c r="C149" s="71" t="s">
        <v>78</v>
      </c>
      <c r="D149" s="6" t="s">
        <v>8</v>
      </c>
      <c r="E149" s="71" t="s">
        <v>78</v>
      </c>
      <c r="F149" s="6" t="s">
        <v>71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>
        <v>3202</v>
      </c>
      <c r="C150" s="71" t="s">
        <v>78</v>
      </c>
      <c r="D150" s="6" t="s">
        <v>8</v>
      </c>
      <c r="E150" s="71" t="s">
        <v>78</v>
      </c>
      <c r="F150" s="69" t="s">
        <v>73</v>
      </c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23">
        <v>0</v>
      </c>
      <c r="C151" s="71" t="s">
        <v>76</v>
      </c>
      <c r="D151" s="71" t="s">
        <v>76</v>
      </c>
      <c r="E151" s="71" t="s">
        <v>76</v>
      </c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 t="s">
        <v>152</v>
      </c>
      <c r="C152" s="6"/>
      <c r="D152" s="6"/>
      <c r="E152" s="6"/>
      <c r="F152" s="6"/>
      <c r="G152" s="111"/>
      <c r="H152" s="182" t="s">
        <v>8</v>
      </c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71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71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71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71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71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75"/>
      <c r="I159" s="8"/>
      <c r="J159" s="175"/>
      <c r="K159" s="8"/>
      <c r="L159" s="17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7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73"/>
      <c r="G178" s="109"/>
      <c r="H178" s="172" t="s">
        <v>51</v>
      </c>
      <c r="I178" s="172"/>
      <c r="J178" s="172"/>
      <c r="K178" s="27"/>
      <c r="L178" s="27"/>
      <c r="M178" s="109"/>
    </row>
    <row r="179" spans="1:13">
      <c r="A179" s="34" t="s">
        <v>52</v>
      </c>
      <c r="B179" s="173">
        <v>5</v>
      </c>
      <c r="C179" s="173"/>
      <c r="D179" s="173"/>
      <c r="E179" s="173"/>
      <c r="F179" s="173"/>
      <c r="G179" s="109"/>
      <c r="H179" s="55" t="s">
        <v>123</v>
      </c>
      <c r="I179" s="55"/>
      <c r="J179" s="55"/>
      <c r="K179" s="37"/>
      <c r="L179" s="26"/>
      <c r="M179" s="134"/>
    </row>
    <row r="180" spans="1:13">
      <c r="A180" s="173"/>
      <c r="B180" s="29"/>
      <c r="C180" s="15" t="s">
        <v>53</v>
      </c>
      <c r="D180" s="67">
        <v>10030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>
        <v>200</v>
      </c>
      <c r="E181" s="30"/>
      <c r="F181" s="28"/>
      <c r="G181" s="109" t="s">
        <v>114</v>
      </c>
      <c r="H181" s="31">
        <v>1</v>
      </c>
      <c r="I181" s="68"/>
      <c r="J181" s="35">
        <v>3488</v>
      </c>
      <c r="K181" s="31" t="s">
        <v>135</v>
      </c>
      <c r="L181" s="33">
        <v>1</v>
      </c>
      <c r="M181" s="111" t="s">
        <v>114</v>
      </c>
    </row>
    <row r="182" spans="1:13">
      <c r="A182" s="9" t="s">
        <v>0</v>
      </c>
      <c r="B182" s="10"/>
      <c r="C182" s="15" t="s">
        <v>60</v>
      </c>
      <c r="D182" s="30">
        <v>200</v>
      </c>
      <c r="E182" s="30"/>
      <c r="F182" s="28"/>
      <c r="G182" s="109" t="s">
        <v>114</v>
      </c>
      <c r="H182" s="31">
        <v>2</v>
      </c>
      <c r="I182" s="68"/>
      <c r="J182" s="35">
        <v>3155</v>
      </c>
      <c r="K182" s="31" t="s">
        <v>127</v>
      </c>
      <c r="L182" s="33">
        <v>1</v>
      </c>
      <c r="M182" s="111" t="s">
        <v>114</v>
      </c>
    </row>
    <row r="183" spans="1:13">
      <c r="A183" s="9" t="s">
        <v>1</v>
      </c>
      <c r="B183" s="11"/>
      <c r="C183" s="15" t="s">
        <v>61</v>
      </c>
      <c r="D183" s="30">
        <v>8</v>
      </c>
      <c r="E183" s="30"/>
      <c r="F183" s="28"/>
      <c r="G183" s="109" t="s">
        <v>114</v>
      </c>
      <c r="H183" s="31">
        <v>3</v>
      </c>
      <c r="I183" s="31"/>
      <c r="J183" s="35">
        <v>3330</v>
      </c>
      <c r="K183" s="31" t="s">
        <v>128</v>
      </c>
      <c r="L183" s="33">
        <v>1</v>
      </c>
      <c r="M183" s="111" t="s">
        <v>114</v>
      </c>
    </row>
    <row r="184" spans="1:13">
      <c r="A184" s="9" t="s">
        <v>62</v>
      </c>
      <c r="B184" s="11"/>
      <c r="C184" s="16" t="s">
        <v>63</v>
      </c>
      <c r="D184" s="57" t="s">
        <v>287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74"/>
      <c r="I187" s="174"/>
      <c r="J187" s="174"/>
      <c r="K187" s="174"/>
      <c r="L187" s="44"/>
      <c r="M187" s="135"/>
    </row>
    <row r="188" spans="1:13">
      <c r="A188" s="17">
        <v>3</v>
      </c>
      <c r="B188" s="75">
        <v>0</v>
      </c>
      <c r="C188" s="71" t="s">
        <v>78</v>
      </c>
      <c r="D188" s="6" t="s">
        <v>8</v>
      </c>
      <c r="E188" s="71" t="s">
        <v>78</v>
      </c>
      <c r="F188" s="6" t="s">
        <v>71</v>
      </c>
      <c r="G188" s="109"/>
      <c r="H188" s="204" t="s">
        <v>75</v>
      </c>
      <c r="I188" s="205"/>
      <c r="J188" s="174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3488</v>
      </c>
      <c r="C189" s="71" t="s">
        <v>78</v>
      </c>
      <c r="D189" s="6" t="s">
        <v>8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SUM(J181*L181)+(J182*L182)+(J183*L183)+(J184*L184)+10+12</f>
        <v>9995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SUM(B188:B196)+B187+12</f>
        <v>9995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78</v>
      </c>
      <c r="D191" s="6" t="s">
        <v>8</v>
      </c>
      <c r="E191" s="71" t="s">
        <v>78</v>
      </c>
      <c r="F191" s="6" t="s">
        <v>71</v>
      </c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>
        <v>3155</v>
      </c>
      <c r="C192" s="71" t="s">
        <v>78</v>
      </c>
      <c r="D192" s="6" t="s">
        <v>8</v>
      </c>
      <c r="E192" s="71" t="s">
        <v>78</v>
      </c>
      <c r="F192" s="69" t="s">
        <v>73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76</v>
      </c>
      <c r="D193" s="71" t="s">
        <v>76</v>
      </c>
      <c r="E193" s="71" t="s">
        <v>76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78</v>
      </c>
      <c r="D194" s="6" t="s">
        <v>8</v>
      </c>
      <c r="E194" s="71" t="s">
        <v>78</v>
      </c>
      <c r="F194" s="6" t="s">
        <v>71</v>
      </c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3330</v>
      </c>
      <c r="C195" s="71" t="s">
        <v>78</v>
      </c>
      <c r="D195" s="6" t="s">
        <v>8</v>
      </c>
      <c r="E195" s="71" t="s">
        <v>78</v>
      </c>
      <c r="F195" s="69" t="s">
        <v>73</v>
      </c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76</v>
      </c>
      <c r="D196" s="71" t="s">
        <v>76</v>
      </c>
      <c r="E196" s="71" t="s">
        <v>76</v>
      </c>
      <c r="F196" s="6"/>
      <c r="G196" s="111"/>
      <c r="H196" s="182" t="s">
        <v>8</v>
      </c>
      <c r="I196" s="183"/>
      <c r="J196" s="8"/>
      <c r="K196" s="8"/>
      <c r="L196" s="8"/>
      <c r="M196" s="130"/>
    </row>
    <row r="197" spans="1:13">
      <c r="A197" s="17">
        <v>12</v>
      </c>
      <c r="B197" s="87" t="s">
        <v>152</v>
      </c>
      <c r="C197" s="6"/>
      <c r="D197" s="6"/>
      <c r="E197" s="6"/>
      <c r="F197" s="6"/>
      <c r="G197" s="111"/>
      <c r="H197" s="171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71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71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71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71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75"/>
      <c r="I203" s="8"/>
      <c r="J203" s="175"/>
      <c r="K203" s="8"/>
      <c r="L203" s="17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7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73"/>
      <c r="G222" s="109"/>
      <c r="H222" s="172" t="s">
        <v>51</v>
      </c>
      <c r="I222" s="172"/>
      <c r="J222" s="172"/>
      <c r="K222" s="27"/>
      <c r="L222" s="27"/>
      <c r="M222" s="109"/>
    </row>
    <row r="223" spans="1:13">
      <c r="A223" s="34" t="s">
        <v>52</v>
      </c>
      <c r="B223" s="173">
        <v>6</v>
      </c>
      <c r="C223" s="173"/>
      <c r="D223" s="173"/>
      <c r="E223" s="173"/>
      <c r="F223" s="173"/>
      <c r="G223" s="109"/>
      <c r="H223" s="55" t="s">
        <v>123</v>
      </c>
      <c r="I223" s="55"/>
      <c r="J223" s="55"/>
      <c r="K223" s="37"/>
      <c r="L223" s="26"/>
      <c r="M223" s="134"/>
    </row>
    <row r="224" spans="1:13">
      <c r="A224" s="173"/>
      <c r="B224" s="29"/>
      <c r="C224" s="15" t="s">
        <v>53</v>
      </c>
      <c r="D224" s="67">
        <v>10030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200</v>
      </c>
      <c r="E225" s="30"/>
      <c r="F225" s="28"/>
      <c r="G225" s="109" t="s">
        <v>114</v>
      </c>
      <c r="H225" s="31">
        <v>1</v>
      </c>
      <c r="I225" s="68"/>
      <c r="J225" s="35">
        <v>3488</v>
      </c>
      <c r="K225" s="31" t="s">
        <v>135</v>
      </c>
      <c r="L225" s="33">
        <v>1</v>
      </c>
      <c r="M225" s="111" t="s">
        <v>114</v>
      </c>
    </row>
    <row r="226" spans="1:14">
      <c r="A226" s="9" t="s">
        <v>0</v>
      </c>
      <c r="B226" s="10"/>
      <c r="C226" s="15" t="s">
        <v>60</v>
      </c>
      <c r="D226" s="30">
        <v>200</v>
      </c>
      <c r="E226" s="30"/>
      <c r="F226" s="28"/>
      <c r="G226" s="109" t="s">
        <v>114</v>
      </c>
      <c r="H226" s="31">
        <v>2</v>
      </c>
      <c r="I226" s="68"/>
      <c r="J226" s="35">
        <v>3330</v>
      </c>
      <c r="K226" s="31" t="s">
        <v>128</v>
      </c>
      <c r="L226" s="33">
        <v>1</v>
      </c>
      <c r="M226" s="111" t="s">
        <v>114</v>
      </c>
    </row>
    <row r="227" spans="1:14">
      <c r="A227" s="9" t="s">
        <v>1</v>
      </c>
      <c r="B227" s="11"/>
      <c r="C227" s="15" t="s">
        <v>61</v>
      </c>
      <c r="D227" s="30">
        <v>8</v>
      </c>
      <c r="E227" s="30"/>
      <c r="F227" s="28"/>
      <c r="G227" s="109" t="s">
        <v>114</v>
      </c>
      <c r="H227" s="31">
        <v>3</v>
      </c>
      <c r="I227" s="31"/>
      <c r="J227" s="35">
        <v>3101.5</v>
      </c>
      <c r="K227" s="31" t="s">
        <v>138</v>
      </c>
      <c r="L227" s="33">
        <v>1</v>
      </c>
      <c r="M227" s="111" t="s">
        <v>114</v>
      </c>
    </row>
    <row r="228" spans="1:14">
      <c r="A228" s="9" t="s">
        <v>62</v>
      </c>
      <c r="B228" s="11"/>
      <c r="C228" s="16" t="s">
        <v>63</v>
      </c>
      <c r="D228" s="57" t="s">
        <v>287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74"/>
      <c r="I231" s="174"/>
      <c r="J231" s="174"/>
      <c r="K231" s="174"/>
      <c r="L231" s="44"/>
      <c r="M231" s="135"/>
    </row>
    <row r="232" spans="1:14">
      <c r="A232" s="17">
        <v>3</v>
      </c>
      <c r="B232" s="75">
        <v>0</v>
      </c>
      <c r="C232" s="71" t="s">
        <v>78</v>
      </c>
      <c r="D232" s="6" t="s">
        <v>8</v>
      </c>
      <c r="E232" s="71" t="s">
        <v>78</v>
      </c>
      <c r="F232" s="6" t="s">
        <v>71</v>
      </c>
      <c r="G232" s="109"/>
      <c r="H232" s="204" t="s">
        <v>75</v>
      </c>
      <c r="I232" s="205"/>
      <c r="J232" s="174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3488</v>
      </c>
      <c r="C233" s="71" t="s">
        <v>78</v>
      </c>
      <c r="D233" s="6" t="s">
        <v>8</v>
      </c>
      <c r="E233" s="71" t="s">
        <v>78</v>
      </c>
      <c r="F233" s="69" t="s">
        <v>73</v>
      </c>
      <c r="G233" s="109"/>
      <c r="H233" s="21" t="s">
        <v>64</v>
      </c>
      <c r="I233" s="21"/>
      <c r="J233" s="43">
        <f>SUM(J225*L225)+(J226*L226)+(J227*L227)+(J228*L228)+10+12</f>
        <v>9941.5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76</v>
      </c>
      <c r="D234" s="71" t="s">
        <v>76</v>
      </c>
      <c r="E234" s="71" t="s">
        <v>76</v>
      </c>
      <c r="F234" s="6"/>
      <c r="G234" s="109"/>
      <c r="H234" s="21" t="s">
        <v>65</v>
      </c>
      <c r="I234" s="21"/>
      <c r="J234" s="43">
        <f>SUM(B232:B240)+B231+12</f>
        <v>9941.5</v>
      </c>
      <c r="K234" s="27"/>
      <c r="L234" s="3"/>
      <c r="M234" s="127"/>
      <c r="N234" s="53">
        <f>SUM(B232:B234)*2</f>
        <v>6976</v>
      </c>
    </row>
    <row r="235" spans="1:14">
      <c r="A235" s="17">
        <v>6</v>
      </c>
      <c r="B235" s="7">
        <v>0</v>
      </c>
      <c r="C235" s="71" t="s">
        <v>78</v>
      </c>
      <c r="D235" s="6" t="s">
        <v>8</v>
      </c>
      <c r="E235" s="71" t="s">
        <v>78</v>
      </c>
      <c r="F235" s="6" t="s">
        <v>71</v>
      </c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3330</v>
      </c>
    </row>
    <row r="236" spans="1:14">
      <c r="A236" s="17">
        <v>7</v>
      </c>
      <c r="B236" s="76">
        <v>3330</v>
      </c>
      <c r="C236" s="71" t="s">
        <v>78</v>
      </c>
      <c r="D236" s="6" t="s">
        <v>8</v>
      </c>
      <c r="E236" s="71" t="s">
        <v>78</v>
      </c>
      <c r="F236" s="69" t="s">
        <v>73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0</v>
      </c>
      <c r="C237" s="71" t="s">
        <v>76</v>
      </c>
      <c r="D237" s="71" t="s">
        <v>76</v>
      </c>
      <c r="E237" s="71" t="s">
        <v>76</v>
      </c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78</v>
      </c>
      <c r="D238" s="6" t="s">
        <v>8</v>
      </c>
      <c r="E238" s="71" t="s">
        <v>78</v>
      </c>
      <c r="F238" s="6" t="s">
        <v>71</v>
      </c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23">
        <v>3101.5</v>
      </c>
      <c r="C239" s="71" t="s">
        <v>78</v>
      </c>
      <c r="D239" s="6" t="s">
        <v>8</v>
      </c>
      <c r="E239" s="71" t="s">
        <v>78</v>
      </c>
      <c r="F239" s="69" t="s">
        <v>73</v>
      </c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>
        <v>0</v>
      </c>
      <c r="C240" s="71" t="s">
        <v>76</v>
      </c>
      <c r="D240" s="71" t="s">
        <v>76</v>
      </c>
      <c r="E240" s="71" t="s">
        <v>76</v>
      </c>
      <c r="F240" s="6"/>
      <c r="G240" s="111"/>
      <c r="H240" s="182" t="s">
        <v>8</v>
      </c>
      <c r="I240" s="183"/>
      <c r="J240" s="8"/>
      <c r="K240" s="8"/>
      <c r="L240" s="8"/>
      <c r="M240" s="130"/>
    </row>
    <row r="241" spans="1:13">
      <c r="A241" s="17">
        <v>12</v>
      </c>
      <c r="B241" s="87" t="s">
        <v>152</v>
      </c>
      <c r="C241" s="6"/>
      <c r="D241" s="6"/>
      <c r="E241" s="6"/>
      <c r="F241" s="6"/>
      <c r="G241" s="111"/>
      <c r="H241" s="171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71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71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71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71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75"/>
      <c r="I247" s="8"/>
      <c r="J247" s="175"/>
      <c r="K247" s="8"/>
      <c r="L247" s="175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75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73"/>
      <c r="G266" s="109"/>
      <c r="H266" s="172" t="s">
        <v>51</v>
      </c>
      <c r="I266" s="172"/>
      <c r="J266" s="172"/>
      <c r="K266" s="27"/>
      <c r="L266" s="27"/>
      <c r="M266" s="109"/>
    </row>
    <row r="267" spans="1:13">
      <c r="A267" s="34" t="s">
        <v>52</v>
      </c>
      <c r="B267" s="173">
        <v>7</v>
      </c>
      <c r="C267" s="173"/>
      <c r="D267" s="173"/>
      <c r="E267" s="173"/>
      <c r="F267" s="173"/>
      <c r="G267" s="109"/>
      <c r="H267" s="55" t="s">
        <v>123</v>
      </c>
      <c r="I267" s="55"/>
      <c r="J267" s="55"/>
      <c r="K267" s="37"/>
      <c r="L267" s="26"/>
      <c r="M267" s="134"/>
    </row>
    <row r="268" spans="1:13">
      <c r="A268" s="173"/>
      <c r="B268" s="29"/>
      <c r="C268" s="15" t="s">
        <v>53</v>
      </c>
      <c r="D268" s="67">
        <v>10030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200</v>
      </c>
      <c r="E269" s="30"/>
      <c r="F269" s="28"/>
      <c r="G269" s="109" t="s">
        <v>114</v>
      </c>
      <c r="H269" s="31">
        <v>1</v>
      </c>
      <c r="I269" s="68"/>
      <c r="J269" s="35">
        <v>3388</v>
      </c>
      <c r="K269" s="31" t="s">
        <v>373</v>
      </c>
      <c r="L269" s="33">
        <v>1</v>
      </c>
      <c r="M269" s="111" t="s">
        <v>114</v>
      </c>
    </row>
    <row r="270" spans="1:13">
      <c r="A270" s="9" t="s">
        <v>0</v>
      </c>
      <c r="B270" s="10"/>
      <c r="C270" s="15" t="s">
        <v>60</v>
      </c>
      <c r="D270" s="30">
        <v>200</v>
      </c>
      <c r="E270" s="30"/>
      <c r="F270" s="28"/>
      <c r="G270" s="109" t="s">
        <v>114</v>
      </c>
      <c r="H270" s="31">
        <v>2</v>
      </c>
      <c r="I270" s="68"/>
      <c r="J270" s="35">
        <v>3330</v>
      </c>
      <c r="K270" s="31" t="s">
        <v>128</v>
      </c>
      <c r="L270" s="33">
        <v>1</v>
      </c>
      <c r="M270" s="111" t="s">
        <v>114</v>
      </c>
    </row>
    <row r="271" spans="1:13">
      <c r="A271" s="9" t="s">
        <v>1</v>
      </c>
      <c r="B271" s="11"/>
      <c r="C271" s="15" t="s">
        <v>61</v>
      </c>
      <c r="D271" s="30">
        <v>8</v>
      </c>
      <c r="E271" s="30"/>
      <c r="F271" s="28"/>
      <c r="G271" s="109" t="s">
        <v>114</v>
      </c>
      <c r="H271" s="31">
        <v>3</v>
      </c>
      <c r="I271" s="31"/>
      <c r="J271" s="35">
        <v>3101.5</v>
      </c>
      <c r="K271" s="31" t="s">
        <v>138</v>
      </c>
      <c r="L271" s="33">
        <v>1</v>
      </c>
      <c r="M271" s="111" t="s">
        <v>114</v>
      </c>
    </row>
    <row r="272" spans="1:13">
      <c r="A272" s="9" t="s">
        <v>62</v>
      </c>
      <c r="B272" s="11"/>
      <c r="C272" s="16" t="s">
        <v>63</v>
      </c>
      <c r="D272" s="57" t="s">
        <v>287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74"/>
      <c r="I275" s="174"/>
      <c r="J275" s="174"/>
      <c r="K275" s="174"/>
      <c r="L275" s="44"/>
      <c r="M275" s="135"/>
    </row>
    <row r="276" spans="1:13">
      <c r="A276" s="17">
        <v>3</v>
      </c>
      <c r="B276" s="75">
        <v>0</v>
      </c>
      <c r="C276" s="71" t="s">
        <v>78</v>
      </c>
      <c r="D276" s="6" t="s">
        <v>8</v>
      </c>
      <c r="E276" s="71" t="s">
        <v>78</v>
      </c>
      <c r="F276" s="6" t="s">
        <v>71</v>
      </c>
      <c r="G276" s="109"/>
      <c r="H276" s="204" t="s">
        <v>75</v>
      </c>
      <c r="I276" s="205"/>
      <c r="J276" s="174">
        <v>3</v>
      </c>
      <c r="K276" s="44" t="s">
        <v>35</v>
      </c>
      <c r="L276" s="5"/>
      <c r="M276" s="126"/>
    </row>
    <row r="277" spans="1:13">
      <c r="A277" s="17">
        <v>4</v>
      </c>
      <c r="B277" s="75">
        <v>3388</v>
      </c>
      <c r="C277" s="71" t="s">
        <v>78</v>
      </c>
      <c r="D277" s="6" t="s">
        <v>8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SUM(J269*L269)+(J270*L270)+(J271*L271)+(J272*L272)+10+12</f>
        <v>9841.5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SUM(B276:B284)+B275+12</f>
        <v>9841.5</v>
      </c>
      <c r="K278" s="27"/>
      <c r="L278" s="3"/>
      <c r="M278" s="127"/>
    </row>
    <row r="279" spans="1:13">
      <c r="A279" s="17">
        <v>6</v>
      </c>
      <c r="B279" s="7">
        <v>0</v>
      </c>
      <c r="C279" s="71" t="s">
        <v>78</v>
      </c>
      <c r="D279" s="6" t="s">
        <v>8</v>
      </c>
      <c r="E279" s="71" t="s">
        <v>78</v>
      </c>
      <c r="F279" s="6" t="s">
        <v>71</v>
      </c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>
        <v>3330</v>
      </c>
      <c r="C280" s="71" t="s">
        <v>78</v>
      </c>
      <c r="D280" s="6" t="s">
        <v>8</v>
      </c>
      <c r="E280" s="71" t="s">
        <v>78</v>
      </c>
      <c r="F280" s="69" t="s">
        <v>73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76</v>
      </c>
      <c r="D281" s="71" t="s">
        <v>76</v>
      </c>
      <c r="E281" s="71" t="s">
        <v>76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78</v>
      </c>
      <c r="D282" s="6" t="s">
        <v>8</v>
      </c>
      <c r="E282" s="71" t="s">
        <v>78</v>
      </c>
      <c r="F282" s="6" t="s">
        <v>71</v>
      </c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3101.5</v>
      </c>
      <c r="C283" s="71" t="s">
        <v>78</v>
      </c>
      <c r="D283" s="6" t="s">
        <v>8</v>
      </c>
      <c r="E283" s="71" t="s">
        <v>78</v>
      </c>
      <c r="F283" s="69" t="s">
        <v>73</v>
      </c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76</v>
      </c>
      <c r="D284" s="71" t="s">
        <v>76</v>
      </c>
      <c r="E284" s="71" t="s">
        <v>76</v>
      </c>
      <c r="F284" s="6"/>
      <c r="G284" s="111"/>
      <c r="H284" s="182" t="s">
        <v>8</v>
      </c>
      <c r="I284" s="183"/>
      <c r="J284" s="8"/>
      <c r="K284" s="8"/>
      <c r="L284" s="8"/>
      <c r="M284" s="130"/>
    </row>
    <row r="285" spans="1:13">
      <c r="A285" s="17">
        <v>12</v>
      </c>
      <c r="B285" s="87" t="s">
        <v>152</v>
      </c>
      <c r="C285" s="6"/>
      <c r="D285" s="6"/>
      <c r="E285" s="6"/>
      <c r="F285" s="6"/>
      <c r="G285" s="111"/>
      <c r="H285" s="171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71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71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71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71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75"/>
      <c r="I291" s="8"/>
      <c r="J291" s="175"/>
      <c r="K291" s="8"/>
      <c r="L291" s="175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75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73"/>
      <c r="G310" s="109"/>
      <c r="H310" s="172" t="s">
        <v>51</v>
      </c>
      <c r="I310" s="172"/>
      <c r="J310" s="172"/>
      <c r="K310" s="27"/>
      <c r="L310" s="27"/>
      <c r="M310" s="109"/>
    </row>
    <row r="311" spans="1:14">
      <c r="A311" s="34" t="s">
        <v>52</v>
      </c>
      <c r="B311" s="173">
        <v>8</v>
      </c>
      <c r="C311" s="173"/>
      <c r="D311" s="173"/>
      <c r="E311" s="173"/>
      <c r="F311" s="173"/>
      <c r="G311" s="109"/>
      <c r="H311" s="55" t="s">
        <v>123</v>
      </c>
      <c r="I311" s="55"/>
      <c r="J311" s="55"/>
      <c r="K311" s="37"/>
      <c r="L311" s="26"/>
      <c r="M311" s="134"/>
    </row>
    <row r="312" spans="1:14">
      <c r="A312" s="173"/>
      <c r="B312" s="29"/>
      <c r="C312" s="15" t="s">
        <v>53</v>
      </c>
      <c r="D312" s="67">
        <v>10030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200</v>
      </c>
      <c r="E313" s="30"/>
      <c r="F313" s="28"/>
      <c r="G313" s="109" t="s">
        <v>114</v>
      </c>
      <c r="H313" s="31">
        <v>1</v>
      </c>
      <c r="I313" s="68"/>
      <c r="J313" s="35">
        <v>3520.5</v>
      </c>
      <c r="K313" s="31" t="s">
        <v>374</v>
      </c>
      <c r="L313" s="33">
        <v>1</v>
      </c>
      <c r="M313" s="111" t="s">
        <v>114</v>
      </c>
    </row>
    <row r="314" spans="1:14">
      <c r="A314" s="9" t="s">
        <v>0</v>
      </c>
      <c r="B314" s="10"/>
      <c r="C314" s="15" t="s">
        <v>60</v>
      </c>
      <c r="D314" s="30">
        <v>200</v>
      </c>
      <c r="E314" s="30"/>
      <c r="F314" s="28"/>
      <c r="G314" s="109" t="s">
        <v>114</v>
      </c>
      <c r="H314" s="31">
        <v>2</v>
      </c>
      <c r="I314" s="68"/>
      <c r="J314" s="35">
        <v>3388</v>
      </c>
      <c r="K314" s="31" t="s">
        <v>373</v>
      </c>
      <c r="L314" s="33">
        <v>1</v>
      </c>
      <c r="M314" s="111" t="s">
        <v>114</v>
      </c>
    </row>
    <row r="315" spans="1:14">
      <c r="A315" s="9" t="s">
        <v>1</v>
      </c>
      <c r="B315" s="11"/>
      <c r="C315" s="15" t="s">
        <v>61</v>
      </c>
      <c r="D315" s="30">
        <v>8</v>
      </c>
      <c r="E315" s="30"/>
      <c r="F315" s="28"/>
      <c r="G315" s="109" t="s">
        <v>114</v>
      </c>
      <c r="H315" s="31">
        <v>3</v>
      </c>
      <c r="I315" s="31"/>
      <c r="J315" s="35">
        <v>3101.5</v>
      </c>
      <c r="K315" s="31" t="s">
        <v>138</v>
      </c>
      <c r="L315" s="33">
        <v>1</v>
      </c>
      <c r="M315" s="111" t="s">
        <v>114</v>
      </c>
    </row>
    <row r="316" spans="1:14">
      <c r="A316" s="9" t="s">
        <v>62</v>
      </c>
      <c r="B316" s="11"/>
      <c r="C316" s="16" t="s">
        <v>63</v>
      </c>
      <c r="D316" s="57" t="s">
        <v>287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10561.5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74"/>
      <c r="I319" s="174"/>
      <c r="J319" s="174"/>
      <c r="K319" s="174"/>
      <c r="L319" s="44"/>
      <c r="M319" s="135"/>
    </row>
    <row r="320" spans="1:14">
      <c r="A320" s="17">
        <v>3</v>
      </c>
      <c r="B320" s="75">
        <v>0</v>
      </c>
      <c r="C320" s="71" t="s">
        <v>78</v>
      </c>
      <c r="D320" s="6" t="s">
        <v>8</v>
      </c>
      <c r="E320" s="71" t="s">
        <v>78</v>
      </c>
      <c r="F320" s="6" t="s">
        <v>71</v>
      </c>
      <c r="G320" s="109"/>
      <c r="H320" s="204" t="s">
        <v>75</v>
      </c>
      <c r="I320" s="205"/>
      <c r="J320" s="174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3520.5</v>
      </c>
      <c r="C321" s="71" t="s">
        <v>78</v>
      </c>
      <c r="D321" s="6" t="s">
        <v>113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SUM(J313*L313)+(J314*L314)+(J315*L315)+(J316*L316)+10+12</f>
        <v>10032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SUM(B320:B328)+B319+12</f>
        <v>10032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78</v>
      </c>
      <c r="D323" s="6" t="s">
        <v>8</v>
      </c>
      <c r="E323" s="71" t="s">
        <v>78</v>
      </c>
      <c r="F323" s="6" t="s">
        <v>71</v>
      </c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>
        <v>3388</v>
      </c>
      <c r="C324" s="71" t="s">
        <v>78</v>
      </c>
      <c r="D324" s="6" t="s">
        <v>8</v>
      </c>
      <c r="E324" s="71" t="s">
        <v>78</v>
      </c>
      <c r="F324" s="69" t="s">
        <v>73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0</v>
      </c>
      <c r="C325" s="71" t="s">
        <v>76</v>
      </c>
      <c r="D325" s="71" t="s">
        <v>76</v>
      </c>
      <c r="E325" s="71" t="s">
        <v>76</v>
      </c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78</v>
      </c>
      <c r="D326" s="6" t="s">
        <v>8</v>
      </c>
      <c r="E326" s="71" t="s">
        <v>78</v>
      </c>
      <c r="F326" s="6" t="s">
        <v>71</v>
      </c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23">
        <v>3101.5</v>
      </c>
      <c r="C327" s="71" t="s">
        <v>78</v>
      </c>
      <c r="D327" s="6" t="s">
        <v>8</v>
      </c>
      <c r="E327" s="71" t="s">
        <v>78</v>
      </c>
      <c r="F327" s="69" t="s">
        <v>73</v>
      </c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76</v>
      </c>
      <c r="D328" s="71" t="s">
        <v>76</v>
      </c>
      <c r="E328" s="71" t="s">
        <v>76</v>
      </c>
      <c r="F328" s="6"/>
      <c r="G328" s="111"/>
      <c r="H328" s="182" t="s">
        <v>8</v>
      </c>
      <c r="I328" s="183"/>
      <c r="J328" s="182" t="s">
        <v>16</v>
      </c>
      <c r="K328" s="196"/>
      <c r="L328" s="8"/>
      <c r="M328" s="130"/>
    </row>
    <row r="329" spans="1:13">
      <c r="A329" s="17">
        <v>12</v>
      </c>
      <c r="B329" s="87" t="s">
        <v>152</v>
      </c>
      <c r="C329" s="6"/>
      <c r="D329" s="6"/>
      <c r="E329" s="6"/>
      <c r="F329" s="6"/>
      <c r="G329" s="111"/>
      <c r="H329" s="171" t="s">
        <v>9</v>
      </c>
      <c r="I329" s="7">
        <v>0</v>
      </c>
      <c r="J329" s="171" t="s">
        <v>14</v>
      </c>
      <c r="K329" s="171" t="s">
        <v>33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71" t="s">
        <v>10</v>
      </c>
      <c r="I330" s="7">
        <v>1</v>
      </c>
      <c r="J330" s="7">
        <v>40.6</v>
      </c>
      <c r="K330" s="23">
        <v>64.599999999999994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71" t="s">
        <v>11</v>
      </c>
      <c r="I331" s="7">
        <v>70</v>
      </c>
      <c r="J331" s="7">
        <v>41.3</v>
      </c>
      <c r="K331" s="23">
        <v>134.6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71" t="s">
        <v>12</v>
      </c>
      <c r="I332" s="7">
        <v>2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71" t="s">
        <v>13</v>
      </c>
      <c r="I333" s="7">
        <v>40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75"/>
      <c r="I335" s="8"/>
      <c r="J335" s="175"/>
      <c r="K335" s="8"/>
      <c r="L335" s="175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75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73"/>
      <c r="G354" s="109"/>
      <c r="H354" s="172" t="s">
        <v>51</v>
      </c>
      <c r="I354" s="172"/>
      <c r="J354" s="172"/>
      <c r="K354" s="27"/>
      <c r="L354" s="27"/>
      <c r="M354" s="109"/>
    </row>
    <row r="355" spans="1:14">
      <c r="A355" s="34" t="s">
        <v>52</v>
      </c>
      <c r="B355" s="173">
        <v>9</v>
      </c>
      <c r="C355" s="173"/>
      <c r="D355" s="173"/>
      <c r="E355" s="173"/>
      <c r="F355" s="173"/>
      <c r="G355" s="109"/>
      <c r="H355" s="55" t="s">
        <v>123</v>
      </c>
      <c r="I355" s="55"/>
      <c r="J355" s="55"/>
      <c r="K355" s="37"/>
      <c r="L355" s="26"/>
      <c r="M355" s="134"/>
    </row>
    <row r="356" spans="1:14">
      <c r="A356" s="173"/>
      <c r="B356" s="29"/>
      <c r="C356" s="15" t="s">
        <v>53</v>
      </c>
      <c r="D356" s="67">
        <v>10030</v>
      </c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>
        <v>200</v>
      </c>
      <c r="E357" s="30"/>
      <c r="F357" s="28"/>
      <c r="G357" s="109" t="s">
        <v>114</v>
      </c>
      <c r="H357" s="31">
        <v>1</v>
      </c>
      <c r="I357" s="68"/>
      <c r="J357" s="35">
        <v>3202</v>
      </c>
      <c r="K357" s="31" t="s">
        <v>372</v>
      </c>
      <c r="L357" s="33">
        <v>3</v>
      </c>
      <c r="M357" s="111" t="s">
        <v>114</v>
      </c>
    </row>
    <row r="358" spans="1:14">
      <c r="A358" s="9" t="s">
        <v>0</v>
      </c>
      <c r="B358" s="10"/>
      <c r="C358" s="15" t="s">
        <v>60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 t="s">
        <v>287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12808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74"/>
      <c r="I363" s="174"/>
      <c r="J363" s="174"/>
      <c r="K363" s="174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78</v>
      </c>
      <c r="D364" s="6" t="s">
        <v>8</v>
      </c>
      <c r="E364" s="71" t="s">
        <v>78</v>
      </c>
      <c r="F364" s="6" t="s">
        <v>71</v>
      </c>
      <c r="G364" s="109"/>
      <c r="H364" s="204" t="s">
        <v>75</v>
      </c>
      <c r="I364" s="205"/>
      <c r="J364" s="174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3202</v>
      </c>
      <c r="C365" s="71" t="s">
        <v>78</v>
      </c>
      <c r="D365" s="6" t="s">
        <v>8</v>
      </c>
      <c r="E365" s="71" t="s">
        <v>78</v>
      </c>
      <c r="F365" s="69" t="s">
        <v>73</v>
      </c>
      <c r="G365" s="109"/>
      <c r="H365" s="21" t="s">
        <v>64</v>
      </c>
      <c r="I365" s="21"/>
      <c r="J365" s="43">
        <f>SUM(J357*L357)+(J358*L358)+(J359*L359)+(J360*L360)+10+12</f>
        <v>9628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76</v>
      </c>
      <c r="D366" s="71" t="s">
        <v>76</v>
      </c>
      <c r="E366" s="71" t="s">
        <v>76</v>
      </c>
      <c r="F366" s="6"/>
      <c r="G366" s="109"/>
      <c r="H366" s="21" t="s">
        <v>65</v>
      </c>
      <c r="I366" s="21"/>
      <c r="J366" s="43">
        <f>SUM(B364:B366)*3+B363+12</f>
        <v>9628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74</v>
      </c>
      <c r="D367" s="7">
        <v>3</v>
      </c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 t="s">
        <v>152</v>
      </c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7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 t="s">
        <v>8</v>
      </c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71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71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71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71" t="s">
        <v>12</v>
      </c>
      <c r="I376" s="7">
        <v>2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71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75"/>
      <c r="I379" s="8"/>
      <c r="J379" s="175"/>
      <c r="K379" s="8"/>
      <c r="L379" s="175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75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73"/>
      <c r="G398" s="109"/>
      <c r="H398" s="172" t="s">
        <v>51</v>
      </c>
      <c r="I398" s="172"/>
      <c r="J398" s="172"/>
      <c r="K398" s="27"/>
      <c r="L398" s="27"/>
      <c r="M398" s="109"/>
    </row>
    <row r="399" spans="1:13">
      <c r="A399" s="34" t="s">
        <v>52</v>
      </c>
      <c r="B399" s="173">
        <v>10</v>
      </c>
      <c r="C399" s="173"/>
      <c r="D399" s="173"/>
      <c r="E399" s="173"/>
      <c r="F399" s="173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173"/>
      <c r="B400" s="29"/>
      <c r="C400" s="15" t="s">
        <v>53</v>
      </c>
      <c r="D400" s="67">
        <v>10030</v>
      </c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 t="s">
        <v>114</v>
      </c>
      <c r="H401" s="31">
        <v>1</v>
      </c>
      <c r="I401" s="68"/>
      <c r="J401" s="35">
        <v>3155</v>
      </c>
      <c r="K401" s="31" t="s">
        <v>127</v>
      </c>
      <c r="L401" s="33">
        <v>1</v>
      </c>
      <c r="M401" s="111" t="s">
        <v>114</v>
      </c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287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74"/>
      <c r="I407" s="174"/>
      <c r="J407" s="174"/>
      <c r="K407" s="174"/>
      <c r="L407" s="44"/>
      <c r="M407" s="135"/>
    </row>
    <row r="408" spans="1:13">
      <c r="A408" s="17">
        <v>3</v>
      </c>
      <c r="B408" s="75">
        <v>0</v>
      </c>
      <c r="C408" s="71" t="s">
        <v>78</v>
      </c>
      <c r="D408" s="6" t="s">
        <v>8</v>
      </c>
      <c r="E408" s="71" t="s">
        <v>78</v>
      </c>
      <c r="F408" s="6" t="s">
        <v>71</v>
      </c>
      <c r="G408" s="109"/>
      <c r="H408" s="204" t="s">
        <v>75</v>
      </c>
      <c r="I408" s="205"/>
      <c r="J408" s="174">
        <v>1</v>
      </c>
      <c r="K408" s="44" t="s">
        <v>35</v>
      </c>
      <c r="L408" s="5"/>
      <c r="M408" s="126"/>
    </row>
    <row r="409" spans="1:13">
      <c r="A409" s="17">
        <v>4</v>
      </c>
      <c r="B409" s="75">
        <v>3155</v>
      </c>
      <c r="C409" s="71" t="s">
        <v>78</v>
      </c>
      <c r="D409" s="6" t="s">
        <v>8</v>
      </c>
      <c r="E409" s="71" t="s">
        <v>78</v>
      </c>
      <c r="F409" s="69" t="s">
        <v>73</v>
      </c>
      <c r="G409" s="109"/>
      <c r="H409" s="21" t="s">
        <v>64</v>
      </c>
      <c r="I409" s="21"/>
      <c r="J409" s="43">
        <f>SUM(J401*L401)+(J402*L402)+(J403*L403)+(J404*L404)+10+6</f>
        <v>3171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76</v>
      </c>
      <c r="D410" s="71" t="s">
        <v>76</v>
      </c>
      <c r="E410" s="71" t="s">
        <v>76</v>
      </c>
      <c r="F410" s="6"/>
      <c r="G410" s="109"/>
      <c r="H410" s="21" t="s">
        <v>65</v>
      </c>
      <c r="I410" s="21"/>
      <c r="J410" s="43">
        <f>SUM(B408:B410)+B407+6</f>
        <v>3171</v>
      </c>
      <c r="K410" s="27"/>
      <c r="L410" s="3"/>
      <c r="M410" s="127"/>
    </row>
    <row r="411" spans="1:13">
      <c r="A411" s="17">
        <v>6</v>
      </c>
      <c r="B411" s="23" t="s">
        <v>152</v>
      </c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7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 t="s">
        <v>8</v>
      </c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71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71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71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71" t="s">
        <v>12</v>
      </c>
      <c r="I420" s="7">
        <v>2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71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75"/>
      <c r="I423" s="8"/>
      <c r="J423" s="175"/>
      <c r="K423" s="8"/>
      <c r="L423" s="175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75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73"/>
      <c r="G442" s="109"/>
      <c r="H442" s="172" t="s">
        <v>51</v>
      </c>
      <c r="I442" s="172"/>
      <c r="J442" s="172"/>
      <c r="K442" s="27"/>
      <c r="L442" s="27"/>
      <c r="M442" s="109"/>
    </row>
    <row r="443" spans="1:13">
      <c r="A443" s="34" t="s">
        <v>52</v>
      </c>
      <c r="B443" s="173"/>
      <c r="C443" s="173"/>
      <c r="D443" s="173"/>
      <c r="E443" s="173"/>
      <c r="F443" s="173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173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74"/>
      <c r="I451" s="174"/>
      <c r="J451" s="174"/>
      <c r="K451" s="174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74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7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7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7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7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7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7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75"/>
      <c r="I467" s="8"/>
      <c r="J467" s="175"/>
      <c r="K467" s="8"/>
      <c r="L467" s="175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75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73"/>
      <c r="G486" s="109"/>
      <c r="H486" s="172" t="s">
        <v>51</v>
      </c>
      <c r="I486" s="172"/>
      <c r="J486" s="172"/>
      <c r="K486" s="27"/>
      <c r="L486" s="27"/>
      <c r="M486" s="109"/>
    </row>
    <row r="487" spans="1:13">
      <c r="A487" s="34" t="s">
        <v>52</v>
      </c>
      <c r="B487" s="173"/>
      <c r="C487" s="173"/>
      <c r="D487" s="173"/>
      <c r="E487" s="173"/>
      <c r="F487" s="173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173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74"/>
      <c r="I495" s="174"/>
      <c r="J495" s="174"/>
      <c r="K495" s="174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74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7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7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7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7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7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7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75"/>
      <c r="I511" s="8"/>
      <c r="J511" s="175"/>
      <c r="K511" s="8"/>
      <c r="L511" s="175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75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73"/>
      <c r="G530" s="109"/>
      <c r="H530" s="172" t="s">
        <v>51</v>
      </c>
      <c r="I530" s="172"/>
      <c r="J530" s="172"/>
      <c r="K530" s="27"/>
      <c r="L530" s="27"/>
      <c r="M530" s="109"/>
    </row>
    <row r="531" spans="1:14">
      <c r="A531" s="34" t="s">
        <v>52</v>
      </c>
      <c r="B531" s="173"/>
      <c r="C531" s="173"/>
      <c r="D531" s="173"/>
      <c r="E531" s="173"/>
      <c r="F531" s="173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173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74"/>
      <c r="I539" s="174"/>
      <c r="J539" s="174"/>
      <c r="K539" s="174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74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7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7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7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7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7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7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75"/>
      <c r="I555" s="8"/>
      <c r="J555" s="175"/>
      <c r="K555" s="8"/>
      <c r="L555" s="175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75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73"/>
      <c r="G574" s="109"/>
      <c r="H574" s="172" t="s">
        <v>51</v>
      </c>
      <c r="I574" s="172"/>
      <c r="J574" s="172"/>
      <c r="K574" s="27"/>
      <c r="L574" s="27"/>
      <c r="M574" s="109"/>
    </row>
    <row r="575" spans="1:13">
      <c r="A575" s="34" t="s">
        <v>52</v>
      </c>
      <c r="B575" s="173"/>
      <c r="C575" s="173"/>
      <c r="D575" s="173"/>
      <c r="E575" s="173"/>
      <c r="F575" s="173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173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74"/>
      <c r="I583" s="174"/>
      <c r="J583" s="174"/>
      <c r="K583" s="174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74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7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7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7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7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7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7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75"/>
      <c r="I599" s="8"/>
      <c r="J599" s="175"/>
      <c r="K599" s="8"/>
      <c r="L599" s="175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75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73"/>
      <c r="G618" s="109"/>
      <c r="H618" s="172" t="s">
        <v>51</v>
      </c>
      <c r="I618" s="172"/>
      <c r="J618" s="172"/>
      <c r="K618" s="27"/>
      <c r="L618" s="27"/>
      <c r="M618" s="109"/>
    </row>
    <row r="619" spans="1:13">
      <c r="A619" s="34" t="s">
        <v>52</v>
      </c>
      <c r="B619" s="173"/>
      <c r="C619" s="173"/>
      <c r="D619" s="173"/>
      <c r="E619" s="173"/>
      <c r="F619" s="173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173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74"/>
      <c r="I627" s="174"/>
      <c r="J627" s="174"/>
      <c r="K627" s="174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74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7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7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7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7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7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7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75"/>
      <c r="I643" s="8"/>
      <c r="J643" s="175"/>
      <c r="K643" s="8"/>
      <c r="L643" s="175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75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73"/>
      <c r="G662" s="109"/>
      <c r="H662" s="172" t="s">
        <v>51</v>
      </c>
      <c r="I662" s="172"/>
      <c r="J662" s="172"/>
      <c r="K662" s="27"/>
      <c r="L662" s="27"/>
      <c r="M662" s="109"/>
    </row>
    <row r="663" spans="1:13">
      <c r="A663" s="34" t="s">
        <v>52</v>
      </c>
      <c r="B663" s="173"/>
      <c r="C663" s="173"/>
      <c r="D663" s="173"/>
      <c r="E663" s="173"/>
      <c r="F663" s="173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173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74"/>
      <c r="I671" s="174"/>
      <c r="J671" s="174"/>
      <c r="K671" s="174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74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7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7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7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7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7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7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75"/>
      <c r="I687" s="8"/>
      <c r="J687" s="175"/>
      <c r="K687" s="8"/>
      <c r="L687" s="175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75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73"/>
      <c r="G706" s="109"/>
      <c r="H706" s="172" t="s">
        <v>51</v>
      </c>
      <c r="I706" s="172"/>
      <c r="J706" s="172"/>
      <c r="K706" s="27"/>
      <c r="L706" s="27"/>
      <c r="M706" s="109"/>
    </row>
    <row r="707" spans="1:13">
      <c r="A707" s="34" t="s">
        <v>52</v>
      </c>
      <c r="B707" s="173"/>
      <c r="C707" s="173"/>
      <c r="D707" s="173"/>
      <c r="E707" s="173"/>
      <c r="F707" s="173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173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74"/>
      <c r="I715" s="174"/>
      <c r="J715" s="174"/>
      <c r="K715" s="174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74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7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7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7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7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7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7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75"/>
      <c r="I731" s="8"/>
      <c r="J731" s="175"/>
      <c r="K731" s="8"/>
      <c r="L731" s="175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75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73"/>
      <c r="G750" s="109"/>
      <c r="H750" s="172" t="s">
        <v>51</v>
      </c>
      <c r="I750" s="172"/>
      <c r="J750" s="172"/>
      <c r="K750" s="27"/>
      <c r="L750" s="27"/>
      <c r="M750" s="109"/>
    </row>
    <row r="751" spans="1:13">
      <c r="A751" s="34" t="s">
        <v>52</v>
      </c>
      <c r="B751" s="173"/>
      <c r="C751" s="173"/>
      <c r="D751" s="173"/>
      <c r="E751" s="173"/>
      <c r="F751" s="173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73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74"/>
      <c r="I759" s="174"/>
      <c r="J759" s="174"/>
      <c r="K759" s="174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74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7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7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7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7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7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7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75"/>
      <c r="I775" s="8"/>
      <c r="J775" s="175"/>
      <c r="K775" s="8"/>
      <c r="L775" s="175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75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73"/>
      <c r="G794" s="109"/>
      <c r="H794" s="172" t="s">
        <v>51</v>
      </c>
      <c r="I794" s="172"/>
      <c r="J794" s="172"/>
      <c r="K794" s="27"/>
      <c r="L794" s="27"/>
      <c r="M794" s="109"/>
    </row>
    <row r="795" spans="1:13">
      <c r="A795" s="34" t="s">
        <v>52</v>
      </c>
      <c r="B795" s="173"/>
      <c r="C795" s="173"/>
      <c r="D795" s="173"/>
      <c r="E795" s="173"/>
      <c r="F795" s="173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73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74"/>
      <c r="I803" s="174"/>
      <c r="J803" s="174"/>
      <c r="K803" s="174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74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7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7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7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7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7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7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75"/>
      <c r="I819" s="8"/>
      <c r="J819" s="175"/>
      <c r="K819" s="8"/>
      <c r="L819" s="175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75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73"/>
      <c r="G838" s="109"/>
      <c r="H838" s="172" t="s">
        <v>51</v>
      </c>
      <c r="I838" s="172"/>
      <c r="J838" s="172"/>
      <c r="K838" s="27"/>
      <c r="L838" s="27"/>
      <c r="M838" s="109"/>
    </row>
    <row r="839" spans="1:13">
      <c r="A839" s="34" t="s">
        <v>52</v>
      </c>
      <c r="B839" s="173"/>
      <c r="C839" s="173"/>
      <c r="D839" s="173"/>
      <c r="E839" s="173"/>
      <c r="F839" s="173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73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74"/>
      <c r="I847" s="174"/>
      <c r="J847" s="174"/>
      <c r="K847" s="174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74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7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7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7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7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7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7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75"/>
      <c r="I863" s="8"/>
      <c r="J863" s="175"/>
      <c r="K863" s="8"/>
      <c r="L863" s="175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75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73"/>
      <c r="G882" s="109"/>
      <c r="H882" s="172" t="s">
        <v>51</v>
      </c>
      <c r="I882" s="172"/>
      <c r="J882" s="172"/>
      <c r="K882" s="27"/>
      <c r="L882" s="27"/>
      <c r="M882" s="109"/>
    </row>
    <row r="883" spans="1:13">
      <c r="A883" s="34" t="s">
        <v>52</v>
      </c>
      <c r="B883" s="173"/>
      <c r="C883" s="173"/>
      <c r="D883" s="173"/>
      <c r="E883" s="173"/>
      <c r="F883" s="173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73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74"/>
      <c r="I891" s="174"/>
      <c r="J891" s="174"/>
      <c r="K891" s="174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74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7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7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7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7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7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7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75"/>
      <c r="I907" s="8"/>
      <c r="J907" s="175"/>
      <c r="K907" s="8"/>
      <c r="L907" s="175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75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73"/>
      <c r="G926" s="109"/>
      <c r="H926" s="172" t="s">
        <v>51</v>
      </c>
      <c r="I926" s="172"/>
      <c r="J926" s="172"/>
      <c r="K926" s="27"/>
      <c r="L926" s="27"/>
      <c r="M926" s="109"/>
    </row>
    <row r="927" spans="1:13">
      <c r="A927" s="34" t="s">
        <v>52</v>
      </c>
      <c r="B927" s="173"/>
      <c r="C927" s="173"/>
      <c r="D927" s="173"/>
      <c r="E927" s="173"/>
      <c r="F927" s="173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73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74"/>
      <c r="I935" s="174"/>
      <c r="J935" s="174"/>
      <c r="K935" s="174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74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7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7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7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7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7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7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75"/>
      <c r="I951" s="8"/>
      <c r="J951" s="175"/>
      <c r="K951" s="8"/>
      <c r="L951" s="175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75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73"/>
      <c r="G970" s="109"/>
      <c r="H970" s="172" t="s">
        <v>51</v>
      </c>
      <c r="I970" s="172"/>
      <c r="J970" s="172"/>
      <c r="K970" s="27"/>
      <c r="L970" s="27"/>
      <c r="M970" s="109"/>
    </row>
    <row r="971" spans="1:13">
      <c r="A971" s="34" t="s">
        <v>52</v>
      </c>
      <c r="B971" s="173"/>
      <c r="C971" s="173"/>
      <c r="D971" s="173"/>
      <c r="E971" s="173"/>
      <c r="F971" s="173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73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74"/>
      <c r="I979" s="174"/>
      <c r="J979" s="174"/>
      <c r="K979" s="174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74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7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7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7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7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7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7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75"/>
      <c r="I995" s="8"/>
      <c r="J995" s="175"/>
      <c r="K995" s="8"/>
      <c r="L995" s="175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75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73"/>
      <c r="G1014" s="109"/>
      <c r="H1014" s="172" t="s">
        <v>51</v>
      </c>
      <c r="I1014" s="172"/>
      <c r="J1014" s="172"/>
      <c r="K1014" s="27"/>
      <c r="L1014" s="27"/>
      <c r="M1014" s="109"/>
    </row>
    <row r="1015" spans="1:13">
      <c r="A1015" s="34" t="s">
        <v>52</v>
      </c>
      <c r="B1015" s="173"/>
      <c r="C1015" s="173"/>
      <c r="D1015" s="173"/>
      <c r="E1015" s="173"/>
      <c r="F1015" s="173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73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74"/>
      <c r="I1023" s="174"/>
      <c r="J1023" s="174"/>
      <c r="K1023" s="174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74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7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7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7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7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7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7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75"/>
      <c r="I1039" s="8"/>
      <c r="J1039" s="175"/>
      <c r="K1039" s="8"/>
      <c r="L1039" s="175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75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73"/>
      <c r="G1058" s="109"/>
      <c r="H1058" s="172" t="s">
        <v>51</v>
      </c>
      <c r="I1058" s="172"/>
      <c r="J1058" s="172"/>
      <c r="K1058" s="27"/>
      <c r="L1058" s="27"/>
      <c r="M1058" s="109"/>
    </row>
    <row r="1059" spans="1:14">
      <c r="A1059" s="34" t="s">
        <v>52</v>
      </c>
      <c r="B1059" s="173"/>
      <c r="C1059" s="173"/>
      <c r="D1059" s="173"/>
      <c r="E1059" s="173"/>
      <c r="F1059" s="173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73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74"/>
      <c r="I1067" s="174"/>
      <c r="J1067" s="174"/>
      <c r="K1067" s="174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74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7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7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7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7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7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7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75"/>
      <c r="I1083" s="8"/>
      <c r="J1083" s="175"/>
      <c r="K1083" s="8"/>
      <c r="L1083" s="175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75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73"/>
      <c r="G1102" s="109"/>
      <c r="H1102" s="172" t="s">
        <v>51</v>
      </c>
      <c r="I1102" s="172"/>
      <c r="J1102" s="172"/>
      <c r="K1102" s="27"/>
      <c r="L1102" s="27"/>
      <c r="M1102" s="109"/>
    </row>
    <row r="1103" spans="1:13">
      <c r="A1103" s="34" t="s">
        <v>52</v>
      </c>
      <c r="B1103" s="173"/>
      <c r="C1103" s="173"/>
      <c r="D1103" s="173"/>
      <c r="E1103" s="173"/>
      <c r="F1103" s="173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73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74"/>
      <c r="I1111" s="174"/>
      <c r="J1111" s="174"/>
      <c r="K1111" s="174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74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7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7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7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7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7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7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75"/>
      <c r="I1127" s="8"/>
      <c r="J1127" s="175"/>
      <c r="K1127" s="8"/>
      <c r="L1127" s="175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75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73"/>
      <c r="G1146" s="109"/>
      <c r="H1146" s="172" t="s">
        <v>51</v>
      </c>
      <c r="I1146" s="172"/>
      <c r="J1146" s="172"/>
      <c r="K1146" s="27"/>
      <c r="L1146" s="27"/>
      <c r="M1146" s="109"/>
    </row>
    <row r="1147" spans="1:13">
      <c r="A1147" s="34" t="s">
        <v>52</v>
      </c>
      <c r="B1147" s="173"/>
      <c r="C1147" s="173"/>
      <c r="D1147" s="173"/>
      <c r="E1147" s="173"/>
      <c r="F1147" s="173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73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74"/>
      <c r="I1155" s="174"/>
      <c r="J1155" s="174"/>
      <c r="K1155" s="174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74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7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7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7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7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7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7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75"/>
      <c r="I1171" s="8"/>
      <c r="J1171" s="175"/>
      <c r="K1171" s="8"/>
      <c r="L1171" s="175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75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73"/>
      <c r="G1190" s="109"/>
      <c r="H1190" s="172" t="s">
        <v>51</v>
      </c>
      <c r="I1190" s="172"/>
      <c r="J1190" s="172"/>
      <c r="K1190" s="27"/>
      <c r="L1190" s="27"/>
      <c r="M1190" s="109"/>
    </row>
    <row r="1191" spans="1:13">
      <c r="A1191" s="34" t="s">
        <v>52</v>
      </c>
      <c r="B1191" s="173"/>
      <c r="C1191" s="173"/>
      <c r="D1191" s="173"/>
      <c r="E1191" s="173"/>
      <c r="F1191" s="173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73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74"/>
      <c r="I1199" s="174"/>
      <c r="J1199" s="174"/>
      <c r="K1199" s="174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74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7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7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7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7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7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7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75"/>
      <c r="I1215" s="8"/>
      <c r="J1215" s="175"/>
      <c r="K1215" s="8"/>
      <c r="L1215" s="175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75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73"/>
      <c r="G1234" s="109"/>
      <c r="H1234" s="172" t="s">
        <v>51</v>
      </c>
      <c r="I1234" s="172"/>
      <c r="J1234" s="172"/>
      <c r="K1234" s="27"/>
      <c r="L1234" s="27"/>
      <c r="M1234" s="109"/>
    </row>
    <row r="1235" spans="1:14">
      <c r="A1235" s="34" t="s">
        <v>52</v>
      </c>
      <c r="B1235" s="173"/>
      <c r="C1235" s="173"/>
      <c r="D1235" s="173"/>
      <c r="E1235" s="173"/>
      <c r="F1235" s="173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73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74"/>
      <c r="I1243" s="174"/>
      <c r="J1243" s="174"/>
      <c r="K1243" s="174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74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7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7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7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7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7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7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75"/>
      <c r="I1259" s="8"/>
      <c r="J1259" s="175"/>
      <c r="K1259" s="8"/>
      <c r="L1259" s="175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75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73"/>
      <c r="G1278" s="109"/>
      <c r="H1278" s="172" t="s">
        <v>51</v>
      </c>
      <c r="I1278" s="172"/>
      <c r="J1278" s="172"/>
      <c r="K1278" s="27"/>
      <c r="L1278" s="27"/>
      <c r="M1278" s="109"/>
    </row>
    <row r="1279" spans="1:13">
      <c r="A1279" s="34" t="s">
        <v>52</v>
      </c>
      <c r="B1279" s="173"/>
      <c r="C1279" s="173"/>
      <c r="D1279" s="173"/>
      <c r="E1279" s="173"/>
      <c r="F1279" s="173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73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74"/>
      <c r="I1287" s="174"/>
      <c r="J1287" s="174"/>
      <c r="K1287" s="174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74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7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7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7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7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7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7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75"/>
      <c r="I1303" s="8"/>
      <c r="J1303" s="175"/>
      <c r="K1303" s="8"/>
      <c r="L1303" s="175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75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73"/>
      <c r="G1322" s="109"/>
      <c r="H1322" s="172" t="s">
        <v>51</v>
      </c>
      <c r="I1322" s="172"/>
      <c r="J1322" s="172"/>
      <c r="K1322" s="27"/>
      <c r="L1322" s="27"/>
      <c r="M1322" s="109"/>
    </row>
    <row r="1323" spans="1:13">
      <c r="A1323" s="34" t="s">
        <v>52</v>
      </c>
      <c r="B1323" s="173"/>
      <c r="C1323" s="173"/>
      <c r="D1323" s="173"/>
      <c r="E1323" s="173"/>
      <c r="F1323" s="173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73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74"/>
      <c r="I1331" s="174"/>
      <c r="J1331" s="174"/>
      <c r="K1331" s="174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74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7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7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7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7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7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7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75"/>
      <c r="I1347" s="8"/>
      <c r="J1347" s="175"/>
      <c r="K1347" s="8"/>
      <c r="L1347" s="175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75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73"/>
      <c r="G1366" s="109"/>
      <c r="H1366" s="172" t="s">
        <v>51</v>
      </c>
      <c r="I1366" s="172"/>
      <c r="J1366" s="172"/>
      <c r="K1366" s="27"/>
      <c r="L1366" s="27"/>
      <c r="M1366" s="109"/>
    </row>
    <row r="1367" spans="1:13">
      <c r="A1367" s="34" t="s">
        <v>52</v>
      </c>
      <c r="B1367" s="173"/>
      <c r="C1367" s="173"/>
      <c r="D1367" s="173"/>
      <c r="E1367" s="173"/>
      <c r="F1367" s="173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73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74"/>
      <c r="I1375" s="174"/>
      <c r="J1375" s="174"/>
      <c r="K1375" s="174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74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7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7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7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7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7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7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75"/>
      <c r="I1391" s="8"/>
      <c r="J1391" s="175"/>
      <c r="K1391" s="8"/>
      <c r="L1391" s="175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75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73"/>
      <c r="G1410" s="109"/>
      <c r="H1410" s="172" t="s">
        <v>51</v>
      </c>
      <c r="I1410" s="172"/>
      <c r="J1410" s="172"/>
      <c r="K1410" s="27"/>
      <c r="L1410" s="27"/>
      <c r="M1410" s="109"/>
    </row>
    <row r="1411" spans="1:13">
      <c r="A1411" s="34" t="s">
        <v>52</v>
      </c>
      <c r="B1411" s="173"/>
      <c r="C1411" s="173"/>
      <c r="D1411" s="173"/>
      <c r="E1411" s="173"/>
      <c r="F1411" s="173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73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74"/>
      <c r="I1419" s="174"/>
      <c r="J1419" s="174"/>
      <c r="K1419" s="174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74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7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7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7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7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7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7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75"/>
      <c r="I1435" s="8"/>
      <c r="J1435" s="175"/>
      <c r="K1435" s="8"/>
      <c r="L1435" s="175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75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73"/>
      <c r="G1454" s="109"/>
      <c r="H1454" s="172" t="s">
        <v>51</v>
      </c>
      <c r="I1454" s="172"/>
      <c r="J1454" s="172"/>
      <c r="K1454" s="27"/>
      <c r="L1454" s="27"/>
      <c r="M1454" s="109"/>
    </row>
    <row r="1455" spans="1:13">
      <c r="A1455" s="34" t="s">
        <v>52</v>
      </c>
      <c r="B1455" s="173"/>
      <c r="C1455" s="173"/>
      <c r="D1455" s="173"/>
      <c r="E1455" s="173"/>
      <c r="F1455" s="173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73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74"/>
      <c r="I1463" s="174"/>
      <c r="J1463" s="174"/>
      <c r="K1463" s="174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74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7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7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7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7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7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7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75"/>
      <c r="I1479" s="8"/>
      <c r="J1479" s="175"/>
      <c r="K1479" s="8"/>
      <c r="L1479" s="175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75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73"/>
      <c r="G1498" s="109"/>
      <c r="H1498" s="172" t="s">
        <v>51</v>
      </c>
      <c r="I1498" s="172"/>
      <c r="J1498" s="172"/>
      <c r="K1498" s="27"/>
      <c r="L1498" s="27"/>
      <c r="M1498" s="109"/>
    </row>
    <row r="1499" spans="1:13">
      <c r="A1499" s="34" t="s">
        <v>52</v>
      </c>
      <c r="B1499" s="173"/>
      <c r="C1499" s="173"/>
      <c r="D1499" s="173"/>
      <c r="E1499" s="173"/>
      <c r="F1499" s="173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73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74"/>
      <c r="I1507" s="174"/>
      <c r="J1507" s="174"/>
      <c r="K1507" s="174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74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7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7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7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7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7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7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75"/>
      <c r="I1523" s="8"/>
      <c r="J1523" s="175"/>
      <c r="K1523" s="8"/>
      <c r="L1523" s="175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75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73"/>
      <c r="G1542" s="109"/>
      <c r="H1542" s="172" t="s">
        <v>51</v>
      </c>
      <c r="I1542" s="172"/>
      <c r="J1542" s="172"/>
      <c r="K1542" s="27"/>
      <c r="L1542" s="27"/>
      <c r="M1542" s="109"/>
    </row>
    <row r="1543" spans="1:13">
      <c r="A1543" s="34" t="s">
        <v>52</v>
      </c>
      <c r="B1543" s="173"/>
      <c r="C1543" s="173"/>
      <c r="D1543" s="173"/>
      <c r="E1543" s="173"/>
      <c r="F1543" s="173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73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74"/>
      <c r="I1551" s="174"/>
      <c r="J1551" s="174"/>
      <c r="K1551" s="174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74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7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7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7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7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7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7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75"/>
      <c r="I1567" s="8"/>
      <c r="J1567" s="175"/>
      <c r="K1567" s="8"/>
      <c r="L1567" s="175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75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73"/>
      <c r="G1586" s="109"/>
      <c r="H1586" s="172" t="s">
        <v>51</v>
      </c>
      <c r="I1586" s="172"/>
      <c r="J1586" s="172"/>
      <c r="K1586" s="27"/>
      <c r="L1586" s="27"/>
      <c r="M1586" s="109"/>
    </row>
    <row r="1587" spans="1:13">
      <c r="A1587" s="34" t="s">
        <v>52</v>
      </c>
      <c r="B1587" s="173"/>
      <c r="C1587" s="173"/>
      <c r="D1587" s="173"/>
      <c r="E1587" s="173"/>
      <c r="F1587" s="173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73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74"/>
      <c r="I1595" s="174"/>
      <c r="J1595" s="174"/>
      <c r="K1595" s="174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74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7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7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7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7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7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7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75"/>
      <c r="I1611" s="8"/>
      <c r="J1611" s="175"/>
      <c r="K1611" s="8"/>
      <c r="L1611" s="175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75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73"/>
      <c r="G1630" s="109"/>
      <c r="H1630" s="172" t="s">
        <v>51</v>
      </c>
      <c r="I1630" s="172"/>
      <c r="J1630" s="172"/>
      <c r="K1630" s="27"/>
      <c r="L1630" s="27"/>
      <c r="M1630" s="109"/>
    </row>
    <row r="1631" spans="1:13">
      <c r="A1631" s="34" t="s">
        <v>52</v>
      </c>
      <c r="B1631" s="173"/>
      <c r="C1631" s="173"/>
      <c r="D1631" s="173"/>
      <c r="E1631" s="173"/>
      <c r="F1631" s="173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73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74"/>
      <c r="I1639" s="174"/>
      <c r="J1639" s="174"/>
      <c r="K1639" s="174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74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7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7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7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7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7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7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75"/>
      <c r="I1655" s="8"/>
      <c r="J1655" s="175"/>
      <c r="K1655" s="8"/>
      <c r="L1655" s="175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75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73"/>
      <c r="G1674" s="109"/>
      <c r="H1674" s="172" t="s">
        <v>51</v>
      </c>
      <c r="I1674" s="172"/>
      <c r="J1674" s="172"/>
      <c r="K1674" s="27"/>
      <c r="L1674" s="27"/>
      <c r="M1674" s="109"/>
    </row>
    <row r="1675" spans="1:13">
      <c r="A1675" s="34" t="s">
        <v>52</v>
      </c>
      <c r="B1675" s="173"/>
      <c r="C1675" s="173"/>
      <c r="D1675" s="173"/>
      <c r="E1675" s="173"/>
      <c r="F1675" s="173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73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74"/>
      <c r="I1683" s="174"/>
      <c r="J1683" s="174"/>
      <c r="K1683" s="174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74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7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7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7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7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7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7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75"/>
      <c r="I1699" s="8"/>
      <c r="J1699" s="175"/>
      <c r="K1699" s="8"/>
      <c r="L1699" s="175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75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73"/>
      <c r="G1718" s="109"/>
      <c r="H1718" s="172" t="s">
        <v>51</v>
      </c>
      <c r="I1718" s="172"/>
      <c r="J1718" s="172"/>
      <c r="K1718" s="27"/>
      <c r="L1718" s="27"/>
      <c r="M1718" s="109"/>
    </row>
    <row r="1719" spans="1:13">
      <c r="A1719" s="34" t="s">
        <v>52</v>
      </c>
      <c r="B1719" s="173"/>
      <c r="C1719" s="173"/>
      <c r="D1719" s="173"/>
      <c r="E1719" s="173"/>
      <c r="F1719" s="173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73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74"/>
      <c r="I1727" s="174"/>
      <c r="J1727" s="174"/>
      <c r="K1727" s="174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74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7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7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7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7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7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7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75"/>
      <c r="I1743" s="8"/>
      <c r="J1743" s="175"/>
      <c r="K1743" s="8"/>
      <c r="L1743" s="175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75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73"/>
      <c r="G1762" s="109"/>
      <c r="H1762" s="172" t="s">
        <v>51</v>
      </c>
      <c r="I1762" s="172"/>
      <c r="J1762" s="172"/>
      <c r="K1762" s="27"/>
      <c r="L1762" s="27"/>
      <c r="M1762" s="109"/>
    </row>
    <row r="1763" spans="1:14">
      <c r="A1763" s="34" t="s">
        <v>52</v>
      </c>
      <c r="B1763" s="173"/>
      <c r="C1763" s="173"/>
      <c r="D1763" s="173"/>
      <c r="E1763" s="173"/>
      <c r="F1763" s="173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73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74"/>
      <c r="I1771" s="174"/>
      <c r="J1771" s="174"/>
      <c r="K1771" s="174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74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7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7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7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7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7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7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75"/>
      <c r="I1787" s="8"/>
      <c r="J1787" s="175"/>
      <c r="K1787" s="8"/>
      <c r="L1787" s="175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75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73"/>
      <c r="G1806" s="109"/>
      <c r="H1806" s="172" t="s">
        <v>51</v>
      </c>
      <c r="I1806" s="172"/>
      <c r="J1806" s="172"/>
      <c r="K1806" s="27"/>
      <c r="L1806" s="27"/>
      <c r="M1806" s="109"/>
    </row>
    <row r="1807" spans="1:13">
      <c r="A1807" s="34" t="s">
        <v>52</v>
      </c>
      <c r="B1807" s="173"/>
      <c r="C1807" s="173"/>
      <c r="D1807" s="173"/>
      <c r="E1807" s="173"/>
      <c r="F1807" s="173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73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74"/>
      <c r="I1815" s="174"/>
      <c r="J1815" s="174"/>
      <c r="K1815" s="174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74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7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7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7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7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7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7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75"/>
      <c r="I1831" s="8"/>
      <c r="J1831" s="175"/>
      <c r="K1831" s="8"/>
      <c r="L1831" s="175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75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73"/>
      <c r="G1850" s="109"/>
      <c r="H1850" s="172" t="s">
        <v>51</v>
      </c>
      <c r="I1850" s="172"/>
      <c r="J1850" s="172"/>
      <c r="K1850" s="27"/>
      <c r="L1850" s="27"/>
      <c r="M1850" s="109"/>
    </row>
    <row r="1851" spans="1:13">
      <c r="A1851" s="34" t="s">
        <v>52</v>
      </c>
      <c r="B1851" s="173"/>
      <c r="C1851" s="173"/>
      <c r="D1851" s="173"/>
      <c r="E1851" s="173"/>
      <c r="F1851" s="173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73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74"/>
      <c r="I1859" s="174"/>
      <c r="J1859" s="174"/>
      <c r="K1859" s="174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74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7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7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7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7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7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7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75"/>
      <c r="I1875" s="8"/>
      <c r="J1875" s="175"/>
      <c r="K1875" s="8"/>
      <c r="L1875" s="175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75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73"/>
      <c r="G1894" s="109"/>
      <c r="H1894" s="172" t="s">
        <v>51</v>
      </c>
      <c r="I1894" s="172"/>
      <c r="J1894" s="172"/>
      <c r="K1894" s="27"/>
      <c r="L1894" s="27"/>
      <c r="M1894" s="109"/>
    </row>
    <row r="1895" spans="1:13">
      <c r="A1895" s="34" t="s">
        <v>52</v>
      </c>
      <c r="B1895" s="173"/>
      <c r="C1895" s="173"/>
      <c r="D1895" s="173"/>
      <c r="E1895" s="173"/>
      <c r="F1895" s="173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73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74"/>
      <c r="I1903" s="174"/>
      <c r="J1903" s="174"/>
      <c r="K1903" s="174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74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7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7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7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7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7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7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75"/>
      <c r="I1919" s="8"/>
      <c r="J1919" s="175"/>
      <c r="K1919" s="8"/>
      <c r="L1919" s="175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75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73"/>
      <c r="G1938" s="109"/>
      <c r="H1938" s="172" t="s">
        <v>51</v>
      </c>
      <c r="I1938" s="172"/>
      <c r="J1938" s="172"/>
      <c r="K1938" s="27"/>
      <c r="L1938" s="27"/>
      <c r="M1938" s="109"/>
    </row>
    <row r="1939" spans="1:13">
      <c r="A1939" s="34" t="s">
        <v>52</v>
      </c>
      <c r="B1939" s="173"/>
      <c r="C1939" s="173"/>
      <c r="D1939" s="173"/>
      <c r="E1939" s="173"/>
      <c r="F1939" s="173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73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74"/>
      <c r="I1947" s="174"/>
      <c r="J1947" s="174"/>
      <c r="K1947" s="174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74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7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7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7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7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7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7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75"/>
      <c r="I1963" s="8"/>
      <c r="J1963" s="175"/>
      <c r="K1963" s="8"/>
      <c r="L1963" s="175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75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73"/>
      <c r="G1982" s="109"/>
      <c r="H1982" s="172" t="s">
        <v>51</v>
      </c>
      <c r="I1982" s="172"/>
      <c r="J1982" s="172"/>
      <c r="K1982" s="27"/>
      <c r="L1982" s="27"/>
      <c r="M1982" s="109"/>
    </row>
    <row r="1983" spans="1:13">
      <c r="A1983" s="34" t="s">
        <v>52</v>
      </c>
      <c r="B1983" s="173"/>
      <c r="C1983" s="173"/>
      <c r="D1983" s="173"/>
      <c r="E1983" s="173"/>
      <c r="F1983" s="173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73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74"/>
      <c r="I1991" s="174"/>
      <c r="J1991" s="174"/>
      <c r="K1991" s="174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74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7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7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7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7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7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7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75"/>
      <c r="I2007" s="8"/>
      <c r="J2007" s="175"/>
      <c r="K2007" s="8"/>
      <c r="L2007" s="175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75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73"/>
      <c r="G2026" s="109"/>
      <c r="H2026" s="172" t="s">
        <v>51</v>
      </c>
      <c r="I2026" s="172"/>
      <c r="J2026" s="172"/>
      <c r="K2026" s="27"/>
      <c r="L2026" s="27"/>
      <c r="M2026" s="109"/>
    </row>
    <row r="2027" spans="1:13">
      <c r="A2027" s="34" t="s">
        <v>52</v>
      </c>
      <c r="B2027" s="173"/>
      <c r="C2027" s="173"/>
      <c r="D2027" s="173"/>
      <c r="E2027" s="173"/>
      <c r="F2027" s="173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73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74"/>
      <c r="I2035" s="174"/>
      <c r="J2035" s="174"/>
      <c r="K2035" s="174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74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7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7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7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7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7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7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75"/>
      <c r="I2051" s="8"/>
      <c r="J2051" s="175"/>
      <c r="K2051" s="8"/>
      <c r="L2051" s="175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75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73"/>
      <c r="G2070" s="109"/>
      <c r="H2070" s="172" t="s">
        <v>51</v>
      </c>
      <c r="I2070" s="172"/>
      <c r="J2070" s="172"/>
      <c r="K2070" s="27"/>
      <c r="L2070" s="27"/>
      <c r="M2070" s="109"/>
    </row>
    <row r="2071" spans="1:13">
      <c r="A2071" s="34" t="s">
        <v>52</v>
      </c>
      <c r="B2071" s="173"/>
      <c r="C2071" s="173"/>
      <c r="D2071" s="173"/>
      <c r="E2071" s="173"/>
      <c r="F2071" s="173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73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74"/>
      <c r="I2079" s="174"/>
      <c r="J2079" s="174"/>
      <c r="K2079" s="174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74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7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7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7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7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7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7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75"/>
      <c r="I2095" s="8"/>
      <c r="J2095" s="175"/>
      <c r="K2095" s="8"/>
      <c r="L2095" s="175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75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73"/>
      <c r="G2114" s="109"/>
      <c r="H2114" s="172" t="s">
        <v>51</v>
      </c>
      <c r="I2114" s="172"/>
      <c r="J2114" s="172"/>
      <c r="K2114" s="27"/>
      <c r="L2114" s="27"/>
      <c r="M2114" s="109"/>
    </row>
    <row r="2115" spans="1:13">
      <c r="A2115" s="34" t="s">
        <v>52</v>
      </c>
      <c r="B2115" s="173"/>
      <c r="C2115" s="173"/>
      <c r="D2115" s="173"/>
      <c r="E2115" s="173"/>
      <c r="F2115" s="173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73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74"/>
      <c r="I2123" s="174"/>
      <c r="J2123" s="174"/>
      <c r="K2123" s="174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74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7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7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7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7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7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7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75"/>
      <c r="I2139" s="8"/>
      <c r="J2139" s="175"/>
      <c r="K2139" s="8"/>
      <c r="L2139" s="175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75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73"/>
      <c r="G2158" s="109"/>
      <c r="H2158" s="172" t="s">
        <v>51</v>
      </c>
      <c r="I2158" s="172"/>
      <c r="J2158" s="172"/>
      <c r="K2158" s="27"/>
      <c r="L2158" s="27"/>
      <c r="M2158" s="109"/>
    </row>
    <row r="2159" spans="1:13">
      <c r="A2159" s="34" t="s">
        <v>52</v>
      </c>
      <c r="B2159" s="173"/>
      <c r="C2159" s="173"/>
      <c r="D2159" s="173"/>
      <c r="E2159" s="173"/>
      <c r="F2159" s="173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73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74"/>
      <c r="I2167" s="174"/>
      <c r="J2167" s="174"/>
      <c r="K2167" s="174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74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7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7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7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7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7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7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75"/>
      <c r="I2183" s="8"/>
      <c r="J2183" s="175"/>
      <c r="K2183" s="8"/>
      <c r="L2183" s="175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75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73"/>
      <c r="G2202" s="109"/>
      <c r="H2202" s="172" t="s">
        <v>51</v>
      </c>
      <c r="I2202" s="172"/>
      <c r="J2202" s="172"/>
      <c r="K2202" s="27"/>
      <c r="L2202" s="27"/>
      <c r="M2202" s="109"/>
    </row>
    <row r="2203" spans="1:13">
      <c r="A2203" s="34" t="s">
        <v>52</v>
      </c>
      <c r="B2203" s="173"/>
      <c r="C2203" s="173"/>
      <c r="D2203" s="173"/>
      <c r="E2203" s="173"/>
      <c r="F2203" s="173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73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74"/>
      <c r="I2211" s="174"/>
      <c r="J2211" s="174"/>
      <c r="K2211" s="174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74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7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7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7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7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7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7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75"/>
      <c r="I2227" s="8"/>
      <c r="J2227" s="175"/>
      <c r="K2227" s="8"/>
      <c r="L2227" s="175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75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73"/>
      <c r="G2246" s="109"/>
      <c r="H2246" s="172" t="s">
        <v>51</v>
      </c>
      <c r="I2246" s="172"/>
      <c r="J2246" s="172"/>
      <c r="K2246" s="27"/>
      <c r="L2246" s="27"/>
      <c r="M2246" s="109"/>
    </row>
    <row r="2247" spans="1:13">
      <c r="A2247" s="34" t="s">
        <v>52</v>
      </c>
      <c r="B2247" s="173"/>
      <c r="C2247" s="173"/>
      <c r="D2247" s="173"/>
      <c r="E2247" s="173"/>
      <c r="F2247" s="173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73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74"/>
      <c r="I2255" s="174"/>
      <c r="J2255" s="174"/>
      <c r="K2255" s="174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74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7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7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7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7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7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7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75"/>
      <c r="I2271" s="8"/>
      <c r="J2271" s="175"/>
      <c r="K2271" s="8"/>
      <c r="L2271" s="175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75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73"/>
      <c r="G2290" s="109"/>
      <c r="H2290" s="172" t="s">
        <v>51</v>
      </c>
      <c r="I2290" s="172"/>
      <c r="J2290" s="172"/>
      <c r="K2290" s="27"/>
      <c r="L2290" s="27"/>
      <c r="M2290" s="109"/>
    </row>
    <row r="2291" spans="1:13">
      <c r="A2291" s="34" t="s">
        <v>52</v>
      </c>
      <c r="B2291" s="173"/>
      <c r="C2291" s="173"/>
      <c r="D2291" s="173"/>
      <c r="E2291" s="173"/>
      <c r="F2291" s="173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73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74"/>
      <c r="I2299" s="174"/>
      <c r="J2299" s="174"/>
      <c r="K2299" s="174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74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7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7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7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7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7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7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75"/>
      <c r="I2315" s="8"/>
      <c r="J2315" s="175"/>
      <c r="K2315" s="8"/>
      <c r="L2315" s="175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75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73"/>
      <c r="G2334" s="109"/>
      <c r="H2334" s="172" t="s">
        <v>51</v>
      </c>
      <c r="I2334" s="172"/>
      <c r="J2334" s="172"/>
      <c r="K2334" s="27"/>
      <c r="L2334" s="27"/>
      <c r="M2334" s="109"/>
    </row>
    <row r="2335" spans="1:13">
      <c r="A2335" s="34" t="s">
        <v>52</v>
      </c>
      <c r="B2335" s="173"/>
      <c r="C2335" s="173"/>
      <c r="D2335" s="173"/>
      <c r="E2335" s="173"/>
      <c r="F2335" s="173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73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74"/>
      <c r="I2343" s="174"/>
      <c r="J2343" s="174"/>
      <c r="K2343" s="174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74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7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7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7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7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7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7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75"/>
      <c r="I2359" s="8"/>
      <c r="J2359" s="175"/>
      <c r="K2359" s="8"/>
      <c r="L2359" s="175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75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73"/>
      <c r="G2378" s="109"/>
      <c r="H2378" s="172" t="s">
        <v>51</v>
      </c>
      <c r="I2378" s="172"/>
      <c r="J2378" s="172"/>
      <c r="K2378" s="27"/>
      <c r="L2378" s="27"/>
      <c r="M2378" s="109"/>
    </row>
    <row r="2379" spans="1:13">
      <c r="A2379" s="34" t="s">
        <v>52</v>
      </c>
      <c r="B2379" s="173"/>
      <c r="C2379" s="173"/>
      <c r="D2379" s="173"/>
      <c r="E2379" s="173"/>
      <c r="F2379" s="173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73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74"/>
      <c r="I2387" s="174"/>
      <c r="J2387" s="174"/>
      <c r="K2387" s="174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74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7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7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7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7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7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7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75"/>
      <c r="I2403" s="8"/>
      <c r="J2403" s="175"/>
      <c r="K2403" s="8"/>
      <c r="L2403" s="175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75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73"/>
      <c r="G2422" s="109"/>
      <c r="H2422" s="172" t="s">
        <v>51</v>
      </c>
      <c r="I2422" s="172"/>
      <c r="J2422" s="172"/>
      <c r="K2422" s="27"/>
      <c r="L2422" s="27"/>
      <c r="M2422" s="109"/>
    </row>
    <row r="2423" spans="1:13">
      <c r="A2423" s="34" t="s">
        <v>52</v>
      </c>
      <c r="B2423" s="173"/>
      <c r="C2423" s="173"/>
      <c r="D2423" s="173"/>
      <c r="E2423" s="173"/>
      <c r="F2423" s="173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73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74"/>
      <c r="I2431" s="174"/>
      <c r="J2431" s="174"/>
      <c r="K2431" s="174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74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7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7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7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7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7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7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75"/>
      <c r="I2447" s="8"/>
      <c r="J2447" s="175"/>
      <c r="K2447" s="8"/>
      <c r="L2447" s="175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75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73"/>
      <c r="G2466" s="109"/>
      <c r="H2466" s="172" t="s">
        <v>51</v>
      </c>
      <c r="I2466" s="172"/>
      <c r="J2466" s="172"/>
      <c r="K2466" s="27"/>
      <c r="L2466" s="27"/>
      <c r="M2466" s="109"/>
    </row>
    <row r="2467" spans="1:13">
      <c r="A2467" s="34" t="s">
        <v>52</v>
      </c>
      <c r="B2467" s="173"/>
      <c r="C2467" s="173"/>
      <c r="D2467" s="173"/>
      <c r="E2467" s="173"/>
      <c r="F2467" s="173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73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74"/>
      <c r="I2475" s="174"/>
      <c r="J2475" s="174"/>
      <c r="K2475" s="174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74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7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7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7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7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7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7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75"/>
      <c r="I2491" s="8"/>
      <c r="J2491" s="175"/>
      <c r="K2491" s="8"/>
      <c r="L2491" s="175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75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73"/>
      <c r="G2510" s="109"/>
      <c r="H2510" s="172" t="s">
        <v>51</v>
      </c>
      <c r="I2510" s="172"/>
      <c r="J2510" s="172"/>
      <c r="K2510" s="27"/>
      <c r="L2510" s="27"/>
      <c r="M2510" s="109"/>
    </row>
    <row r="2511" spans="1:13">
      <c r="A2511" s="34" t="s">
        <v>52</v>
      </c>
      <c r="B2511" s="173"/>
      <c r="C2511" s="173"/>
      <c r="D2511" s="173"/>
      <c r="E2511" s="173"/>
      <c r="F2511" s="173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73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74"/>
      <c r="I2519" s="174"/>
      <c r="J2519" s="174"/>
      <c r="K2519" s="174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74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7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7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7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7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7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7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75"/>
      <c r="I2535" s="8"/>
      <c r="J2535" s="175"/>
      <c r="K2535" s="8"/>
      <c r="L2535" s="175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75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73"/>
      <c r="G2554" s="109"/>
      <c r="H2554" s="172" t="s">
        <v>51</v>
      </c>
      <c r="I2554" s="172"/>
      <c r="J2554" s="172"/>
      <c r="K2554" s="27"/>
      <c r="L2554" s="27"/>
      <c r="M2554" s="109"/>
    </row>
    <row r="2555" spans="1:13">
      <c r="A2555" s="34" t="s">
        <v>52</v>
      </c>
      <c r="B2555" s="173"/>
      <c r="C2555" s="173"/>
      <c r="D2555" s="173"/>
      <c r="E2555" s="173"/>
      <c r="F2555" s="173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73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74"/>
      <c r="I2563" s="174"/>
      <c r="J2563" s="174"/>
      <c r="K2563" s="174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74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7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7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7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7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7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7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75"/>
      <c r="I2579" s="8"/>
      <c r="J2579" s="175"/>
      <c r="K2579" s="8"/>
      <c r="L2579" s="175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75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73"/>
      <c r="G2598" s="109"/>
      <c r="H2598" s="172" t="s">
        <v>51</v>
      </c>
      <c r="I2598" s="172"/>
      <c r="J2598" s="172"/>
      <c r="K2598" s="27"/>
      <c r="L2598" s="27"/>
      <c r="M2598" s="109"/>
    </row>
    <row r="2599" spans="1:13">
      <c r="A2599" s="34" t="s">
        <v>52</v>
      </c>
      <c r="B2599" s="173"/>
      <c r="C2599" s="173"/>
      <c r="D2599" s="173"/>
      <c r="E2599" s="173"/>
      <c r="F2599" s="173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73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74"/>
      <c r="I2607" s="174"/>
      <c r="J2607" s="174"/>
      <c r="K2607" s="174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74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7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7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7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7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7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7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75"/>
      <c r="I2623" s="8"/>
      <c r="J2623" s="175"/>
      <c r="K2623" s="8"/>
      <c r="L2623" s="175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75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73"/>
      <c r="G2642" s="109"/>
      <c r="H2642" s="172" t="s">
        <v>51</v>
      </c>
      <c r="I2642" s="172"/>
      <c r="J2642" s="172"/>
      <c r="K2642" s="27"/>
      <c r="L2642" s="27"/>
      <c r="M2642" s="109"/>
    </row>
    <row r="2643" spans="1:13">
      <c r="A2643" s="34" t="s">
        <v>52</v>
      </c>
      <c r="B2643" s="173"/>
      <c r="C2643" s="173"/>
      <c r="D2643" s="173"/>
      <c r="E2643" s="173"/>
      <c r="F2643" s="173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73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74"/>
      <c r="I2651" s="174"/>
      <c r="J2651" s="174"/>
      <c r="K2651" s="174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74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7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7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7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7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7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7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75"/>
      <c r="I2667" s="8"/>
      <c r="J2667" s="175"/>
      <c r="K2667" s="8"/>
      <c r="L2667" s="175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75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73"/>
      <c r="G2686" s="109"/>
      <c r="H2686" s="172" t="s">
        <v>51</v>
      </c>
      <c r="I2686" s="172"/>
      <c r="J2686" s="172"/>
      <c r="K2686" s="27"/>
      <c r="L2686" s="27"/>
      <c r="M2686" s="109"/>
    </row>
    <row r="2687" spans="1:13">
      <c r="A2687" s="34" t="s">
        <v>52</v>
      </c>
      <c r="B2687" s="173"/>
      <c r="C2687" s="173"/>
      <c r="D2687" s="173"/>
      <c r="E2687" s="173"/>
      <c r="F2687" s="173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73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74"/>
      <c r="I2695" s="174"/>
      <c r="J2695" s="174"/>
      <c r="K2695" s="174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74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7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7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7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7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7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7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75"/>
      <c r="I2711" s="8"/>
      <c r="J2711" s="175"/>
      <c r="K2711" s="8"/>
      <c r="L2711" s="175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75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73"/>
      <c r="G2730" s="109"/>
      <c r="H2730" s="172" t="s">
        <v>51</v>
      </c>
      <c r="I2730" s="172"/>
      <c r="J2730" s="172"/>
      <c r="K2730" s="27"/>
      <c r="L2730" s="27"/>
      <c r="M2730" s="109"/>
    </row>
    <row r="2731" spans="1:13">
      <c r="A2731" s="34" t="s">
        <v>52</v>
      </c>
      <c r="B2731" s="173"/>
      <c r="C2731" s="173"/>
      <c r="D2731" s="173"/>
      <c r="E2731" s="173"/>
      <c r="F2731" s="173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73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74"/>
      <c r="I2739" s="174"/>
      <c r="J2739" s="174"/>
      <c r="K2739" s="174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74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7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7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7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7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7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7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75"/>
      <c r="I2755" s="8"/>
      <c r="J2755" s="175"/>
      <c r="K2755" s="8"/>
      <c r="L2755" s="175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75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73"/>
      <c r="G2774" s="109"/>
      <c r="H2774" s="172" t="s">
        <v>51</v>
      </c>
      <c r="I2774" s="172"/>
      <c r="J2774" s="172"/>
      <c r="K2774" s="27"/>
      <c r="L2774" s="27"/>
      <c r="M2774" s="109"/>
    </row>
    <row r="2775" spans="1:13">
      <c r="A2775" s="34" t="s">
        <v>52</v>
      </c>
      <c r="B2775" s="173"/>
      <c r="C2775" s="173"/>
      <c r="D2775" s="173"/>
      <c r="E2775" s="173"/>
      <c r="F2775" s="173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73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74"/>
      <c r="I2783" s="174"/>
      <c r="J2783" s="174"/>
      <c r="K2783" s="174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74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7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7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7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7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7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7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75"/>
      <c r="I2799" s="8"/>
      <c r="J2799" s="175"/>
      <c r="K2799" s="8"/>
      <c r="L2799" s="175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75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73"/>
      <c r="G2818" s="109"/>
      <c r="H2818" s="172" t="s">
        <v>51</v>
      </c>
      <c r="I2818" s="172"/>
      <c r="J2818" s="172"/>
      <c r="K2818" s="27"/>
      <c r="L2818" s="27"/>
      <c r="M2818" s="109"/>
    </row>
    <row r="2819" spans="1:13">
      <c r="A2819" s="34" t="s">
        <v>52</v>
      </c>
      <c r="B2819" s="173"/>
      <c r="C2819" s="173"/>
      <c r="D2819" s="173"/>
      <c r="E2819" s="173"/>
      <c r="F2819" s="173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73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74"/>
      <c r="I2827" s="174"/>
      <c r="J2827" s="174"/>
      <c r="K2827" s="174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74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7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7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7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7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7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7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75"/>
      <c r="I2843" s="8"/>
      <c r="J2843" s="175"/>
      <c r="K2843" s="8"/>
      <c r="L2843" s="175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75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73"/>
      <c r="G2862" s="109"/>
      <c r="H2862" s="172" t="s">
        <v>51</v>
      </c>
      <c r="I2862" s="172"/>
      <c r="J2862" s="172"/>
      <c r="K2862" s="27"/>
      <c r="L2862" s="27"/>
      <c r="M2862" s="109"/>
    </row>
    <row r="2863" spans="1:13">
      <c r="A2863" s="34" t="s">
        <v>52</v>
      </c>
      <c r="B2863" s="173"/>
      <c r="C2863" s="173"/>
      <c r="D2863" s="173"/>
      <c r="E2863" s="173"/>
      <c r="F2863" s="173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73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74"/>
      <c r="I2871" s="174"/>
      <c r="J2871" s="174"/>
      <c r="K2871" s="174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74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7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7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7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7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7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7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75"/>
      <c r="I2887" s="8"/>
      <c r="J2887" s="175"/>
      <c r="K2887" s="8"/>
      <c r="L2887" s="175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75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73"/>
      <c r="G2906" s="109"/>
      <c r="H2906" s="172" t="s">
        <v>51</v>
      </c>
      <c r="I2906" s="172"/>
      <c r="J2906" s="172"/>
      <c r="K2906" s="27"/>
      <c r="L2906" s="27"/>
      <c r="M2906" s="109"/>
    </row>
    <row r="2907" spans="1:13">
      <c r="A2907" s="34" t="s">
        <v>52</v>
      </c>
      <c r="B2907" s="173"/>
      <c r="C2907" s="173"/>
      <c r="D2907" s="173"/>
      <c r="E2907" s="173"/>
      <c r="F2907" s="173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73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74"/>
      <c r="I2915" s="174"/>
      <c r="J2915" s="174"/>
      <c r="K2915" s="174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74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7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7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7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7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7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7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75"/>
      <c r="I2931" s="8"/>
      <c r="J2931" s="175"/>
      <c r="K2931" s="8"/>
      <c r="L2931" s="175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75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73"/>
      <c r="G2950" s="109"/>
      <c r="H2950" s="172" t="s">
        <v>51</v>
      </c>
      <c r="I2950" s="172"/>
      <c r="J2950" s="172"/>
      <c r="K2950" s="27"/>
      <c r="L2950" s="27"/>
      <c r="M2950" s="109"/>
    </row>
    <row r="2951" spans="1:13">
      <c r="A2951" s="34" t="s">
        <v>52</v>
      </c>
      <c r="B2951" s="173"/>
      <c r="C2951" s="173"/>
      <c r="D2951" s="173"/>
      <c r="E2951" s="173"/>
      <c r="F2951" s="173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73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74"/>
      <c r="I2959" s="174"/>
      <c r="J2959" s="174"/>
      <c r="K2959" s="174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74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7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7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7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7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7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7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75"/>
      <c r="I2975" s="8"/>
      <c r="J2975" s="175"/>
      <c r="K2975" s="8"/>
      <c r="L2975" s="175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75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3:L133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H2964:I2965"/>
    <mergeCell ref="J2964:K2965"/>
    <mergeCell ref="H2968:I2968"/>
    <mergeCell ref="J64:K64"/>
    <mergeCell ref="J328:K32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5.xml><?xml version="1.0" encoding="utf-8"?>
<worksheet xmlns="http://schemas.openxmlformats.org/spreadsheetml/2006/main" xmlns:r="http://schemas.openxmlformats.org/officeDocument/2006/relationships">
  <dimension ref="A1:V2948"/>
  <sheetViews>
    <sheetView workbookViewId="0">
      <selection activeCell="L31" sqref="L31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6.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47">
        <v>1</v>
      </c>
      <c r="C3" s="102"/>
      <c r="D3" s="102"/>
      <c r="E3" s="102"/>
      <c r="F3" s="102"/>
      <c r="G3" s="109"/>
      <c r="H3" s="55" t="s">
        <v>210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16530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692</v>
      </c>
      <c r="E5" s="30"/>
      <c r="F5" s="28"/>
      <c r="G5" s="109" t="s">
        <v>213</v>
      </c>
      <c r="H5" s="31">
        <v>1</v>
      </c>
      <c r="I5" s="68"/>
      <c r="J5" s="35">
        <v>2835</v>
      </c>
      <c r="K5" s="31" t="s">
        <v>212</v>
      </c>
      <c r="L5" s="33">
        <v>1</v>
      </c>
      <c r="M5" s="111" t="s">
        <v>214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 t="s">
        <v>214</v>
      </c>
      <c r="H6" s="31">
        <v>2</v>
      </c>
      <c r="I6" s="68"/>
      <c r="J6" s="35">
        <v>13337.6</v>
      </c>
      <c r="K6" s="31" t="s">
        <v>216</v>
      </c>
      <c r="L6" s="33">
        <v>1</v>
      </c>
      <c r="M6" s="111" t="s">
        <v>214</v>
      </c>
      <c r="N6" s="70"/>
    </row>
    <row r="7" spans="1:22">
      <c r="A7" s="9" t="s">
        <v>1</v>
      </c>
      <c r="B7" s="11"/>
      <c r="C7" s="15" t="s">
        <v>61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207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26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/>
      <c r="R10" s="54"/>
      <c r="S10" s="4"/>
      <c r="T10" s="4"/>
      <c r="U10" s="4"/>
      <c r="V10" s="3"/>
    </row>
    <row r="11" spans="1:22">
      <c r="A11" s="17">
        <v>2</v>
      </c>
      <c r="B11" s="7">
        <v>10</v>
      </c>
      <c r="C11" s="71" t="s">
        <v>219</v>
      </c>
      <c r="D11" s="71" t="s">
        <v>219</v>
      </c>
      <c r="E11" s="71" t="s">
        <v>219</v>
      </c>
      <c r="F11" s="7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">
        <v>0</v>
      </c>
      <c r="C12" s="71" t="s">
        <v>78</v>
      </c>
      <c r="D12" s="6" t="s">
        <v>151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4">
        <v>2835</v>
      </c>
      <c r="C13" s="71" t="s">
        <v>78</v>
      </c>
      <c r="D13" s="6" t="s">
        <v>218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SUM(J5*L5)+(J6*L6)+(J7*L7)+(J8*L8)+10+9</f>
        <v>16191.6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5">
        <v>0</v>
      </c>
      <c r="C14" s="71" t="s">
        <v>219</v>
      </c>
      <c r="D14" s="71" t="s">
        <v>219</v>
      </c>
      <c r="E14" s="71" t="s">
        <v>219</v>
      </c>
      <c r="F14" s="6"/>
      <c r="G14" s="109"/>
      <c r="H14" s="21" t="s">
        <v>65</v>
      </c>
      <c r="I14" s="21"/>
      <c r="J14" s="43">
        <f>SUM(B12:B14)+B16+B11+9</f>
        <v>16191.6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5">
        <v>0</v>
      </c>
      <c r="C15" s="71" t="s">
        <v>78</v>
      </c>
      <c r="D15" s="6" t="s">
        <v>217</v>
      </c>
      <c r="E15" s="71" t="s">
        <v>78</v>
      </c>
      <c r="F15" s="6" t="s">
        <v>71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13337.6</v>
      </c>
      <c r="C16" s="71" t="s">
        <v>78</v>
      </c>
      <c r="D16" s="6" t="s">
        <v>203</v>
      </c>
      <c r="E16" s="71" t="s">
        <v>78</v>
      </c>
      <c r="F16" s="69" t="s">
        <v>73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219</v>
      </c>
      <c r="D17" s="71" t="s">
        <v>219</v>
      </c>
      <c r="E17" s="71" t="s">
        <v>219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76" t="s">
        <v>220</v>
      </c>
      <c r="C18" s="71"/>
      <c r="D18" s="71"/>
      <c r="E18" s="71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182" t="s">
        <v>29</v>
      </c>
      <c r="K20" s="196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1" t="s">
        <v>9</v>
      </c>
      <c r="I21" s="7">
        <v>65</v>
      </c>
      <c r="J21" s="149" t="s">
        <v>9</v>
      </c>
      <c r="K21" s="7">
        <v>0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1" t="s">
        <v>10</v>
      </c>
      <c r="I22" s="7">
        <v>2</v>
      </c>
      <c r="J22" s="141" t="s">
        <v>10</v>
      </c>
      <c r="K22" s="7">
        <v>1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1" t="s">
        <v>11</v>
      </c>
      <c r="I23" s="7">
        <v>70</v>
      </c>
      <c r="J23" s="141" t="s">
        <v>11</v>
      </c>
      <c r="K23" s="7">
        <v>80</v>
      </c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1" t="s">
        <v>12</v>
      </c>
      <c r="I24" s="7">
        <v>8</v>
      </c>
      <c r="J24" s="141" t="s">
        <v>12</v>
      </c>
      <c r="K24" s="7">
        <v>7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1" t="s">
        <v>13</v>
      </c>
      <c r="I25" s="7">
        <v>53</v>
      </c>
      <c r="J25" s="141" t="s">
        <v>13</v>
      </c>
      <c r="K25" s="7">
        <v>40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82" t="s">
        <v>16</v>
      </c>
      <c r="I27" s="196"/>
      <c r="J27" s="182" t="s">
        <v>24</v>
      </c>
      <c r="K27" s="196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141" t="s">
        <v>14</v>
      </c>
      <c r="I28" s="141" t="s">
        <v>33</v>
      </c>
      <c r="J28" s="165" t="s">
        <v>14</v>
      </c>
      <c r="K28" s="165" t="s">
        <v>33</v>
      </c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7">
        <v>45.8</v>
      </c>
      <c r="I29" s="23">
        <v>106</v>
      </c>
      <c r="J29" s="7">
        <v>41.1</v>
      </c>
      <c r="K29" s="23">
        <v>106</v>
      </c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7">
        <v>45.1</v>
      </c>
      <c r="I30" s="23">
        <v>186</v>
      </c>
      <c r="J30" s="7">
        <v>41.9</v>
      </c>
      <c r="K30" s="23">
        <v>186</v>
      </c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7">
        <v>44.3</v>
      </c>
      <c r="I31" s="23">
        <v>266</v>
      </c>
      <c r="J31" s="7">
        <v>42.7</v>
      </c>
      <c r="K31" s="23">
        <v>266</v>
      </c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43.5</v>
      </c>
      <c r="I32" s="23">
        <v>346</v>
      </c>
      <c r="J32" s="7">
        <v>43.5</v>
      </c>
      <c r="K32" s="23">
        <v>346</v>
      </c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7">
        <v>42.7</v>
      </c>
      <c r="I33" s="23">
        <v>426</v>
      </c>
      <c r="J33" s="7">
        <v>44.3</v>
      </c>
      <c r="K33" s="23">
        <v>426</v>
      </c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7">
        <v>41.9</v>
      </c>
      <c r="I34" s="23">
        <v>506</v>
      </c>
      <c r="J34" s="7">
        <v>45.1</v>
      </c>
      <c r="K34" s="23">
        <v>506</v>
      </c>
      <c r="L34" s="8"/>
      <c r="M34" s="130"/>
    </row>
    <row r="35" spans="1:13">
      <c r="G35" s="130"/>
      <c r="H35" s="7">
        <v>41.1</v>
      </c>
      <c r="I35" s="23">
        <v>586</v>
      </c>
      <c r="J35" s="7">
        <v>45.8</v>
      </c>
      <c r="K35" s="23">
        <v>586</v>
      </c>
      <c r="L35" s="8"/>
      <c r="M35" s="130"/>
    </row>
    <row r="36" spans="1:13">
      <c r="G36" s="130"/>
      <c r="H36" s="8"/>
      <c r="I36" s="8"/>
      <c r="L36" s="8"/>
      <c r="M36" s="130"/>
    </row>
    <row r="37" spans="1:13">
      <c r="G37" s="130"/>
      <c r="H37" s="8"/>
      <c r="I37" s="8"/>
      <c r="L37" s="8"/>
      <c r="M37" s="130"/>
    </row>
    <row r="38" spans="1:13">
      <c r="G38" s="130"/>
      <c r="H38" s="8"/>
      <c r="I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67"/>
      <c r="G46" s="109"/>
      <c r="H46" s="166" t="s">
        <v>51</v>
      </c>
      <c r="I46" s="166"/>
      <c r="J46" s="166"/>
      <c r="K46" s="27"/>
      <c r="L46" s="27"/>
      <c r="M46" s="109"/>
    </row>
    <row r="47" spans="1:13">
      <c r="A47" s="34" t="s">
        <v>52</v>
      </c>
      <c r="B47" s="147">
        <v>2</v>
      </c>
      <c r="C47" s="167"/>
      <c r="D47" s="167"/>
      <c r="E47" s="167"/>
      <c r="F47" s="167"/>
      <c r="G47" s="109"/>
      <c r="H47" s="55" t="s">
        <v>210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53</v>
      </c>
      <c r="D48" s="67">
        <v>13530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3">
      <c r="A49" s="1"/>
      <c r="B49" s="1"/>
      <c r="C49" s="15" t="s">
        <v>59</v>
      </c>
      <c r="D49" s="30">
        <v>692</v>
      </c>
      <c r="E49" s="30"/>
      <c r="F49" s="28"/>
      <c r="G49" s="109" t="s">
        <v>352</v>
      </c>
      <c r="H49" s="31">
        <v>1</v>
      </c>
      <c r="I49" s="68"/>
      <c r="J49" s="35">
        <v>13337.6</v>
      </c>
      <c r="K49" s="31" t="s">
        <v>351</v>
      </c>
      <c r="L49" s="33">
        <v>1</v>
      </c>
      <c r="M49" s="111" t="s">
        <v>352</v>
      </c>
    </row>
    <row r="50" spans="1:13">
      <c r="A50" s="9" t="s">
        <v>0</v>
      </c>
      <c r="B50" s="10"/>
      <c r="C50" s="15" t="s">
        <v>60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</row>
    <row r="51" spans="1:13">
      <c r="A51" s="9" t="s">
        <v>1</v>
      </c>
      <c r="B51" s="11"/>
      <c r="C51" s="15" t="s">
        <v>61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</row>
    <row r="52" spans="1:13">
      <c r="A52" s="9" t="s">
        <v>62</v>
      </c>
      <c r="B52" s="11"/>
      <c r="C52" s="16" t="s">
        <v>63</v>
      </c>
      <c r="D52" s="57" t="s">
        <v>88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</row>
    <row r="53" spans="1:13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</row>
    <row r="54" spans="1:13">
      <c r="A54" s="17">
        <v>1</v>
      </c>
      <c r="B54" s="12"/>
      <c r="C54" s="71" t="s">
        <v>78</v>
      </c>
      <c r="D54" s="77">
        <v>26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</row>
    <row r="55" spans="1:13">
      <c r="A55" s="17">
        <v>2</v>
      </c>
      <c r="B55" s="7">
        <v>10</v>
      </c>
      <c r="C55" s="71" t="s">
        <v>76</v>
      </c>
      <c r="D55" s="71" t="s">
        <v>76</v>
      </c>
      <c r="E55" s="71" t="s">
        <v>76</v>
      </c>
      <c r="F55" s="7"/>
      <c r="G55" s="109"/>
      <c r="H55" s="168"/>
      <c r="I55" s="168"/>
      <c r="J55" s="168"/>
      <c r="K55" s="168"/>
      <c r="L55" s="44"/>
      <c r="M55" s="135"/>
    </row>
    <row r="56" spans="1:13">
      <c r="A56" s="17">
        <v>3</v>
      </c>
      <c r="B56" s="7">
        <v>0</v>
      </c>
      <c r="C56" s="71" t="s">
        <v>78</v>
      </c>
      <c r="D56" s="6" t="s">
        <v>353</v>
      </c>
      <c r="E56" s="71" t="s">
        <v>78</v>
      </c>
      <c r="F56" s="6" t="s">
        <v>71</v>
      </c>
      <c r="G56" s="109"/>
      <c r="H56" s="204" t="s">
        <v>75</v>
      </c>
      <c r="I56" s="205"/>
      <c r="J56" s="168">
        <v>4</v>
      </c>
      <c r="K56" s="44" t="s">
        <v>35</v>
      </c>
      <c r="L56" s="5"/>
      <c r="M56" s="126"/>
    </row>
    <row r="57" spans="1:13">
      <c r="A57" s="17">
        <v>4</v>
      </c>
      <c r="B57" s="74">
        <v>13337.6</v>
      </c>
      <c r="C57" s="71" t="s">
        <v>78</v>
      </c>
      <c r="D57" s="6" t="s">
        <v>369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SUM(J49*L49)+(J50*L50)+(J51*L51)+(J52*L52)+10+6</f>
        <v>13353.6</v>
      </c>
      <c r="K57" s="2"/>
      <c r="L57" s="3"/>
      <c r="M57" s="127"/>
    </row>
    <row r="58" spans="1:13">
      <c r="A58" s="17">
        <v>5</v>
      </c>
      <c r="B58" s="75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SUM(B56:B58)+B55+6</f>
        <v>13353.6</v>
      </c>
      <c r="K58" s="27"/>
      <c r="L58" s="3"/>
      <c r="M58" s="127"/>
    </row>
    <row r="59" spans="1:13">
      <c r="A59" s="17">
        <v>6</v>
      </c>
      <c r="B59" s="87" t="s">
        <v>354</v>
      </c>
      <c r="C59" s="71"/>
      <c r="D59" s="6"/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</row>
    <row r="60" spans="1:13">
      <c r="A60" s="17">
        <v>7</v>
      </c>
      <c r="B60" s="76"/>
      <c r="C60" s="71"/>
      <c r="D60" s="6"/>
      <c r="E60" s="71"/>
      <c r="F60" s="6"/>
      <c r="G60" s="109"/>
      <c r="H60" s="197"/>
      <c r="I60" s="198"/>
      <c r="J60" s="197"/>
      <c r="K60" s="198"/>
      <c r="L60" s="27"/>
      <c r="M60" s="109"/>
    </row>
    <row r="61" spans="1:13">
      <c r="A61" s="17">
        <v>8</v>
      </c>
      <c r="B61" s="7"/>
      <c r="C61" s="71"/>
      <c r="D61" s="71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3">
      <c r="A62" s="17">
        <v>9</v>
      </c>
      <c r="B62" s="76"/>
      <c r="C62" s="71"/>
      <c r="D62" s="71"/>
      <c r="E62" s="71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3">
      <c r="A63" s="17">
        <v>10</v>
      </c>
      <c r="B63" s="165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3">
      <c r="A64" s="17">
        <v>11</v>
      </c>
      <c r="B64" s="76"/>
      <c r="C64" s="6"/>
      <c r="D64" s="6"/>
      <c r="E64" s="6"/>
      <c r="F64" s="6"/>
      <c r="G64" s="111"/>
      <c r="H64" s="182" t="s">
        <v>16</v>
      </c>
      <c r="I64" s="196"/>
      <c r="J64" s="182" t="s">
        <v>24</v>
      </c>
      <c r="K64" s="196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14</v>
      </c>
      <c r="I65" s="165" t="s">
        <v>33</v>
      </c>
      <c r="J65" s="165" t="s">
        <v>14</v>
      </c>
      <c r="K65" s="165" t="s">
        <v>33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7">
        <v>45.8</v>
      </c>
      <c r="I66" s="23">
        <v>106</v>
      </c>
      <c r="J66" s="7">
        <v>41.1</v>
      </c>
      <c r="K66" s="23">
        <v>106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7">
        <v>45.1</v>
      </c>
      <c r="I67" s="23">
        <v>186</v>
      </c>
      <c r="J67" s="7">
        <v>41.9</v>
      </c>
      <c r="K67" s="23">
        <v>186</v>
      </c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7">
        <v>44.3</v>
      </c>
      <c r="I68" s="23">
        <v>266</v>
      </c>
      <c r="J68" s="7">
        <v>42.7</v>
      </c>
      <c r="K68" s="23">
        <v>266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7">
        <v>43.5</v>
      </c>
      <c r="I69" s="23">
        <v>346</v>
      </c>
      <c r="J69" s="7">
        <v>43.5</v>
      </c>
      <c r="K69" s="23">
        <v>346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7">
        <v>42.7</v>
      </c>
      <c r="I70" s="23">
        <v>426</v>
      </c>
      <c r="J70" s="7">
        <v>44.3</v>
      </c>
      <c r="K70" s="23">
        <v>426</v>
      </c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7">
        <v>41.9</v>
      </c>
      <c r="I71" s="23">
        <v>506</v>
      </c>
      <c r="J71" s="7">
        <v>45.1</v>
      </c>
      <c r="K71" s="23">
        <v>506</v>
      </c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7">
        <v>41.1</v>
      </c>
      <c r="I72" s="23">
        <v>586</v>
      </c>
      <c r="J72" s="7">
        <v>45.8</v>
      </c>
      <c r="K72" s="23">
        <v>586</v>
      </c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/>
      <c r="I73"/>
      <c r="J73"/>
      <c r="K73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/>
      <c r="I74"/>
      <c r="J74"/>
      <c r="K74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/>
      <c r="I75"/>
      <c r="J75"/>
      <c r="K75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/>
      <c r="I76"/>
      <c r="J76"/>
      <c r="K76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/>
      <c r="I77"/>
      <c r="J77"/>
      <c r="K77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/>
      <c r="I78"/>
      <c r="J78"/>
      <c r="K78"/>
      <c r="L78" s="8"/>
      <c r="M78" s="130"/>
    </row>
    <row r="79" spans="1:13">
      <c r="G79" s="130"/>
      <c r="H79"/>
      <c r="I79"/>
      <c r="J79"/>
      <c r="K79"/>
      <c r="L79" s="8"/>
      <c r="M79" s="130"/>
    </row>
    <row r="80" spans="1:13">
      <c r="G80" s="130"/>
      <c r="H80" s="8"/>
      <c r="I80" s="8"/>
      <c r="L80" s="8"/>
      <c r="M80" s="130"/>
    </row>
    <row r="81" spans="1:13">
      <c r="G81" s="130"/>
      <c r="H81" s="8"/>
      <c r="I81" s="8"/>
      <c r="L81" s="8"/>
      <c r="M81" s="130"/>
    </row>
    <row r="82" spans="1:13">
      <c r="G82" s="130"/>
      <c r="H82" s="8"/>
      <c r="I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67"/>
      <c r="G90" s="109"/>
      <c r="H90" s="166" t="s">
        <v>51</v>
      </c>
      <c r="I90" s="166"/>
      <c r="J90" s="166"/>
      <c r="K90" s="27"/>
      <c r="L90" s="27"/>
      <c r="M90" s="109"/>
    </row>
    <row r="91" spans="1:13">
      <c r="A91" s="34" t="s">
        <v>52</v>
      </c>
      <c r="B91" s="147">
        <v>3</v>
      </c>
      <c r="C91" s="167"/>
      <c r="D91" s="167"/>
      <c r="E91" s="167"/>
      <c r="F91" s="167"/>
      <c r="G91" s="109"/>
      <c r="H91" s="55" t="s">
        <v>210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53</v>
      </c>
      <c r="D92" s="67">
        <v>13530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692</v>
      </c>
      <c r="E93" s="30"/>
      <c r="F93" s="28"/>
      <c r="G93" s="109" t="s">
        <v>352</v>
      </c>
      <c r="H93" s="31">
        <v>1</v>
      </c>
      <c r="I93" s="68"/>
      <c r="J93" s="35">
        <v>13330</v>
      </c>
      <c r="K93" s="31" t="s">
        <v>355</v>
      </c>
      <c r="L93" s="33">
        <v>1</v>
      </c>
      <c r="M93" s="111" t="s">
        <v>352</v>
      </c>
    </row>
    <row r="94" spans="1:13">
      <c r="A94" s="9" t="s">
        <v>0</v>
      </c>
      <c r="B94" s="10"/>
      <c r="C94" s="15" t="s">
        <v>60</v>
      </c>
      <c r="D94" s="30">
        <v>300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>
        <v>13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88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26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">
        <v>10</v>
      </c>
      <c r="C99" s="71" t="s">
        <v>76</v>
      </c>
      <c r="D99" s="71" t="s">
        <v>76</v>
      </c>
      <c r="E99" s="71" t="s">
        <v>76</v>
      </c>
      <c r="F99" s="7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">
        <v>0</v>
      </c>
      <c r="C100" s="71" t="s">
        <v>78</v>
      </c>
      <c r="D100" s="6" t="s">
        <v>356</v>
      </c>
      <c r="E100" s="71" t="s">
        <v>78</v>
      </c>
      <c r="F100" s="6" t="s">
        <v>71</v>
      </c>
      <c r="G100" s="109"/>
      <c r="H100" s="204" t="s">
        <v>75</v>
      </c>
      <c r="I100" s="205"/>
      <c r="J100" s="168">
        <v>3</v>
      </c>
      <c r="K100" s="44" t="s">
        <v>35</v>
      </c>
      <c r="L100" s="5"/>
      <c r="M100" s="126"/>
    </row>
    <row r="101" spans="1:13">
      <c r="A101" s="17">
        <v>4</v>
      </c>
      <c r="B101" s="74">
        <v>13330</v>
      </c>
      <c r="C101" s="71" t="s">
        <v>78</v>
      </c>
      <c r="D101" s="6" t="s">
        <v>356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SUM(J93*L93)+(J94*L94)+(J95*L95)+(J96*L96)+10+6</f>
        <v>13346</v>
      </c>
      <c r="K101" s="2"/>
      <c r="L101" s="3"/>
      <c r="M101" s="127"/>
    </row>
    <row r="102" spans="1:13">
      <c r="A102" s="17">
        <v>5</v>
      </c>
      <c r="B102" s="75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SUM(B100:B102)+B104+B99+6</f>
        <v>13346</v>
      </c>
      <c r="K102" s="27"/>
      <c r="L102" s="3"/>
      <c r="M102" s="127"/>
    </row>
    <row r="103" spans="1:13">
      <c r="A103" s="17">
        <v>6</v>
      </c>
      <c r="B103" s="87" t="s">
        <v>354</v>
      </c>
      <c r="C103" s="71"/>
      <c r="D103" s="6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6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1"/>
      <c r="D105" s="71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76"/>
      <c r="C106" s="71"/>
      <c r="D106" s="71"/>
      <c r="E106" s="71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65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29</v>
      </c>
      <c r="I108" s="183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65" t="s">
        <v>9</v>
      </c>
      <c r="I109" s="7">
        <v>0</v>
      </c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65" t="s">
        <v>10</v>
      </c>
      <c r="I110" s="7">
        <v>1</v>
      </c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65" t="s">
        <v>11</v>
      </c>
      <c r="I111" s="7">
        <v>80</v>
      </c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65" t="s">
        <v>12</v>
      </c>
      <c r="I112" s="7">
        <v>7</v>
      </c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 t="s">
        <v>13</v>
      </c>
      <c r="I113" s="7">
        <v>40</v>
      </c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L122" s="8"/>
      <c r="M122" s="130"/>
    </row>
    <row r="123" spans="1:13">
      <c r="G123" s="130"/>
      <c r="L123" s="8"/>
      <c r="M123" s="130"/>
    </row>
    <row r="124" spans="1:13">
      <c r="G124" s="130"/>
      <c r="H124" s="8"/>
      <c r="I124" s="8"/>
      <c r="L124" s="8"/>
      <c r="M124" s="130"/>
    </row>
    <row r="125" spans="1:13">
      <c r="G125" s="130"/>
      <c r="H125" s="8"/>
      <c r="I125" s="8"/>
      <c r="L125" s="8"/>
      <c r="M125" s="130"/>
    </row>
    <row r="126" spans="1:13">
      <c r="G126" s="130"/>
      <c r="H126" s="8"/>
      <c r="I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67"/>
      <c r="G134" s="109"/>
      <c r="H134" s="166" t="s">
        <v>51</v>
      </c>
      <c r="I134" s="166"/>
      <c r="J134" s="166"/>
      <c r="K134" s="27"/>
      <c r="L134" s="27"/>
      <c r="M134" s="109"/>
    </row>
    <row r="135" spans="1:13">
      <c r="A135" s="34" t="s">
        <v>52</v>
      </c>
      <c r="B135" s="147">
        <v>4</v>
      </c>
      <c r="C135" s="167"/>
      <c r="D135" s="167"/>
      <c r="E135" s="167"/>
      <c r="F135" s="167"/>
      <c r="G135" s="109"/>
      <c r="H135" s="55" t="s">
        <v>210</v>
      </c>
      <c r="I135" s="55"/>
      <c r="J135" s="55"/>
      <c r="K135" s="37"/>
      <c r="L135" s="26"/>
      <c r="M135" s="134"/>
    </row>
    <row r="136" spans="1:13">
      <c r="A136" s="167"/>
      <c r="B136" s="29"/>
      <c r="C136" s="15" t="s">
        <v>53</v>
      </c>
      <c r="D136" s="67">
        <v>13530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692</v>
      </c>
      <c r="E137" s="30"/>
      <c r="F137" s="28"/>
      <c r="G137" s="109" t="s">
        <v>352</v>
      </c>
      <c r="H137" s="31">
        <v>1</v>
      </c>
      <c r="I137" s="68"/>
      <c r="J137" s="35">
        <v>13330</v>
      </c>
      <c r="K137" s="31" t="s">
        <v>357</v>
      </c>
      <c r="L137" s="33">
        <v>1</v>
      </c>
      <c r="M137" s="111" t="s">
        <v>358</v>
      </c>
    </row>
    <row r="138" spans="1:13">
      <c r="A138" s="9" t="s">
        <v>0</v>
      </c>
      <c r="B138" s="10"/>
      <c r="C138" s="15" t="s">
        <v>60</v>
      </c>
      <c r="D138" s="30">
        <v>300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>
        <v>13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 t="s">
        <v>88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26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">
        <v>10</v>
      </c>
      <c r="C143" s="71" t="s">
        <v>76</v>
      </c>
      <c r="D143" s="71" t="s">
        <v>76</v>
      </c>
      <c r="E143" s="71" t="s">
        <v>76</v>
      </c>
      <c r="F143" s="7"/>
      <c r="G143" s="109"/>
      <c r="H143" s="168"/>
      <c r="I143" s="168"/>
      <c r="J143" s="168"/>
      <c r="K143" s="168"/>
      <c r="L143" s="44"/>
      <c r="M143" s="135"/>
    </row>
    <row r="144" spans="1:13">
      <c r="A144" s="17">
        <v>3</v>
      </c>
      <c r="B144" s="7">
        <v>0</v>
      </c>
      <c r="C144" s="71" t="s">
        <v>78</v>
      </c>
      <c r="D144" s="6" t="s">
        <v>356</v>
      </c>
      <c r="E144" s="71" t="s">
        <v>78</v>
      </c>
      <c r="F144" s="6" t="s">
        <v>71</v>
      </c>
      <c r="G144" s="109"/>
      <c r="H144" s="204" t="s">
        <v>75</v>
      </c>
      <c r="I144" s="205"/>
      <c r="J144" s="168">
        <v>1</v>
      </c>
      <c r="K144" s="44" t="s">
        <v>35</v>
      </c>
      <c r="L144" s="5"/>
      <c r="M144" s="126"/>
    </row>
    <row r="145" spans="1:13">
      <c r="A145" s="17">
        <v>4</v>
      </c>
      <c r="B145" s="74">
        <v>13330</v>
      </c>
      <c r="C145" s="71" t="s">
        <v>78</v>
      </c>
      <c r="D145" s="6" t="s">
        <v>356</v>
      </c>
      <c r="E145" s="71" t="s">
        <v>78</v>
      </c>
      <c r="F145" s="69" t="s">
        <v>73</v>
      </c>
      <c r="G145" s="109"/>
      <c r="H145" s="21" t="s">
        <v>64</v>
      </c>
      <c r="I145" s="21"/>
      <c r="J145" s="43">
        <f>SUM(J137*L137)+(J138*L138)+(J139*L139)+(J140*L140)+10+9</f>
        <v>13349</v>
      </c>
      <c r="K145" s="2"/>
      <c r="L145" s="3"/>
      <c r="M145" s="127"/>
    </row>
    <row r="146" spans="1:13">
      <c r="A146" s="17">
        <v>5</v>
      </c>
      <c r="B146" s="75">
        <v>0</v>
      </c>
      <c r="C146" s="71" t="s">
        <v>76</v>
      </c>
      <c r="D146" s="71" t="s">
        <v>76</v>
      </c>
      <c r="E146" s="71" t="s">
        <v>76</v>
      </c>
      <c r="F146" s="6"/>
      <c r="G146" s="109"/>
      <c r="H146" s="21" t="s">
        <v>65</v>
      </c>
      <c r="I146" s="21"/>
      <c r="J146" s="43">
        <f>SUM(B144:B146)+B148+B143+9</f>
        <v>13349</v>
      </c>
      <c r="K146" s="27"/>
      <c r="L146" s="3"/>
      <c r="M146" s="127"/>
    </row>
    <row r="147" spans="1:13">
      <c r="A147" s="17">
        <v>6</v>
      </c>
      <c r="B147" s="87" t="s">
        <v>354</v>
      </c>
      <c r="C147" s="71"/>
      <c r="D147" s="6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6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1"/>
      <c r="D149" s="71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76"/>
      <c r="C150" s="71"/>
      <c r="D150" s="71"/>
      <c r="E150" s="71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65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 t="s">
        <v>29</v>
      </c>
      <c r="I152" s="183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65" t="s">
        <v>9</v>
      </c>
      <c r="I153" s="7">
        <v>0</v>
      </c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65" t="s">
        <v>10</v>
      </c>
      <c r="I154" s="7">
        <v>1</v>
      </c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65" t="s">
        <v>11</v>
      </c>
      <c r="I155" s="7">
        <v>80</v>
      </c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65" t="s">
        <v>12</v>
      </c>
      <c r="I156" s="7">
        <v>7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65" t="s">
        <v>13</v>
      </c>
      <c r="I157" s="7">
        <v>40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L159" s="16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L166" s="8"/>
      <c r="M166" s="130"/>
    </row>
    <row r="167" spans="1:13">
      <c r="G167" s="130"/>
      <c r="L167" s="8"/>
      <c r="M167" s="130"/>
    </row>
    <row r="168" spans="1:13">
      <c r="G168" s="130"/>
      <c r="H168" s="8"/>
      <c r="I168" s="8"/>
      <c r="L168" s="8"/>
      <c r="M168" s="130"/>
    </row>
    <row r="169" spans="1:13">
      <c r="G169" s="130"/>
      <c r="H169" s="8"/>
      <c r="I169" s="8"/>
      <c r="L169" s="8"/>
      <c r="M169" s="130"/>
    </row>
    <row r="170" spans="1:13">
      <c r="G170" s="130"/>
      <c r="H170" s="8"/>
      <c r="I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4">
      <c r="A178" s="202" t="s">
        <v>86</v>
      </c>
      <c r="B178" s="203"/>
      <c r="C178" s="203"/>
      <c r="D178" s="203"/>
      <c r="E178" s="203"/>
      <c r="F178" s="167"/>
      <c r="G178" s="109"/>
      <c r="H178" s="166" t="s">
        <v>51</v>
      </c>
      <c r="I178" s="166"/>
      <c r="J178" s="166"/>
      <c r="K178" s="27"/>
      <c r="L178" s="27"/>
      <c r="M178" s="109"/>
    </row>
    <row r="179" spans="1:14">
      <c r="A179" s="34" t="s">
        <v>52</v>
      </c>
      <c r="B179" s="147">
        <v>5</v>
      </c>
      <c r="C179" s="167"/>
      <c r="D179" s="167"/>
      <c r="E179" s="167"/>
      <c r="F179" s="167"/>
      <c r="G179" s="109"/>
      <c r="H179" s="55" t="s">
        <v>210</v>
      </c>
      <c r="I179" s="55"/>
      <c r="J179" s="55"/>
      <c r="K179" s="37"/>
      <c r="L179" s="26"/>
      <c r="M179" s="134"/>
    </row>
    <row r="180" spans="1:14">
      <c r="A180" s="167"/>
      <c r="B180" s="29"/>
      <c r="C180" s="15" t="s">
        <v>53</v>
      </c>
      <c r="D180" s="67">
        <v>13530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4">
      <c r="A181" s="1"/>
      <c r="B181" s="1"/>
      <c r="C181" s="15" t="s">
        <v>59</v>
      </c>
      <c r="D181" s="30">
        <v>692</v>
      </c>
      <c r="E181" s="30"/>
      <c r="F181" s="28"/>
      <c r="G181" s="109" t="s">
        <v>352</v>
      </c>
      <c r="H181" s="31">
        <v>1</v>
      </c>
      <c r="I181" s="68"/>
      <c r="J181" s="35">
        <v>13330</v>
      </c>
      <c r="K181" s="31" t="s">
        <v>359</v>
      </c>
      <c r="L181" s="33">
        <v>1</v>
      </c>
      <c r="M181" s="111" t="s">
        <v>352</v>
      </c>
    </row>
    <row r="182" spans="1:14">
      <c r="A182" s="9" t="s">
        <v>0</v>
      </c>
      <c r="B182" s="10"/>
      <c r="C182" s="15" t="s">
        <v>60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4">
      <c r="A183" s="9" t="s">
        <v>1</v>
      </c>
      <c r="B183" s="11"/>
      <c r="C183" s="15" t="s">
        <v>61</v>
      </c>
      <c r="D183" s="30">
        <v>13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4">
      <c r="A184" s="9" t="s">
        <v>62</v>
      </c>
      <c r="B184" s="11"/>
      <c r="C184" s="16" t="s">
        <v>63</v>
      </c>
      <c r="D184" s="57" t="s">
        <v>88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1" t="s">
        <v>78</v>
      </c>
      <c r="D186" s="77">
        <v>26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4">
      <c r="A187" s="17">
        <v>2</v>
      </c>
      <c r="B187" s="7">
        <v>10</v>
      </c>
      <c r="C187" s="71" t="s">
        <v>76</v>
      </c>
      <c r="D187" s="71" t="s">
        <v>76</v>
      </c>
      <c r="E187" s="71" t="s">
        <v>76</v>
      </c>
      <c r="F187" s="7"/>
      <c r="G187" s="109"/>
      <c r="H187" s="168"/>
      <c r="I187" s="168"/>
      <c r="J187" s="168"/>
      <c r="K187" s="168"/>
      <c r="L187" s="44"/>
      <c r="M187" s="135"/>
    </row>
    <row r="188" spans="1:14">
      <c r="A188" s="17">
        <v>3</v>
      </c>
      <c r="B188" s="7">
        <v>0</v>
      </c>
      <c r="C188" s="71" t="s">
        <v>78</v>
      </c>
      <c r="D188" s="6" t="s">
        <v>356</v>
      </c>
      <c r="E188" s="71" t="s">
        <v>78</v>
      </c>
      <c r="F188" s="6" t="s">
        <v>71</v>
      </c>
      <c r="G188" s="109"/>
      <c r="H188" s="204" t="s">
        <v>75</v>
      </c>
      <c r="I188" s="205"/>
      <c r="J188" s="168">
        <v>2</v>
      </c>
      <c r="K188" s="44" t="s">
        <v>35</v>
      </c>
      <c r="L188" s="5"/>
      <c r="M188" s="126"/>
    </row>
    <row r="189" spans="1:14">
      <c r="A189" s="17">
        <v>4</v>
      </c>
      <c r="B189" s="74">
        <v>13330</v>
      </c>
      <c r="C189" s="71" t="s">
        <v>78</v>
      </c>
      <c r="D189" s="6" t="s">
        <v>356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SUM(J181*L181)+(J182*L182)+(J183*L183)+(J184*L184)+10+9</f>
        <v>13349</v>
      </c>
      <c r="K189" s="2"/>
      <c r="L189" s="3"/>
      <c r="M189" s="127"/>
    </row>
    <row r="190" spans="1:14">
      <c r="A190" s="17">
        <v>5</v>
      </c>
      <c r="B190" s="75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SUM(B188:B190)+B192+B187+9</f>
        <v>13349</v>
      </c>
      <c r="K190" s="27"/>
      <c r="L190" s="3"/>
      <c r="M190" s="127"/>
      <c r="N190" s="53">
        <f>SUM(B188:B190)*2</f>
        <v>26660</v>
      </c>
    </row>
    <row r="191" spans="1:14">
      <c r="A191" s="17">
        <v>6</v>
      </c>
      <c r="B191" s="87" t="s">
        <v>354</v>
      </c>
      <c r="C191" s="71"/>
      <c r="D191" s="6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  <c r="N191" s="53">
        <f>SUM(B192:B194)</f>
        <v>0</v>
      </c>
    </row>
    <row r="192" spans="1:14">
      <c r="A192" s="17">
        <v>7</v>
      </c>
      <c r="B192" s="76"/>
      <c r="C192" s="71"/>
      <c r="D192" s="6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1"/>
      <c r="D193" s="71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76"/>
      <c r="C194" s="71"/>
      <c r="D194" s="71"/>
      <c r="E194" s="71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65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 t="s">
        <v>29</v>
      </c>
      <c r="I196" s="183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65" t="s">
        <v>9</v>
      </c>
      <c r="I197" s="7">
        <v>0</v>
      </c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65" t="s">
        <v>10</v>
      </c>
      <c r="I198" s="7">
        <v>1</v>
      </c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65" t="s">
        <v>11</v>
      </c>
      <c r="I199" s="7">
        <v>80</v>
      </c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65" t="s">
        <v>12</v>
      </c>
      <c r="I200" s="7">
        <v>7</v>
      </c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65" t="s">
        <v>13</v>
      </c>
      <c r="I201" s="7">
        <v>40</v>
      </c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L203" s="16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L210" s="8"/>
      <c r="M210" s="130"/>
    </row>
    <row r="211" spans="1:13">
      <c r="G211" s="130"/>
      <c r="L211" s="8"/>
      <c r="M211" s="130"/>
    </row>
    <row r="212" spans="1:13">
      <c r="G212" s="130"/>
      <c r="H212" s="8"/>
      <c r="I212" s="8"/>
      <c r="L212" s="8"/>
      <c r="M212" s="130"/>
    </row>
    <row r="213" spans="1:13">
      <c r="G213" s="130"/>
      <c r="H213" s="8"/>
      <c r="I213" s="8"/>
      <c r="L213" s="8"/>
      <c r="M213" s="130"/>
    </row>
    <row r="214" spans="1:13">
      <c r="G214" s="130"/>
      <c r="H214" s="8"/>
      <c r="I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67"/>
      <c r="G222" s="109"/>
      <c r="H222" s="166" t="s">
        <v>51</v>
      </c>
      <c r="I222" s="166"/>
      <c r="J222" s="166"/>
      <c r="K222" s="27"/>
      <c r="L222" s="27"/>
      <c r="M222" s="109"/>
    </row>
    <row r="223" spans="1:13">
      <c r="A223" s="34" t="s">
        <v>52</v>
      </c>
      <c r="B223" s="147">
        <v>6</v>
      </c>
      <c r="C223" s="167"/>
      <c r="D223" s="167"/>
      <c r="E223" s="167"/>
      <c r="F223" s="167"/>
      <c r="G223" s="109"/>
      <c r="H223" s="55" t="s">
        <v>210</v>
      </c>
      <c r="I223" s="55"/>
      <c r="J223" s="55"/>
      <c r="K223" s="37"/>
      <c r="L223" s="26"/>
      <c r="M223" s="134"/>
    </row>
    <row r="224" spans="1:13">
      <c r="A224" s="167"/>
      <c r="B224" s="29"/>
      <c r="C224" s="15" t="s">
        <v>53</v>
      </c>
      <c r="D224" s="67">
        <v>13530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3">
      <c r="A225" s="1"/>
      <c r="B225" s="1"/>
      <c r="C225" s="15" t="s">
        <v>59</v>
      </c>
      <c r="D225" s="30">
        <v>692</v>
      </c>
      <c r="E225" s="30"/>
      <c r="F225" s="28"/>
      <c r="G225" s="109" t="s">
        <v>362</v>
      </c>
      <c r="H225" s="31">
        <v>1</v>
      </c>
      <c r="I225" s="68"/>
      <c r="J225" s="35">
        <v>13151.4</v>
      </c>
      <c r="K225" s="31" t="s">
        <v>361</v>
      </c>
      <c r="L225" s="33">
        <v>1</v>
      </c>
      <c r="M225" s="109" t="s">
        <v>362</v>
      </c>
    </row>
    <row r="226" spans="1:13">
      <c r="A226" s="9" t="s">
        <v>0</v>
      </c>
      <c r="B226" s="10"/>
      <c r="C226" s="15" t="s">
        <v>60</v>
      </c>
      <c r="D226" s="30">
        <v>300</v>
      </c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3">
      <c r="A227" s="9" t="s">
        <v>1</v>
      </c>
      <c r="B227" s="11"/>
      <c r="C227" s="15" t="s">
        <v>61</v>
      </c>
      <c r="D227" s="30">
        <v>13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3">
      <c r="A228" s="9" t="s">
        <v>62</v>
      </c>
      <c r="B228" s="11"/>
      <c r="C228" s="16" t="s">
        <v>63</v>
      </c>
      <c r="D228" s="57" t="s">
        <v>88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3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3">
      <c r="A230" s="17">
        <v>1</v>
      </c>
      <c r="B230" s="12"/>
      <c r="C230" s="71" t="s">
        <v>78</v>
      </c>
      <c r="D230" s="77">
        <v>24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3">
      <c r="A231" s="17">
        <v>2</v>
      </c>
      <c r="B231" s="7">
        <v>10</v>
      </c>
      <c r="C231" s="71" t="s">
        <v>76</v>
      </c>
      <c r="D231" s="71" t="s">
        <v>76</v>
      </c>
      <c r="E231" s="71" t="s">
        <v>76</v>
      </c>
      <c r="F231" s="7"/>
      <c r="G231" s="109"/>
      <c r="H231" s="168"/>
      <c r="I231" s="168"/>
      <c r="J231" s="168"/>
      <c r="K231" s="168"/>
      <c r="L231" s="44"/>
      <c r="M231" s="135"/>
    </row>
    <row r="232" spans="1:13">
      <c r="A232" s="17">
        <v>3</v>
      </c>
      <c r="B232" s="7">
        <v>0</v>
      </c>
      <c r="C232" s="71" t="s">
        <v>78</v>
      </c>
      <c r="D232" s="6" t="s">
        <v>363</v>
      </c>
      <c r="E232" s="71" t="s">
        <v>78</v>
      </c>
      <c r="F232" s="6" t="s">
        <v>71</v>
      </c>
      <c r="G232" s="109"/>
      <c r="H232" s="204" t="s">
        <v>75</v>
      </c>
      <c r="I232" s="205"/>
      <c r="J232" s="168">
        <v>20</v>
      </c>
      <c r="K232" s="44" t="s">
        <v>35</v>
      </c>
      <c r="L232" s="5"/>
      <c r="M232" s="126"/>
    </row>
    <row r="233" spans="1:13">
      <c r="A233" s="17">
        <v>4</v>
      </c>
      <c r="B233" s="74">
        <v>13151.4</v>
      </c>
      <c r="C233" s="71" t="s">
        <v>78</v>
      </c>
      <c r="D233" s="6" t="s">
        <v>360</v>
      </c>
      <c r="E233" s="71" t="s">
        <v>78</v>
      </c>
      <c r="F233" s="69" t="s">
        <v>73</v>
      </c>
      <c r="G233" s="109"/>
      <c r="H233" s="21" t="s">
        <v>64</v>
      </c>
      <c r="I233" s="21"/>
      <c r="J233" s="43">
        <f>SUM(J225*L225)+(J226*L226)+(J227*L227)+(J228*L228)+10+6</f>
        <v>13167.4</v>
      </c>
      <c r="K233" s="2"/>
      <c r="L233" s="3"/>
      <c r="M233" s="127"/>
    </row>
    <row r="234" spans="1:13">
      <c r="A234" s="17">
        <v>5</v>
      </c>
      <c r="B234" s="75">
        <v>0</v>
      </c>
      <c r="C234" s="71" t="s">
        <v>76</v>
      </c>
      <c r="D234" s="71" t="s">
        <v>76</v>
      </c>
      <c r="E234" s="71" t="s">
        <v>76</v>
      </c>
      <c r="F234" s="6"/>
      <c r="G234" s="109"/>
      <c r="H234" s="21" t="s">
        <v>65</v>
      </c>
      <c r="I234" s="21"/>
      <c r="J234" s="43">
        <f>SUM(B232:B234)+B236+B231+6</f>
        <v>13167.4</v>
      </c>
      <c r="K234" s="27"/>
      <c r="L234" s="3"/>
      <c r="M234" s="127"/>
    </row>
    <row r="235" spans="1:13">
      <c r="A235" s="17">
        <v>6</v>
      </c>
      <c r="B235" s="87" t="s">
        <v>354</v>
      </c>
      <c r="C235" s="71"/>
      <c r="D235" s="6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</row>
    <row r="236" spans="1:13">
      <c r="A236" s="17">
        <v>7</v>
      </c>
      <c r="B236" s="76"/>
      <c r="C236" s="71"/>
      <c r="D236" s="6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3">
      <c r="A237" s="17">
        <v>8</v>
      </c>
      <c r="B237" s="7"/>
      <c r="C237" s="71"/>
      <c r="D237" s="71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3">
      <c r="A238" s="17">
        <v>9</v>
      </c>
      <c r="B238" s="76"/>
      <c r="C238" s="71"/>
      <c r="D238" s="71"/>
      <c r="E238" s="71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3">
      <c r="A239" s="17">
        <v>10</v>
      </c>
      <c r="B239" s="165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3">
      <c r="A240" s="17">
        <v>11</v>
      </c>
      <c r="B240" s="76"/>
      <c r="C240" s="6"/>
      <c r="D240" s="6"/>
      <c r="E240" s="6"/>
      <c r="F240" s="6"/>
      <c r="G240" s="111"/>
      <c r="H240" s="182" t="s">
        <v>36</v>
      </c>
      <c r="I240" s="196"/>
      <c r="J240" s="182" t="s">
        <v>37</v>
      </c>
      <c r="K240" s="196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65" t="s">
        <v>14</v>
      </c>
      <c r="I241" s="165" t="s">
        <v>33</v>
      </c>
      <c r="J241" s="165" t="s">
        <v>14</v>
      </c>
      <c r="K241" s="165" t="s">
        <v>33</v>
      </c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7">
        <v>58.9</v>
      </c>
      <c r="I242" s="23">
        <v>101.4</v>
      </c>
      <c r="J242" s="7">
        <v>54</v>
      </c>
      <c r="K242" s="23">
        <v>100.6</v>
      </c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7">
        <v>58.2</v>
      </c>
      <c r="I243" s="23">
        <v>171.4</v>
      </c>
      <c r="J243" s="7">
        <v>54.7</v>
      </c>
      <c r="K243" s="23">
        <v>170.6</v>
      </c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7">
        <v>57.5</v>
      </c>
      <c r="I244" s="23">
        <v>241.4</v>
      </c>
      <c r="J244" s="7">
        <v>55.4</v>
      </c>
      <c r="K244" s="23">
        <v>240.6</v>
      </c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7">
        <v>56.8</v>
      </c>
      <c r="I245" s="23">
        <v>311.39999999999998</v>
      </c>
      <c r="J245" s="7">
        <v>56.1</v>
      </c>
      <c r="K245" s="23">
        <v>310.60000000000002</v>
      </c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7">
        <v>56.1</v>
      </c>
      <c r="I246" s="23">
        <v>381.4</v>
      </c>
      <c r="J246" s="7">
        <v>56.8</v>
      </c>
      <c r="K246" s="23">
        <v>380.6</v>
      </c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7">
        <v>55.4</v>
      </c>
      <c r="I247" s="23">
        <v>451.4</v>
      </c>
      <c r="J247" s="7">
        <v>57.5</v>
      </c>
      <c r="K247" s="23">
        <v>450.6</v>
      </c>
      <c r="L247" s="16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7">
        <v>54.7</v>
      </c>
      <c r="I248" s="23">
        <v>521.4</v>
      </c>
      <c r="J248" s="7">
        <v>58.2</v>
      </c>
      <c r="K248" s="23">
        <v>520.6</v>
      </c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7">
        <v>54</v>
      </c>
      <c r="I249" s="23">
        <v>591.4</v>
      </c>
      <c r="J249" s="7">
        <v>58.9</v>
      </c>
      <c r="K249" s="23">
        <v>590.6</v>
      </c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7">
        <v>119</v>
      </c>
      <c r="I250" s="23">
        <v>592</v>
      </c>
      <c r="J250" s="7">
        <v>123.9</v>
      </c>
      <c r="K250" s="23">
        <v>589.9</v>
      </c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7">
        <v>119.7</v>
      </c>
      <c r="I251" s="23">
        <v>522</v>
      </c>
      <c r="J251" s="7">
        <v>123.2</v>
      </c>
      <c r="K251" s="23">
        <v>519.9</v>
      </c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7">
        <v>120.4</v>
      </c>
      <c r="I252" s="23">
        <v>452</v>
      </c>
      <c r="J252" s="7">
        <v>122.5</v>
      </c>
      <c r="K252" s="23">
        <v>449.9</v>
      </c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7">
        <v>121.1</v>
      </c>
      <c r="I253" s="23">
        <v>382</v>
      </c>
      <c r="J253" s="7">
        <v>121.8</v>
      </c>
      <c r="K253" s="23">
        <v>379.9</v>
      </c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7">
        <v>121.8</v>
      </c>
      <c r="I254" s="23">
        <v>312.10000000000002</v>
      </c>
      <c r="J254" s="7">
        <v>121.1</v>
      </c>
      <c r="K254" s="23">
        <v>319.89999999999998</v>
      </c>
      <c r="L254" s="8"/>
      <c r="M254" s="130"/>
    </row>
    <row r="255" spans="1:13">
      <c r="G255" s="130"/>
      <c r="H255" s="7">
        <v>122.5</v>
      </c>
      <c r="I255" s="23">
        <v>242.1</v>
      </c>
      <c r="J255" s="7">
        <v>120.4</v>
      </c>
      <c r="K255" s="23">
        <v>239.9</v>
      </c>
      <c r="L255" s="8"/>
      <c r="M255" s="130"/>
    </row>
    <row r="256" spans="1:13">
      <c r="G256" s="130"/>
      <c r="H256" s="7">
        <v>123.2</v>
      </c>
      <c r="I256" s="23">
        <v>172.1</v>
      </c>
      <c r="J256" s="7">
        <v>119.7</v>
      </c>
      <c r="K256" s="23">
        <v>170</v>
      </c>
      <c r="L256" s="8"/>
      <c r="M256" s="130"/>
    </row>
    <row r="257" spans="1:13">
      <c r="G257" s="130"/>
      <c r="H257" s="7">
        <v>123.9</v>
      </c>
      <c r="I257" s="23">
        <v>102.1</v>
      </c>
      <c r="J257" s="7">
        <v>119</v>
      </c>
      <c r="K257" s="23">
        <v>100</v>
      </c>
      <c r="L257" s="8"/>
      <c r="M257" s="130"/>
    </row>
    <row r="258" spans="1:13">
      <c r="G258" s="130"/>
      <c r="H258" s="8"/>
      <c r="I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67"/>
      <c r="G266" s="109"/>
      <c r="H266" s="166" t="s">
        <v>51</v>
      </c>
      <c r="I266" s="166"/>
      <c r="J266" s="166"/>
      <c r="K266" s="27"/>
      <c r="L266" s="27"/>
      <c r="M266" s="109"/>
    </row>
    <row r="267" spans="1:13">
      <c r="A267" s="34" t="s">
        <v>52</v>
      </c>
      <c r="B267" s="147">
        <v>7</v>
      </c>
      <c r="C267" s="167"/>
      <c r="D267" s="167"/>
      <c r="E267" s="167"/>
      <c r="F267" s="167"/>
      <c r="G267" s="109"/>
      <c r="H267" s="55" t="s">
        <v>210</v>
      </c>
      <c r="I267" s="55"/>
      <c r="J267" s="55"/>
      <c r="K267" s="37"/>
      <c r="L267" s="26"/>
      <c r="M267" s="134"/>
    </row>
    <row r="268" spans="1:13">
      <c r="A268" s="167"/>
      <c r="B268" s="29"/>
      <c r="C268" s="15" t="s">
        <v>53</v>
      </c>
      <c r="D268" s="67">
        <v>13530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692</v>
      </c>
      <c r="E269" s="30"/>
      <c r="F269" s="28"/>
      <c r="G269" s="109" t="s">
        <v>362</v>
      </c>
      <c r="H269" s="31">
        <v>1</v>
      </c>
      <c r="I269" s="68"/>
      <c r="J269" s="35">
        <v>13144</v>
      </c>
      <c r="K269" s="31" t="s">
        <v>364</v>
      </c>
      <c r="L269" s="33">
        <v>1</v>
      </c>
      <c r="M269" s="109" t="s">
        <v>362</v>
      </c>
    </row>
    <row r="270" spans="1:13">
      <c r="A270" s="9" t="s">
        <v>0</v>
      </c>
      <c r="B270" s="10"/>
      <c r="C270" s="15" t="s">
        <v>60</v>
      </c>
      <c r="D270" s="30">
        <v>300</v>
      </c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>
        <v>13</v>
      </c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 t="s">
        <v>88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4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4">
      <c r="A274" s="17">
        <v>1</v>
      </c>
      <c r="B274" s="12"/>
      <c r="C274" s="71" t="s">
        <v>78</v>
      </c>
      <c r="D274" s="77">
        <v>24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  <c r="N274" s="53">
        <f>SUM(B276:B278)*3</f>
        <v>39432</v>
      </c>
    </row>
    <row r="275" spans="1:14">
      <c r="A275" s="17">
        <v>2</v>
      </c>
      <c r="B275" s="7">
        <v>10</v>
      </c>
      <c r="C275" s="71" t="s">
        <v>76</v>
      </c>
      <c r="D275" s="71" t="s">
        <v>76</v>
      </c>
      <c r="E275" s="71" t="s">
        <v>76</v>
      </c>
      <c r="F275" s="7"/>
      <c r="G275" s="109"/>
      <c r="H275" s="168"/>
      <c r="I275" s="168"/>
      <c r="J275" s="168"/>
      <c r="K275" s="168"/>
      <c r="L275" s="44"/>
      <c r="M275" s="135"/>
    </row>
    <row r="276" spans="1:14">
      <c r="A276" s="17">
        <v>3</v>
      </c>
      <c r="B276" s="7">
        <v>0</v>
      </c>
      <c r="C276" s="71" t="s">
        <v>78</v>
      </c>
      <c r="D276" s="6" t="s">
        <v>365</v>
      </c>
      <c r="E276" s="71" t="s">
        <v>78</v>
      </c>
      <c r="F276" s="6" t="s">
        <v>71</v>
      </c>
      <c r="G276" s="109"/>
      <c r="H276" s="204" t="s">
        <v>75</v>
      </c>
      <c r="I276" s="205"/>
      <c r="J276" s="168">
        <v>54</v>
      </c>
      <c r="K276" s="44" t="s">
        <v>35</v>
      </c>
      <c r="L276" s="5"/>
      <c r="M276" s="126"/>
    </row>
    <row r="277" spans="1:14">
      <c r="A277" s="17">
        <v>4</v>
      </c>
      <c r="B277" s="74">
        <v>13144</v>
      </c>
      <c r="C277" s="71" t="s">
        <v>78</v>
      </c>
      <c r="D277" s="6" t="s">
        <v>365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SUM(J269*L269)+(J270*L270)+(J271*L271)+(J272*L272)+10+6</f>
        <v>13160</v>
      </c>
      <c r="K277" s="2"/>
      <c r="L277" s="3"/>
      <c r="M277" s="127"/>
    </row>
    <row r="278" spans="1:14">
      <c r="A278" s="17">
        <v>5</v>
      </c>
      <c r="B278" s="75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SUM(B276:B278)+B280+B275+6</f>
        <v>13160</v>
      </c>
      <c r="K278" s="27"/>
      <c r="L278" s="3"/>
      <c r="M278" s="127"/>
    </row>
    <row r="279" spans="1:14">
      <c r="A279" s="17">
        <v>6</v>
      </c>
      <c r="B279" s="87" t="s">
        <v>354</v>
      </c>
      <c r="C279" s="71"/>
      <c r="D279" s="6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4">
      <c r="A280" s="17">
        <v>7</v>
      </c>
      <c r="B280" s="76"/>
      <c r="C280" s="71"/>
      <c r="D280" s="6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4">
      <c r="A281" s="17">
        <v>8</v>
      </c>
      <c r="B281" s="7"/>
      <c r="C281" s="71"/>
      <c r="D281" s="71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4">
      <c r="A282" s="17">
        <v>9</v>
      </c>
      <c r="B282" s="76"/>
      <c r="C282" s="71"/>
      <c r="D282" s="71"/>
      <c r="E282" s="71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4">
      <c r="A283" s="17">
        <v>10</v>
      </c>
      <c r="B283" s="165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4">
      <c r="A284" s="17">
        <v>11</v>
      </c>
      <c r="B284" s="76"/>
      <c r="C284" s="6"/>
      <c r="D284" s="6"/>
      <c r="E284" s="6"/>
      <c r="F284" s="6"/>
      <c r="G284" s="111"/>
      <c r="H284" s="182" t="s">
        <v>8</v>
      </c>
      <c r="I284" s="183"/>
      <c r="L284" s="8"/>
      <c r="M284" s="130"/>
    </row>
    <row r="285" spans="1:14">
      <c r="A285" s="17">
        <v>12</v>
      </c>
      <c r="B285" s="75"/>
      <c r="C285" s="6"/>
      <c r="D285" s="6"/>
      <c r="E285" s="6"/>
      <c r="F285" s="6"/>
      <c r="G285" s="111"/>
      <c r="H285" s="165" t="s">
        <v>9</v>
      </c>
      <c r="I285" s="7">
        <v>65</v>
      </c>
      <c r="L285" s="8"/>
      <c r="M285" s="130"/>
    </row>
    <row r="286" spans="1:14">
      <c r="A286" s="17">
        <v>13</v>
      </c>
      <c r="B286" s="76"/>
      <c r="C286" s="6"/>
      <c r="D286" s="6"/>
      <c r="E286" s="6"/>
      <c r="F286" s="6"/>
      <c r="G286" s="111"/>
      <c r="H286" s="165" t="s">
        <v>10</v>
      </c>
      <c r="I286" s="7">
        <v>2</v>
      </c>
      <c r="L286" s="8"/>
      <c r="M286" s="130"/>
    </row>
    <row r="287" spans="1:14">
      <c r="A287" s="17">
        <v>14</v>
      </c>
      <c r="B287" s="76"/>
      <c r="C287" s="6"/>
      <c r="D287" s="6"/>
      <c r="E287" s="6"/>
      <c r="F287" s="6"/>
      <c r="G287" s="111"/>
      <c r="H287" s="165" t="s">
        <v>11</v>
      </c>
      <c r="I287" s="7">
        <v>70</v>
      </c>
      <c r="L287" s="8"/>
      <c r="M287" s="130"/>
    </row>
    <row r="288" spans="1:14">
      <c r="A288" s="17">
        <v>15</v>
      </c>
      <c r="B288" s="76"/>
      <c r="C288" s="6"/>
      <c r="D288" s="6"/>
      <c r="E288" s="6"/>
      <c r="F288" s="6"/>
      <c r="G288" s="111"/>
      <c r="H288" s="165" t="s">
        <v>12</v>
      </c>
      <c r="I288" s="7">
        <v>8</v>
      </c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65" t="s">
        <v>13</v>
      </c>
      <c r="I289" s="7">
        <v>53</v>
      </c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L291" s="16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L298" s="8"/>
      <c r="M298" s="130"/>
    </row>
    <row r="299" spans="1:13">
      <c r="G299" s="130"/>
      <c r="L299" s="8"/>
      <c r="M299" s="130"/>
    </row>
    <row r="300" spans="1:13">
      <c r="G300" s="130"/>
      <c r="H300" s="8"/>
      <c r="I300" s="8"/>
      <c r="L300" s="8"/>
      <c r="M300" s="130"/>
    </row>
    <row r="301" spans="1:13">
      <c r="G301" s="130"/>
      <c r="H301" s="8"/>
      <c r="I301" s="8"/>
      <c r="L301" s="8"/>
      <c r="M301" s="130"/>
    </row>
    <row r="302" spans="1:13">
      <c r="G302" s="130"/>
      <c r="H302" s="8"/>
      <c r="I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67"/>
      <c r="G310" s="109"/>
      <c r="H310" s="166" t="s">
        <v>51</v>
      </c>
      <c r="I310" s="166"/>
      <c r="J310" s="166"/>
      <c r="K310" s="27"/>
      <c r="L310" s="27"/>
      <c r="M310" s="109"/>
    </row>
    <row r="311" spans="1:14">
      <c r="A311" s="34" t="s">
        <v>52</v>
      </c>
      <c r="B311" s="147">
        <v>8</v>
      </c>
      <c r="C311" s="167"/>
      <c r="D311" s="167"/>
      <c r="E311" s="167"/>
      <c r="F311" s="167"/>
      <c r="G311" s="109"/>
      <c r="H311" s="55" t="s">
        <v>210</v>
      </c>
      <c r="I311" s="55"/>
      <c r="J311" s="55"/>
      <c r="K311" s="37"/>
      <c r="L311" s="26"/>
      <c r="M311" s="134"/>
    </row>
    <row r="312" spans="1:14">
      <c r="A312" s="167"/>
      <c r="B312" s="29"/>
      <c r="C312" s="15" t="s">
        <v>53</v>
      </c>
      <c r="D312" s="67">
        <v>18030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692</v>
      </c>
      <c r="E313" s="30"/>
      <c r="F313" s="28"/>
      <c r="G313" s="109" t="s">
        <v>362</v>
      </c>
      <c r="H313" s="31">
        <v>1</v>
      </c>
      <c r="I313" s="68"/>
      <c r="J313" s="35">
        <v>6000.5</v>
      </c>
      <c r="K313" s="31" t="s">
        <v>366</v>
      </c>
      <c r="L313" s="33">
        <v>3</v>
      </c>
      <c r="M313" s="109" t="s">
        <v>362</v>
      </c>
    </row>
    <row r="314" spans="1:14">
      <c r="A314" s="9" t="s">
        <v>0</v>
      </c>
      <c r="B314" s="10"/>
      <c r="C314" s="15" t="s">
        <v>60</v>
      </c>
      <c r="D314" s="30">
        <v>300</v>
      </c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>
        <v>13</v>
      </c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 t="s">
        <v>88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24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SUM(B320:B322)*4</f>
        <v>24002</v>
      </c>
    </row>
    <row r="319" spans="1:14">
      <c r="A319" s="17">
        <v>2</v>
      </c>
      <c r="B319" s="7">
        <v>10</v>
      </c>
      <c r="C319" s="71" t="s">
        <v>76</v>
      </c>
      <c r="D319" s="71" t="s">
        <v>76</v>
      </c>
      <c r="E319" s="71" t="s">
        <v>76</v>
      </c>
      <c r="F319" s="7"/>
      <c r="G319" s="109"/>
      <c r="H319" s="168"/>
      <c r="I319" s="168"/>
      <c r="J319" s="168"/>
      <c r="K319" s="168"/>
      <c r="L319" s="44"/>
      <c r="M319" s="135"/>
      <c r="N319" s="53">
        <f>SUM(B324)*3</f>
        <v>0</v>
      </c>
    </row>
    <row r="320" spans="1:14">
      <c r="A320" s="78">
        <v>3</v>
      </c>
      <c r="B320" s="7">
        <v>0</v>
      </c>
      <c r="C320" s="71" t="s">
        <v>78</v>
      </c>
      <c r="D320" s="6" t="s">
        <v>365</v>
      </c>
      <c r="E320" s="71" t="s">
        <v>78</v>
      </c>
      <c r="F320" s="6" t="s">
        <v>71</v>
      </c>
      <c r="G320" s="109"/>
      <c r="H320" s="204" t="s">
        <v>75</v>
      </c>
      <c r="I320" s="205"/>
      <c r="J320" s="168">
        <v>1</v>
      </c>
      <c r="K320" s="44" t="s">
        <v>35</v>
      </c>
      <c r="L320" s="5"/>
      <c r="M320" s="126"/>
    </row>
    <row r="321" spans="1:13">
      <c r="A321" s="17">
        <v>4</v>
      </c>
      <c r="B321" s="74">
        <v>6000.5</v>
      </c>
      <c r="C321" s="71" t="s">
        <v>78</v>
      </c>
      <c r="D321" s="6" t="s">
        <v>365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SUM(J313*L313)+(J314*L314)+(J315*L315)+(J316*L316)+10+12</f>
        <v>18023.5</v>
      </c>
      <c r="K321" s="2"/>
      <c r="L321" s="3"/>
      <c r="M321" s="127"/>
    </row>
    <row r="322" spans="1:13">
      <c r="A322" s="17">
        <v>5</v>
      </c>
      <c r="B322" s="75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SUM(B320:B322)*3+B319+12</f>
        <v>18023.5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74</v>
      </c>
      <c r="D323" s="7">
        <v>3</v>
      </c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 t="s">
        <v>354</v>
      </c>
      <c r="C324" s="71"/>
      <c r="D324" s="6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1"/>
      <c r="D325" s="71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76"/>
      <c r="C326" s="71"/>
      <c r="D326" s="71"/>
      <c r="E326" s="71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65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 t="s">
        <v>8</v>
      </c>
      <c r="I328" s="183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65" t="s">
        <v>9</v>
      </c>
      <c r="I329" s="7">
        <v>65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65" t="s">
        <v>10</v>
      </c>
      <c r="I330" s="7">
        <v>2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65" t="s">
        <v>11</v>
      </c>
      <c r="I331" s="7">
        <v>70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65" t="s">
        <v>12</v>
      </c>
      <c r="I332" s="7">
        <v>8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65" t="s">
        <v>13</v>
      </c>
      <c r="I333" s="7">
        <v>53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L335" s="16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L342" s="8"/>
      <c r="M342" s="130"/>
    </row>
    <row r="343" spans="1:13">
      <c r="G343" s="130"/>
      <c r="L343" s="8"/>
      <c r="M343" s="130"/>
    </row>
    <row r="344" spans="1:13">
      <c r="G344" s="130"/>
      <c r="H344" s="8"/>
      <c r="I344" s="8"/>
      <c r="L344" s="8"/>
      <c r="M344" s="130"/>
    </row>
    <row r="345" spans="1:13">
      <c r="G345" s="130"/>
      <c r="H345" s="8"/>
      <c r="I345" s="8"/>
      <c r="L345" s="8"/>
      <c r="M345" s="130"/>
    </row>
    <row r="346" spans="1:13">
      <c r="G346" s="130"/>
      <c r="H346" s="8"/>
      <c r="I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3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3">
      <c r="A354" s="202" t="s">
        <v>86</v>
      </c>
      <c r="B354" s="203"/>
      <c r="C354" s="203"/>
      <c r="D354" s="203"/>
      <c r="E354" s="203"/>
      <c r="F354" s="167"/>
      <c r="G354" s="109"/>
      <c r="H354" s="166" t="s">
        <v>51</v>
      </c>
      <c r="I354" s="166"/>
      <c r="J354" s="166"/>
      <c r="K354" s="27"/>
      <c r="L354" s="27"/>
      <c r="M354" s="109"/>
    </row>
    <row r="355" spans="1:13">
      <c r="A355" s="34" t="s">
        <v>52</v>
      </c>
      <c r="B355" s="147">
        <v>9</v>
      </c>
      <c r="C355" s="167"/>
      <c r="D355" s="167"/>
      <c r="E355" s="167"/>
      <c r="F355" s="167"/>
      <c r="G355" s="109"/>
      <c r="H355" s="55" t="s">
        <v>210</v>
      </c>
      <c r="I355" s="55"/>
      <c r="J355" s="55"/>
      <c r="K355" s="37"/>
      <c r="L355" s="26"/>
      <c r="M355" s="134"/>
    </row>
    <row r="356" spans="1:13">
      <c r="A356" s="167"/>
      <c r="B356" s="29"/>
      <c r="C356" s="15" t="s">
        <v>53</v>
      </c>
      <c r="D356" s="67">
        <v>12030</v>
      </c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3">
      <c r="A357" s="1"/>
      <c r="B357" s="1"/>
      <c r="C357" s="15" t="s">
        <v>59</v>
      </c>
      <c r="D357" s="30">
        <v>692</v>
      </c>
      <c r="E357" s="30"/>
      <c r="F357" s="28"/>
      <c r="G357" s="109" t="s">
        <v>362</v>
      </c>
      <c r="H357" s="31">
        <v>1</v>
      </c>
      <c r="I357" s="68"/>
      <c r="J357" s="35">
        <v>6000.5</v>
      </c>
      <c r="K357" s="31" t="s">
        <v>366</v>
      </c>
      <c r="L357" s="33">
        <v>2</v>
      </c>
      <c r="M357" s="109" t="s">
        <v>362</v>
      </c>
    </row>
    <row r="358" spans="1:13">
      <c r="A358" s="9" t="s">
        <v>0</v>
      </c>
      <c r="B358" s="10"/>
      <c r="C358" s="15" t="s">
        <v>60</v>
      </c>
      <c r="D358" s="30">
        <v>300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3">
      <c r="A359" s="9" t="s">
        <v>1</v>
      </c>
      <c r="B359" s="11"/>
      <c r="C359" s="15" t="s">
        <v>61</v>
      </c>
      <c r="D359" s="30">
        <v>13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3">
      <c r="A360" s="9" t="s">
        <v>62</v>
      </c>
      <c r="B360" s="11"/>
      <c r="C360" s="16" t="s">
        <v>63</v>
      </c>
      <c r="D360" s="57" t="s">
        <v>88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3">
      <c r="A362" s="17">
        <v>1</v>
      </c>
      <c r="B362" s="12"/>
      <c r="C362" s="71" t="s">
        <v>78</v>
      </c>
      <c r="D362" s="77">
        <v>24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</row>
    <row r="363" spans="1:13">
      <c r="A363" s="17">
        <v>2</v>
      </c>
      <c r="B363" s="7">
        <v>10</v>
      </c>
      <c r="C363" s="71" t="s">
        <v>76</v>
      </c>
      <c r="D363" s="71" t="s">
        <v>76</v>
      </c>
      <c r="E363" s="71" t="s">
        <v>76</v>
      </c>
      <c r="F363" s="7"/>
      <c r="G363" s="109"/>
      <c r="H363" s="168"/>
      <c r="I363" s="168"/>
      <c r="J363" s="168"/>
      <c r="K363" s="168"/>
      <c r="L363" s="44"/>
      <c r="M363" s="135"/>
    </row>
    <row r="364" spans="1:13">
      <c r="A364" s="78">
        <v>3</v>
      </c>
      <c r="B364" s="7">
        <v>0</v>
      </c>
      <c r="C364" s="71" t="s">
        <v>78</v>
      </c>
      <c r="D364" s="6" t="s">
        <v>365</v>
      </c>
      <c r="E364" s="71" t="s">
        <v>78</v>
      </c>
      <c r="F364" s="6" t="s">
        <v>71</v>
      </c>
      <c r="G364" s="109"/>
      <c r="H364" s="204" t="s">
        <v>75</v>
      </c>
      <c r="I364" s="205"/>
      <c r="J364" s="168">
        <v>10</v>
      </c>
      <c r="K364" s="44" t="s">
        <v>35</v>
      </c>
      <c r="L364" s="5"/>
      <c r="M364" s="126"/>
    </row>
    <row r="365" spans="1:13">
      <c r="A365" s="17">
        <v>4</v>
      </c>
      <c r="B365" s="74">
        <v>6000.5</v>
      </c>
      <c r="C365" s="71" t="s">
        <v>78</v>
      </c>
      <c r="D365" s="6" t="s">
        <v>365</v>
      </c>
      <c r="E365" s="71" t="s">
        <v>78</v>
      </c>
      <c r="F365" s="69" t="s">
        <v>73</v>
      </c>
      <c r="G365" s="109"/>
      <c r="H365" s="21" t="s">
        <v>64</v>
      </c>
      <c r="I365" s="21"/>
      <c r="J365" s="43">
        <f>SUM(J357*L357)+(J358*L358)+(J359*L359)+(J360*L360)+10+9</f>
        <v>12020</v>
      </c>
      <c r="K365" s="2"/>
      <c r="L365" s="3"/>
      <c r="M365" s="127"/>
    </row>
    <row r="366" spans="1:13">
      <c r="A366" s="17">
        <v>5</v>
      </c>
      <c r="B366" s="75">
        <v>0</v>
      </c>
      <c r="C366" s="71" t="s">
        <v>76</v>
      </c>
      <c r="D366" s="71" t="s">
        <v>76</v>
      </c>
      <c r="E366" s="71" t="s">
        <v>76</v>
      </c>
      <c r="F366" s="6"/>
      <c r="G366" s="109"/>
      <c r="H366" s="21" t="s">
        <v>65</v>
      </c>
      <c r="I366" s="21"/>
      <c r="J366" s="43">
        <f>SUM(B364:B366)*2+B363+9</f>
        <v>12020</v>
      </c>
      <c r="K366" s="27"/>
      <c r="L366" s="3"/>
      <c r="M366" s="127"/>
    </row>
    <row r="367" spans="1:13">
      <c r="A367" s="17">
        <v>6</v>
      </c>
      <c r="B367" s="7" t="s">
        <v>7</v>
      </c>
      <c r="C367" s="7" t="s">
        <v>74</v>
      </c>
      <c r="D367" s="7">
        <v>2</v>
      </c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3">
      <c r="A368" s="17">
        <v>7</v>
      </c>
      <c r="B368" s="76" t="s">
        <v>354</v>
      </c>
      <c r="C368" s="71"/>
      <c r="D368" s="6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1"/>
      <c r="D369" s="71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76"/>
      <c r="C370" s="71"/>
      <c r="D370" s="71"/>
      <c r="E370" s="71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65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 t="s">
        <v>8</v>
      </c>
      <c r="I372" s="183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65" t="s">
        <v>9</v>
      </c>
      <c r="I373" s="7">
        <v>65</v>
      </c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65" t="s">
        <v>10</v>
      </c>
      <c r="I374" s="7">
        <v>2</v>
      </c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65" t="s">
        <v>11</v>
      </c>
      <c r="I375" s="7">
        <v>70</v>
      </c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65" t="s">
        <v>12</v>
      </c>
      <c r="I376" s="7">
        <v>8</v>
      </c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65" t="s">
        <v>13</v>
      </c>
      <c r="I377" s="7">
        <v>53</v>
      </c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L379" s="16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L386" s="8"/>
      <c r="M386" s="130"/>
    </row>
    <row r="387" spans="1:13">
      <c r="G387" s="130"/>
      <c r="L387" s="8"/>
      <c r="M387" s="130"/>
    </row>
    <row r="388" spans="1:13">
      <c r="G388" s="130"/>
      <c r="H388" s="8"/>
      <c r="I388" s="8"/>
      <c r="L388" s="8"/>
      <c r="M388" s="130"/>
    </row>
    <row r="389" spans="1:13">
      <c r="G389" s="130"/>
      <c r="H389" s="8"/>
      <c r="I389" s="8"/>
      <c r="L389" s="8"/>
      <c r="M389" s="130"/>
    </row>
    <row r="390" spans="1:13">
      <c r="G390" s="130"/>
      <c r="H390" s="8"/>
      <c r="I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67"/>
      <c r="G398" s="109"/>
      <c r="H398" s="166" t="s">
        <v>51</v>
      </c>
      <c r="I398" s="166"/>
      <c r="J398" s="166"/>
      <c r="K398" s="27"/>
      <c r="L398" s="27"/>
      <c r="M398" s="109"/>
    </row>
    <row r="399" spans="1:13">
      <c r="A399" s="34" t="s">
        <v>52</v>
      </c>
      <c r="B399" s="147">
        <v>10</v>
      </c>
      <c r="C399" s="167"/>
      <c r="D399" s="167"/>
      <c r="E399" s="167"/>
      <c r="F399" s="167"/>
      <c r="G399" s="109"/>
      <c r="H399" s="55" t="s">
        <v>210</v>
      </c>
      <c r="I399" s="55"/>
      <c r="J399" s="55"/>
      <c r="K399" s="37"/>
      <c r="L399" s="26"/>
      <c r="M399" s="134"/>
    </row>
    <row r="400" spans="1:13">
      <c r="A400" s="167"/>
      <c r="B400" s="29"/>
      <c r="C400" s="15" t="s">
        <v>53</v>
      </c>
      <c r="D400" s="67">
        <v>12030</v>
      </c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692</v>
      </c>
      <c r="E401" s="30"/>
      <c r="F401" s="28"/>
      <c r="G401" s="109" t="s">
        <v>362</v>
      </c>
      <c r="H401" s="31">
        <v>1</v>
      </c>
      <c r="I401" s="68"/>
      <c r="J401" s="35">
        <v>6000.5</v>
      </c>
      <c r="K401" s="31" t="s">
        <v>366</v>
      </c>
      <c r="L401" s="33">
        <v>1</v>
      </c>
      <c r="M401" s="109" t="s">
        <v>362</v>
      </c>
    </row>
    <row r="402" spans="1:13">
      <c r="A402" s="9" t="s">
        <v>0</v>
      </c>
      <c r="B402" s="10"/>
      <c r="C402" s="15" t="s">
        <v>60</v>
      </c>
      <c r="D402" s="30">
        <v>300</v>
      </c>
      <c r="E402" s="30"/>
      <c r="F402" s="28"/>
      <c r="G402" s="109" t="s">
        <v>362</v>
      </c>
      <c r="H402" s="31">
        <v>2</v>
      </c>
      <c r="I402" s="68"/>
      <c r="J402" s="35">
        <v>5979</v>
      </c>
      <c r="K402" s="31" t="s">
        <v>367</v>
      </c>
      <c r="L402" s="33">
        <v>1</v>
      </c>
      <c r="M402" s="109" t="s">
        <v>362</v>
      </c>
    </row>
    <row r="403" spans="1:13">
      <c r="A403" s="9" t="s">
        <v>1</v>
      </c>
      <c r="B403" s="11"/>
      <c r="C403" s="15" t="s">
        <v>61</v>
      </c>
      <c r="D403" s="30">
        <v>13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88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24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">
        <v>10</v>
      </c>
      <c r="C407" s="71" t="s">
        <v>76</v>
      </c>
      <c r="D407" s="71" t="s">
        <v>76</v>
      </c>
      <c r="E407" s="71" t="s">
        <v>76</v>
      </c>
      <c r="F407" s="7"/>
      <c r="G407" s="109"/>
      <c r="H407" s="168"/>
      <c r="I407" s="168"/>
      <c r="J407" s="168"/>
      <c r="K407" s="168"/>
      <c r="L407" s="44"/>
      <c r="M407" s="135"/>
    </row>
    <row r="408" spans="1:13">
      <c r="A408" s="17">
        <v>3</v>
      </c>
      <c r="B408" s="7">
        <v>0</v>
      </c>
      <c r="C408" s="71" t="s">
        <v>78</v>
      </c>
      <c r="D408" s="6" t="s">
        <v>365</v>
      </c>
      <c r="E408" s="71" t="s">
        <v>78</v>
      </c>
      <c r="F408" s="6" t="s">
        <v>71</v>
      </c>
      <c r="G408" s="109"/>
      <c r="H408" s="204" t="s">
        <v>75</v>
      </c>
      <c r="I408" s="205"/>
      <c r="J408" s="168">
        <v>1</v>
      </c>
      <c r="K408" s="44" t="s">
        <v>35</v>
      </c>
      <c r="L408" s="5"/>
      <c r="M408" s="126"/>
    </row>
    <row r="409" spans="1:13">
      <c r="A409" s="17">
        <v>4</v>
      </c>
      <c r="B409" s="74">
        <v>6000.5</v>
      </c>
      <c r="C409" s="71" t="s">
        <v>78</v>
      </c>
      <c r="D409" s="6" t="s">
        <v>365</v>
      </c>
      <c r="E409" s="71" t="s">
        <v>78</v>
      </c>
      <c r="F409" s="69" t="s">
        <v>73</v>
      </c>
      <c r="G409" s="109"/>
      <c r="H409" s="21" t="s">
        <v>64</v>
      </c>
      <c r="I409" s="21"/>
      <c r="J409" s="43">
        <f>SUM(J401*L401)+(J402*L402)+(J403*L403)+(J404*L404)+10+9</f>
        <v>11998.5</v>
      </c>
      <c r="K409" s="2"/>
      <c r="L409" s="3"/>
      <c r="M409" s="127"/>
    </row>
    <row r="410" spans="1:13">
      <c r="A410" s="17">
        <v>5</v>
      </c>
      <c r="B410" s="75">
        <v>0</v>
      </c>
      <c r="C410" s="71" t="s">
        <v>76</v>
      </c>
      <c r="D410" s="71" t="s">
        <v>76</v>
      </c>
      <c r="E410" s="71" t="s">
        <v>76</v>
      </c>
      <c r="F410" s="6"/>
      <c r="G410" s="109"/>
      <c r="H410" s="21" t="s">
        <v>65</v>
      </c>
      <c r="I410" s="21"/>
      <c r="J410" s="43">
        <f>SUM(B408:B410)+B412+B407+9</f>
        <v>11998.5</v>
      </c>
      <c r="K410" s="27"/>
      <c r="L410" s="3"/>
      <c r="M410" s="127"/>
    </row>
    <row r="411" spans="1:13">
      <c r="A411" s="17">
        <v>6</v>
      </c>
      <c r="B411" s="75">
        <v>0</v>
      </c>
      <c r="C411" s="71" t="s">
        <v>78</v>
      </c>
      <c r="D411" s="6" t="s">
        <v>365</v>
      </c>
      <c r="E411" s="71" t="s">
        <v>78</v>
      </c>
      <c r="F411" s="6" t="s">
        <v>71</v>
      </c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>
        <v>5979</v>
      </c>
      <c r="C412" s="71" t="s">
        <v>78</v>
      </c>
      <c r="D412" s="6" t="s">
        <v>365</v>
      </c>
      <c r="E412" s="71" t="s">
        <v>78</v>
      </c>
      <c r="F412" s="69" t="s">
        <v>73</v>
      </c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>
        <v>0</v>
      </c>
      <c r="C413" s="71" t="s">
        <v>76</v>
      </c>
      <c r="D413" s="71" t="s">
        <v>76</v>
      </c>
      <c r="E413" s="71" t="s">
        <v>76</v>
      </c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76" t="s">
        <v>354</v>
      </c>
      <c r="C414" s="71"/>
      <c r="D414" s="71"/>
      <c r="E414" s="71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65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 t="s">
        <v>8</v>
      </c>
      <c r="I416" s="183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65" t="s">
        <v>9</v>
      </c>
      <c r="I417" s="7">
        <v>65</v>
      </c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65" t="s">
        <v>10</v>
      </c>
      <c r="I418" s="7">
        <v>2</v>
      </c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65" t="s">
        <v>11</v>
      </c>
      <c r="I419" s="7">
        <v>70</v>
      </c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65" t="s">
        <v>12</v>
      </c>
      <c r="I420" s="7">
        <v>8</v>
      </c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65" t="s">
        <v>13</v>
      </c>
      <c r="I421" s="7">
        <v>53</v>
      </c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L423" s="16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L430" s="8"/>
      <c r="M430" s="130"/>
    </row>
    <row r="431" spans="1:13">
      <c r="G431" s="130"/>
      <c r="L431" s="8"/>
      <c r="M431" s="130"/>
    </row>
    <row r="432" spans="1:13">
      <c r="G432" s="130"/>
      <c r="H432" s="8"/>
      <c r="I432" s="8"/>
      <c r="L432" s="8"/>
      <c r="M432" s="130"/>
    </row>
    <row r="433" spans="1:13">
      <c r="G433" s="130"/>
      <c r="H433" s="8"/>
      <c r="I433" s="8"/>
      <c r="L433" s="8"/>
      <c r="M433" s="130"/>
    </row>
    <row r="434" spans="1:13">
      <c r="G434" s="130"/>
      <c r="H434" s="8"/>
      <c r="I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67"/>
      <c r="G442" s="109"/>
      <c r="H442" s="166" t="s">
        <v>51</v>
      </c>
      <c r="I442" s="166"/>
      <c r="J442" s="166"/>
      <c r="K442" s="27"/>
      <c r="L442" s="27"/>
      <c r="M442" s="109"/>
    </row>
    <row r="443" spans="1:13">
      <c r="A443" s="34" t="s">
        <v>52</v>
      </c>
      <c r="B443" s="147">
        <v>11</v>
      </c>
      <c r="C443" s="167"/>
      <c r="D443" s="167"/>
      <c r="E443" s="167"/>
      <c r="F443" s="167"/>
      <c r="G443" s="109"/>
      <c r="H443" s="55" t="s">
        <v>210</v>
      </c>
      <c r="I443" s="55"/>
      <c r="J443" s="55"/>
      <c r="K443" s="37"/>
      <c r="L443" s="26"/>
      <c r="M443" s="134"/>
    </row>
    <row r="444" spans="1:13">
      <c r="A444" s="167"/>
      <c r="B444" s="29"/>
      <c r="C444" s="15" t="s">
        <v>53</v>
      </c>
      <c r="D444" s="67">
        <v>12030</v>
      </c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692</v>
      </c>
      <c r="E445" s="30"/>
      <c r="F445" s="28"/>
      <c r="G445" s="109" t="s">
        <v>368</v>
      </c>
      <c r="H445" s="31">
        <v>1</v>
      </c>
      <c r="I445" s="68"/>
      <c r="J445" s="35">
        <v>5979</v>
      </c>
      <c r="K445" s="31" t="s">
        <v>367</v>
      </c>
      <c r="L445" s="33">
        <v>2</v>
      </c>
      <c r="M445" s="109" t="s">
        <v>368</v>
      </c>
    </row>
    <row r="446" spans="1:13">
      <c r="A446" s="9" t="s">
        <v>0</v>
      </c>
      <c r="B446" s="10"/>
      <c r="C446" s="15" t="s">
        <v>60</v>
      </c>
      <c r="D446" s="30">
        <v>300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13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88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24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">
        <v>10</v>
      </c>
      <c r="C451" s="71" t="s">
        <v>76</v>
      </c>
      <c r="D451" s="71" t="s">
        <v>76</v>
      </c>
      <c r="E451" s="71" t="s">
        <v>76</v>
      </c>
      <c r="F451" s="7"/>
      <c r="G451" s="109"/>
      <c r="H451" s="168"/>
      <c r="I451" s="168"/>
      <c r="J451" s="168"/>
      <c r="K451" s="168"/>
      <c r="L451" s="44"/>
      <c r="M451" s="135"/>
    </row>
    <row r="452" spans="1:13">
      <c r="A452" s="78">
        <v>3</v>
      </c>
      <c r="B452" s="7">
        <v>0</v>
      </c>
      <c r="C452" s="71" t="s">
        <v>78</v>
      </c>
      <c r="D452" s="6" t="s">
        <v>365</v>
      </c>
      <c r="E452" s="71" t="s">
        <v>78</v>
      </c>
      <c r="F452" s="6" t="s">
        <v>71</v>
      </c>
      <c r="G452" s="109"/>
      <c r="H452" s="204" t="s">
        <v>75</v>
      </c>
      <c r="I452" s="205"/>
      <c r="J452" s="168">
        <v>37</v>
      </c>
      <c r="K452" s="44" t="s">
        <v>35</v>
      </c>
      <c r="L452" s="5"/>
      <c r="M452" s="126"/>
    </row>
    <row r="453" spans="1:13">
      <c r="A453" s="17">
        <v>4</v>
      </c>
      <c r="B453" s="74">
        <v>5979</v>
      </c>
      <c r="C453" s="71" t="s">
        <v>78</v>
      </c>
      <c r="D453" s="6" t="s">
        <v>365</v>
      </c>
      <c r="E453" s="71" t="s">
        <v>78</v>
      </c>
      <c r="F453" s="69" t="s">
        <v>73</v>
      </c>
      <c r="G453" s="109"/>
      <c r="H453" s="21" t="s">
        <v>64</v>
      </c>
      <c r="I453" s="21"/>
      <c r="J453" s="43">
        <f>SUM(J445*L445)+(J446*L446)+(J447*L447)+(J448*L448)+10+9</f>
        <v>11977</v>
      </c>
      <c r="K453" s="2"/>
      <c r="L453" s="3"/>
      <c r="M453" s="127"/>
    </row>
    <row r="454" spans="1:13">
      <c r="A454" s="17">
        <v>5</v>
      </c>
      <c r="B454" s="75">
        <v>0</v>
      </c>
      <c r="C454" s="71" t="s">
        <v>76</v>
      </c>
      <c r="D454" s="71" t="s">
        <v>76</v>
      </c>
      <c r="E454" s="71" t="s">
        <v>76</v>
      </c>
      <c r="F454" s="6"/>
      <c r="G454" s="109"/>
      <c r="H454" s="21" t="s">
        <v>65</v>
      </c>
      <c r="I454" s="21"/>
      <c r="J454" s="43">
        <f>SUM(B452:B454)*2+B451+9</f>
        <v>11977</v>
      </c>
      <c r="K454" s="27"/>
      <c r="L454" s="3"/>
      <c r="M454" s="127"/>
    </row>
    <row r="455" spans="1:13">
      <c r="A455" s="17">
        <v>6</v>
      </c>
      <c r="B455" s="7" t="s">
        <v>7</v>
      </c>
      <c r="C455" s="7" t="s">
        <v>74</v>
      </c>
      <c r="D455" s="7">
        <v>2</v>
      </c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 t="s">
        <v>354</v>
      </c>
      <c r="C456" s="71"/>
      <c r="D456" s="6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1"/>
      <c r="D457" s="71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76"/>
      <c r="C458" s="71"/>
      <c r="D458" s="71"/>
      <c r="E458" s="71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65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 t="s">
        <v>8</v>
      </c>
      <c r="I460" s="183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65" t="s">
        <v>9</v>
      </c>
      <c r="I461" s="7">
        <v>65</v>
      </c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65" t="s">
        <v>10</v>
      </c>
      <c r="I462" s="7">
        <v>2</v>
      </c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65" t="s">
        <v>11</v>
      </c>
      <c r="I463" s="7">
        <v>70</v>
      </c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65" t="s">
        <v>12</v>
      </c>
      <c r="I464" s="7">
        <v>8</v>
      </c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65" t="s">
        <v>13</v>
      </c>
      <c r="I465" s="7">
        <v>53</v>
      </c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L467" s="16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L474" s="8"/>
      <c r="M474" s="130"/>
    </row>
    <row r="475" spans="1:13">
      <c r="G475" s="130"/>
      <c r="L475" s="8"/>
      <c r="M475" s="130"/>
    </row>
    <row r="476" spans="1:13">
      <c r="G476" s="130"/>
      <c r="H476" s="8"/>
      <c r="I476" s="8"/>
      <c r="L476" s="8"/>
      <c r="M476" s="130"/>
    </row>
    <row r="477" spans="1:13">
      <c r="G477" s="130"/>
      <c r="H477" s="8"/>
      <c r="I477" s="8"/>
      <c r="L477" s="8"/>
      <c r="M477" s="130"/>
    </row>
    <row r="478" spans="1:13">
      <c r="G478" s="130"/>
      <c r="H478" s="8"/>
      <c r="I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4">
      <c r="G481" s="130"/>
      <c r="H481" s="8"/>
      <c r="I481" s="8"/>
      <c r="J481" s="8"/>
      <c r="K481" s="8"/>
      <c r="L481" s="8"/>
      <c r="M481" s="130"/>
    </row>
    <row r="482" spans="1:14">
      <c r="G482" s="130"/>
      <c r="H482" s="8"/>
      <c r="I482" s="8"/>
      <c r="J482" s="8"/>
      <c r="K482" s="8"/>
      <c r="L482" s="8"/>
      <c r="M482" s="130"/>
    </row>
    <row r="483" spans="1:14">
      <c r="G483" s="130"/>
      <c r="H483" s="8"/>
      <c r="I483" s="8"/>
      <c r="J483" s="8"/>
      <c r="K483" s="8"/>
      <c r="L483" s="8"/>
      <c r="M483" s="130"/>
    </row>
    <row r="484" spans="1:14">
      <c r="G484" s="130"/>
      <c r="H484" s="8"/>
      <c r="I484" s="8"/>
      <c r="J484" s="8"/>
      <c r="K484" s="8"/>
      <c r="L484" s="8"/>
      <c r="M484" s="130"/>
    </row>
    <row r="485" spans="1:14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4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4">
      <c r="A487" s="34" t="s">
        <v>52</v>
      </c>
      <c r="B487" s="102"/>
      <c r="C487" s="102"/>
      <c r="D487" s="102"/>
      <c r="E487" s="102"/>
      <c r="F487" s="102"/>
      <c r="G487" s="109"/>
      <c r="H487" s="55" t="s">
        <v>142</v>
      </c>
      <c r="I487" s="55"/>
      <c r="J487" s="55"/>
      <c r="K487" s="37"/>
      <c r="L487" s="26"/>
      <c r="M487" s="134"/>
    </row>
    <row r="488" spans="1:14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4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4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4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4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4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4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  <c r="N494" s="53">
        <f>SUM(B496:B498)*3</f>
        <v>0</v>
      </c>
    </row>
    <row r="495" spans="1:14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4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3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3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3">
      <c r="A531" s="34" t="s">
        <v>52</v>
      </c>
      <c r="B531" s="102"/>
      <c r="C531" s="102"/>
      <c r="D531" s="102"/>
      <c r="E531" s="102"/>
      <c r="F531" s="102"/>
      <c r="G531" s="109"/>
      <c r="H531" s="55" t="s">
        <v>142</v>
      </c>
      <c r="I531" s="55"/>
      <c r="J531" s="55"/>
      <c r="K531" s="37"/>
      <c r="L531" s="26"/>
      <c r="M531" s="134"/>
    </row>
    <row r="532" spans="1:13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3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3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3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3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3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</row>
    <row r="539" spans="1:13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3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/>
      <c r="K540" s="44" t="s">
        <v>35</v>
      </c>
      <c r="L540" s="5"/>
      <c r="M540" s="126"/>
    </row>
    <row r="541" spans="1:13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3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3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3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4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4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4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4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4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  <c r="N981" s="53">
        <f>SUM(B980:B982)*2</f>
        <v>0</v>
      </c>
    </row>
    <row r="982" spans="1:14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  <c r="N982" s="53">
        <f>SUM(B984:B989)</f>
        <v>0</v>
      </c>
    </row>
    <row r="983" spans="1:14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4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4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4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4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4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4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4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4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4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3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3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3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3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3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3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3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3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3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3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3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3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3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</row>
    <row r="1070" spans="1:13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</row>
    <row r="1071" spans="1:13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3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4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  <c r="N1201" s="53">
        <f>SUM(B1200:B1202)*2</f>
        <v>0</v>
      </c>
    </row>
    <row r="1202" spans="1:14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  <c r="N1202" s="53">
        <f>SUM(B1204:B1209)</f>
        <v>0</v>
      </c>
    </row>
    <row r="1203" spans="1:14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4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4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4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4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4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4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4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4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4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4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4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4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4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SUM(B1291:B1293)*2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  <c r="N1333" s="53">
        <f>SUM(B1332:B1334)*2</f>
        <v>0</v>
      </c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SUM(B1336:B1341)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3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</row>
    <row r="1378" spans="1:13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</row>
    <row r="1379" spans="1:13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3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3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3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3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3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3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3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3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3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3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3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3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3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4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4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4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4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4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4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4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4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4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4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  <c r="N1466" s="53">
        <f>SUM(B1467:B1469)*3</f>
        <v>0</v>
      </c>
    </row>
    <row r="1467" spans="1:14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4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4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4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4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4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3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3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3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3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3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3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</row>
    <row r="1511" spans="1:13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3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3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3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3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3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3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3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3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3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4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4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4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4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4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4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4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4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4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4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4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4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4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4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  <c r="N1598" s="53">
        <f>SUM(B1599:B1601)*2</f>
        <v>0</v>
      </c>
    </row>
    <row r="1599" spans="1:14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4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3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3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3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3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3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3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3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3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3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3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</row>
    <row r="1643" spans="1:13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3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3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3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3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3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4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4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4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4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4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  <c r="N1685" s="53">
        <f>SUM(B1684:B1686)*2</f>
        <v>0</v>
      </c>
    </row>
    <row r="1686" spans="1:14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  <c r="N1686" s="53">
        <f>SUM(B1688:B1690)</f>
        <v>0</v>
      </c>
    </row>
    <row r="1687" spans="1:14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4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4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4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4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4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4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4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4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4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SUM(B1731:B1733)*2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3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3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3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3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3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3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3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3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3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3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3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3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3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3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</row>
    <row r="1775" spans="1:13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3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4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4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4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4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4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4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4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4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4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4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  <c r="N1818" s="53">
        <f>SUM(B1819:B1821)*2</f>
        <v>0</v>
      </c>
    </row>
    <row r="1819" spans="1:14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4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4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4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4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4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  <c r="N1861" s="53">
        <f>SUM(B1860:B1862)*2</f>
        <v>0</v>
      </c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SUM(B1864:B1866)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3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</row>
    <row r="1906" spans="1:13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</row>
    <row r="1907" spans="1:13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3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3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3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3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3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3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3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3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3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3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3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3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3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7:13">
      <c r="G2945" s="130"/>
      <c r="H2945" s="8"/>
      <c r="I2945" s="8"/>
      <c r="J2945" s="8"/>
      <c r="K2945" s="8"/>
      <c r="L2945" s="8"/>
      <c r="M2945" s="130"/>
    </row>
    <row r="2946" spans="7:13">
      <c r="G2946" s="130"/>
      <c r="H2946" s="8"/>
      <c r="I2946" s="8"/>
      <c r="J2946" s="8"/>
      <c r="K2946" s="8"/>
      <c r="L2946" s="8"/>
      <c r="M2946" s="130"/>
    </row>
    <row r="2947" spans="7:13">
      <c r="G2947" s="130"/>
      <c r="H2947" s="8"/>
      <c r="I2947" s="8"/>
      <c r="J2947" s="8"/>
      <c r="K2947" s="8"/>
      <c r="L2947" s="8"/>
      <c r="M2947" s="130"/>
    </row>
    <row r="2948" spans="7:13">
      <c r="G2948" s="130"/>
      <c r="H2948" s="8"/>
      <c r="I2948" s="8"/>
      <c r="J2948" s="8"/>
      <c r="K2948" s="8"/>
      <c r="L2948" s="8"/>
      <c r="M2948" s="130"/>
    </row>
  </sheetData>
  <mergeCells count="541">
    <mergeCell ref="H16:I17"/>
    <mergeCell ref="J16:K17"/>
    <mergeCell ref="A45:L45"/>
    <mergeCell ref="A46:E46"/>
    <mergeCell ref="H56:I56"/>
    <mergeCell ref="H20:I20"/>
    <mergeCell ref="A1:L1"/>
    <mergeCell ref="A2:E2"/>
    <mergeCell ref="H12:I12"/>
    <mergeCell ref="H15:I15"/>
    <mergeCell ref="J15:K15"/>
    <mergeCell ref="H27:I27"/>
    <mergeCell ref="J20:K20"/>
    <mergeCell ref="J27:K27"/>
    <mergeCell ref="A90:E90"/>
    <mergeCell ref="H100:I100"/>
    <mergeCell ref="H103:I103"/>
    <mergeCell ref="J103:K103"/>
    <mergeCell ref="H104:I105"/>
    <mergeCell ref="J104:K105"/>
    <mergeCell ref="H59:I59"/>
    <mergeCell ref="J59:K59"/>
    <mergeCell ref="H60:I61"/>
    <mergeCell ref="J60:K61"/>
    <mergeCell ref="H64:I64"/>
    <mergeCell ref="A89:L89"/>
    <mergeCell ref="J64:K64"/>
    <mergeCell ref="H148:I149"/>
    <mergeCell ref="J148:K149"/>
    <mergeCell ref="H152:I152"/>
    <mergeCell ref="A177:L177"/>
    <mergeCell ref="A178:E178"/>
    <mergeCell ref="H188:I188"/>
    <mergeCell ref="H108:I108"/>
    <mergeCell ref="A133:L133"/>
    <mergeCell ref="A134:E134"/>
    <mergeCell ref="H144:I144"/>
    <mergeCell ref="H147:I147"/>
    <mergeCell ref="J147:K147"/>
    <mergeCell ref="A222:E222"/>
    <mergeCell ref="H232:I232"/>
    <mergeCell ref="H235:I235"/>
    <mergeCell ref="J235:K235"/>
    <mergeCell ref="H236:I237"/>
    <mergeCell ref="J236:K237"/>
    <mergeCell ref="H191:I191"/>
    <mergeCell ref="J191:K191"/>
    <mergeCell ref="H192:I193"/>
    <mergeCell ref="J192:K193"/>
    <mergeCell ref="H196:I196"/>
    <mergeCell ref="A221:L221"/>
    <mergeCell ref="H280:I281"/>
    <mergeCell ref="J280:K281"/>
    <mergeCell ref="H284:I284"/>
    <mergeCell ref="A309:L309"/>
    <mergeCell ref="A310:E310"/>
    <mergeCell ref="H320:I320"/>
    <mergeCell ref="H240:I240"/>
    <mergeCell ref="A265:L265"/>
    <mergeCell ref="A266:E266"/>
    <mergeCell ref="H276:I276"/>
    <mergeCell ref="H279:I279"/>
    <mergeCell ref="J279:K279"/>
    <mergeCell ref="J240:K240"/>
    <mergeCell ref="A354:E354"/>
    <mergeCell ref="H364:I364"/>
    <mergeCell ref="H367:I367"/>
    <mergeCell ref="J367:K367"/>
    <mergeCell ref="H368:I369"/>
    <mergeCell ref="J368:K369"/>
    <mergeCell ref="H323:I323"/>
    <mergeCell ref="J323:K323"/>
    <mergeCell ref="H324:I325"/>
    <mergeCell ref="J324:K325"/>
    <mergeCell ref="H328:I328"/>
    <mergeCell ref="A353:L353"/>
    <mergeCell ref="H412:I413"/>
    <mergeCell ref="J412:K413"/>
    <mergeCell ref="H416:I416"/>
    <mergeCell ref="A441:L441"/>
    <mergeCell ref="A442:E442"/>
    <mergeCell ref="H452:I452"/>
    <mergeCell ref="H372:I372"/>
    <mergeCell ref="A397:L397"/>
    <mergeCell ref="A398:E398"/>
    <mergeCell ref="H408:I408"/>
    <mergeCell ref="H411:I411"/>
    <mergeCell ref="J411:K411"/>
    <mergeCell ref="A486:E486"/>
    <mergeCell ref="H496:I496"/>
    <mergeCell ref="H499:I499"/>
    <mergeCell ref="J499:K499"/>
    <mergeCell ref="H500:I501"/>
    <mergeCell ref="J500:K501"/>
    <mergeCell ref="H455:I455"/>
    <mergeCell ref="J455:K455"/>
    <mergeCell ref="H456:I457"/>
    <mergeCell ref="J456:K457"/>
    <mergeCell ref="H460:I460"/>
    <mergeCell ref="A485:L485"/>
    <mergeCell ref="H544:I545"/>
    <mergeCell ref="J544:K545"/>
    <mergeCell ref="H548:I548"/>
    <mergeCell ref="A573:L573"/>
    <mergeCell ref="A574:E574"/>
    <mergeCell ref="H584:I584"/>
    <mergeCell ref="H504:I504"/>
    <mergeCell ref="A529:L529"/>
    <mergeCell ref="A530:E530"/>
    <mergeCell ref="H540:I540"/>
    <mergeCell ref="H543:I543"/>
    <mergeCell ref="J543:K543"/>
    <mergeCell ref="A618:E618"/>
    <mergeCell ref="H628:I628"/>
    <mergeCell ref="H631:I631"/>
    <mergeCell ref="J631:K631"/>
    <mergeCell ref="H632:I633"/>
    <mergeCell ref="J632:K633"/>
    <mergeCell ref="H587:I587"/>
    <mergeCell ref="J587:K587"/>
    <mergeCell ref="H588:I589"/>
    <mergeCell ref="J588:K589"/>
    <mergeCell ref="H592:I592"/>
    <mergeCell ref="A617:L617"/>
    <mergeCell ref="H676:I677"/>
    <mergeCell ref="J676:K677"/>
    <mergeCell ref="H680:I680"/>
    <mergeCell ref="A705:L705"/>
    <mergeCell ref="A706:E706"/>
    <mergeCell ref="H716:I716"/>
    <mergeCell ref="H636:I636"/>
    <mergeCell ref="A661:L661"/>
    <mergeCell ref="A662:E662"/>
    <mergeCell ref="H672:I672"/>
    <mergeCell ref="H675:I675"/>
    <mergeCell ref="J675:K675"/>
    <mergeCell ref="A750:E750"/>
    <mergeCell ref="H760:I760"/>
    <mergeCell ref="H763:I763"/>
    <mergeCell ref="J763:K763"/>
    <mergeCell ref="H764:I765"/>
    <mergeCell ref="J764:K765"/>
    <mergeCell ref="H719:I719"/>
    <mergeCell ref="J719:K719"/>
    <mergeCell ref="H720:I721"/>
    <mergeCell ref="J720:K721"/>
    <mergeCell ref="H724:I724"/>
    <mergeCell ref="A749:L749"/>
    <mergeCell ref="H808:I809"/>
    <mergeCell ref="J808:K809"/>
    <mergeCell ref="H812:I812"/>
    <mergeCell ref="A837:L837"/>
    <mergeCell ref="A838:E838"/>
    <mergeCell ref="H848:I848"/>
    <mergeCell ref="H768:I768"/>
    <mergeCell ref="A793:L793"/>
    <mergeCell ref="A794:E794"/>
    <mergeCell ref="H804:I804"/>
    <mergeCell ref="H807:I807"/>
    <mergeCell ref="J807:K807"/>
    <mergeCell ref="A882:E882"/>
    <mergeCell ref="H892:I892"/>
    <mergeCell ref="H895:I895"/>
    <mergeCell ref="J895:K895"/>
    <mergeCell ref="H896:I897"/>
    <mergeCell ref="J896:K897"/>
    <mergeCell ref="H851:I851"/>
    <mergeCell ref="J851:K851"/>
    <mergeCell ref="H852:I853"/>
    <mergeCell ref="J852:K853"/>
    <mergeCell ref="H856:I856"/>
    <mergeCell ref="A881:L881"/>
    <mergeCell ref="H940:I941"/>
    <mergeCell ref="J940:K941"/>
    <mergeCell ref="H944:I944"/>
    <mergeCell ref="A969:L969"/>
    <mergeCell ref="A970:E970"/>
    <mergeCell ref="H980:I980"/>
    <mergeCell ref="H900:I900"/>
    <mergeCell ref="A925:L925"/>
    <mergeCell ref="A926:E926"/>
    <mergeCell ref="H936:I936"/>
    <mergeCell ref="H939:I939"/>
    <mergeCell ref="J939:K939"/>
    <mergeCell ref="A1014:E1014"/>
    <mergeCell ref="H1024:I1024"/>
    <mergeCell ref="H1027:I1027"/>
    <mergeCell ref="J1027:K1027"/>
    <mergeCell ref="H1028:I1029"/>
    <mergeCell ref="J1028:K1029"/>
    <mergeCell ref="H983:I983"/>
    <mergeCell ref="J983:K983"/>
    <mergeCell ref="H984:I985"/>
    <mergeCell ref="J984:K985"/>
    <mergeCell ref="H988:I988"/>
    <mergeCell ref="A1013:L1013"/>
    <mergeCell ref="H1072:I1073"/>
    <mergeCell ref="J1072:K1073"/>
    <mergeCell ref="H1076:I1076"/>
    <mergeCell ref="A1101:L1101"/>
    <mergeCell ref="A1102:E1102"/>
    <mergeCell ref="H1112:I1112"/>
    <mergeCell ref="H1032:I1032"/>
    <mergeCell ref="A1057:L1057"/>
    <mergeCell ref="A1058:E1058"/>
    <mergeCell ref="H1068:I1068"/>
    <mergeCell ref="H1071:I1071"/>
    <mergeCell ref="J1071:K1071"/>
    <mergeCell ref="A1146:E1146"/>
    <mergeCell ref="H1156:I1156"/>
    <mergeCell ref="H1159:I1159"/>
    <mergeCell ref="J1159:K1159"/>
    <mergeCell ref="H1160:I1161"/>
    <mergeCell ref="J1160:K1161"/>
    <mergeCell ref="H1115:I1115"/>
    <mergeCell ref="J1115:K1115"/>
    <mergeCell ref="H1116:I1117"/>
    <mergeCell ref="J1116:K1117"/>
    <mergeCell ref="H1120:I1120"/>
    <mergeCell ref="A1145:L1145"/>
    <mergeCell ref="H1204:I1205"/>
    <mergeCell ref="J1204:K1205"/>
    <mergeCell ref="H1208:I1208"/>
    <mergeCell ref="A1233:L1233"/>
    <mergeCell ref="A1234:E1234"/>
    <mergeCell ref="H1244:I1244"/>
    <mergeCell ref="H1164:I1164"/>
    <mergeCell ref="A1189:L1189"/>
    <mergeCell ref="A1190:E1190"/>
    <mergeCell ref="H1200:I1200"/>
    <mergeCell ref="H1203:I1203"/>
    <mergeCell ref="J1203:K1203"/>
    <mergeCell ref="A1278:E1278"/>
    <mergeCell ref="H1288:I1288"/>
    <mergeCell ref="H1291:I1291"/>
    <mergeCell ref="J1291:K1291"/>
    <mergeCell ref="H1292:I1293"/>
    <mergeCell ref="J1292:K1293"/>
    <mergeCell ref="H1247:I1247"/>
    <mergeCell ref="J1247:K1247"/>
    <mergeCell ref="H1248:I1249"/>
    <mergeCell ref="J1248:K1249"/>
    <mergeCell ref="H1252:I1252"/>
    <mergeCell ref="A1277:L1277"/>
    <mergeCell ref="H1336:I1337"/>
    <mergeCell ref="J1336:K1337"/>
    <mergeCell ref="H1340:I1340"/>
    <mergeCell ref="A1365:L1365"/>
    <mergeCell ref="A1366:E1366"/>
    <mergeCell ref="H1376:I1376"/>
    <mergeCell ref="H1296:I1296"/>
    <mergeCell ref="A1321:L1321"/>
    <mergeCell ref="A1322:E1322"/>
    <mergeCell ref="H1332:I1332"/>
    <mergeCell ref="H1335:I1335"/>
    <mergeCell ref="J1335:K1335"/>
    <mergeCell ref="A1410:E1410"/>
    <mergeCell ref="H1420:I1420"/>
    <mergeCell ref="H1423:I1423"/>
    <mergeCell ref="J1423:K1423"/>
    <mergeCell ref="H1424:I1425"/>
    <mergeCell ref="J1424:K1425"/>
    <mergeCell ref="H1379:I1379"/>
    <mergeCell ref="J1379:K1379"/>
    <mergeCell ref="H1380:I1381"/>
    <mergeCell ref="J1380:K1381"/>
    <mergeCell ref="H1384:I1384"/>
    <mergeCell ref="A1409:L1409"/>
    <mergeCell ref="H1468:I1469"/>
    <mergeCell ref="J1468:K1469"/>
    <mergeCell ref="H1472:I1472"/>
    <mergeCell ref="A1497:L1497"/>
    <mergeCell ref="A1498:E1498"/>
    <mergeCell ref="H1508:I1508"/>
    <mergeCell ref="H1428:I1428"/>
    <mergeCell ref="A1453:L1453"/>
    <mergeCell ref="A1454:E1454"/>
    <mergeCell ref="H1464:I1464"/>
    <mergeCell ref="H1467:I1467"/>
    <mergeCell ref="J1467:K1467"/>
    <mergeCell ref="A1542:E1542"/>
    <mergeCell ref="H1552:I1552"/>
    <mergeCell ref="H1555:I1555"/>
    <mergeCell ref="J1555:K1555"/>
    <mergeCell ref="H1556:I1557"/>
    <mergeCell ref="J1556:K1557"/>
    <mergeCell ref="H1511:I1511"/>
    <mergeCell ref="J1511:K1511"/>
    <mergeCell ref="H1512:I1513"/>
    <mergeCell ref="J1512:K1513"/>
    <mergeCell ref="H1516:I1516"/>
    <mergeCell ref="A1541:L1541"/>
    <mergeCell ref="H1600:I1601"/>
    <mergeCell ref="J1600:K1601"/>
    <mergeCell ref="H1604:I1604"/>
    <mergeCell ref="A1629:L1629"/>
    <mergeCell ref="A1630:E1630"/>
    <mergeCell ref="H1640:I1640"/>
    <mergeCell ref="H1560:I1560"/>
    <mergeCell ref="A1585:L1585"/>
    <mergeCell ref="A1586:E1586"/>
    <mergeCell ref="H1596:I1596"/>
    <mergeCell ref="H1599:I1599"/>
    <mergeCell ref="J1599:K1599"/>
    <mergeCell ref="A1674:E1674"/>
    <mergeCell ref="H1684:I1684"/>
    <mergeCell ref="H1687:I1687"/>
    <mergeCell ref="J1687:K1687"/>
    <mergeCell ref="H1688:I1689"/>
    <mergeCell ref="J1688:K1689"/>
    <mergeCell ref="H1643:I1643"/>
    <mergeCell ref="J1643:K1643"/>
    <mergeCell ref="H1644:I1645"/>
    <mergeCell ref="J1644:K1645"/>
    <mergeCell ref="H1648:I1648"/>
    <mergeCell ref="A1673:L1673"/>
    <mergeCell ref="H1732:I1733"/>
    <mergeCell ref="J1732:K1733"/>
    <mergeCell ref="H1736:I1736"/>
    <mergeCell ref="A1761:L1761"/>
    <mergeCell ref="A1762:E1762"/>
    <mergeCell ref="H1772:I1772"/>
    <mergeCell ref="H1692:I1692"/>
    <mergeCell ref="A1717:L1717"/>
    <mergeCell ref="A1718:E1718"/>
    <mergeCell ref="H1728:I1728"/>
    <mergeCell ref="H1731:I1731"/>
    <mergeCell ref="J1731:K1731"/>
    <mergeCell ref="A1806:E1806"/>
    <mergeCell ref="H1816:I1816"/>
    <mergeCell ref="H1819:I1819"/>
    <mergeCell ref="J1819:K1819"/>
    <mergeCell ref="H1820:I1821"/>
    <mergeCell ref="J1820:K1821"/>
    <mergeCell ref="H1775:I1775"/>
    <mergeCell ref="J1775:K1775"/>
    <mergeCell ref="H1776:I1777"/>
    <mergeCell ref="J1776:K1777"/>
    <mergeCell ref="H1780:I1780"/>
    <mergeCell ref="A1805:L1805"/>
    <mergeCell ref="H1864:I1865"/>
    <mergeCell ref="J1864:K1865"/>
    <mergeCell ref="H1868:I1868"/>
    <mergeCell ref="A1893:L1893"/>
    <mergeCell ref="A1894:E1894"/>
    <mergeCell ref="H1904:I1904"/>
    <mergeCell ref="H1824:I1824"/>
    <mergeCell ref="A1849:L1849"/>
    <mergeCell ref="A1850:E1850"/>
    <mergeCell ref="H1860:I1860"/>
    <mergeCell ref="H1863:I1863"/>
    <mergeCell ref="J1863:K1863"/>
    <mergeCell ref="A1938:E1938"/>
    <mergeCell ref="H1948:I1948"/>
    <mergeCell ref="H1951:I1951"/>
    <mergeCell ref="J1951:K1951"/>
    <mergeCell ref="H1952:I1953"/>
    <mergeCell ref="J1952:K1953"/>
    <mergeCell ref="H1907:I1907"/>
    <mergeCell ref="J1907:K1907"/>
    <mergeCell ref="H1908:I1909"/>
    <mergeCell ref="J1908:K1909"/>
    <mergeCell ref="H1912:I1912"/>
    <mergeCell ref="A1937:L1937"/>
    <mergeCell ref="H1996:I1997"/>
    <mergeCell ref="J1996:K1997"/>
    <mergeCell ref="H2000:I2000"/>
    <mergeCell ref="A2025:L2025"/>
    <mergeCell ref="A2026:E2026"/>
    <mergeCell ref="H2036:I2036"/>
    <mergeCell ref="H1956:I1956"/>
    <mergeCell ref="A1981:L1981"/>
    <mergeCell ref="A1982:E1982"/>
    <mergeCell ref="H1992:I1992"/>
    <mergeCell ref="H1995:I1995"/>
    <mergeCell ref="J1995:K1995"/>
    <mergeCell ref="A2070:E2070"/>
    <mergeCell ref="H2080:I2080"/>
    <mergeCell ref="H2083:I2083"/>
    <mergeCell ref="J2083:K2083"/>
    <mergeCell ref="H2084:I2085"/>
    <mergeCell ref="J2084:K2085"/>
    <mergeCell ref="H2039:I2039"/>
    <mergeCell ref="J2039:K2039"/>
    <mergeCell ref="H2040:I2041"/>
    <mergeCell ref="J2040:K2041"/>
    <mergeCell ref="H2044:I2044"/>
    <mergeCell ref="A2069:L2069"/>
    <mergeCell ref="H2128:I2129"/>
    <mergeCell ref="J2128:K2129"/>
    <mergeCell ref="H2132:I2132"/>
    <mergeCell ref="A2157:L2157"/>
    <mergeCell ref="A2158:E2158"/>
    <mergeCell ref="H2168:I2168"/>
    <mergeCell ref="H2088:I2088"/>
    <mergeCell ref="A2113:L2113"/>
    <mergeCell ref="A2114:E2114"/>
    <mergeCell ref="H2124:I2124"/>
    <mergeCell ref="H2127:I2127"/>
    <mergeCell ref="J2127:K2127"/>
    <mergeCell ref="A2202:E2202"/>
    <mergeCell ref="H2212:I2212"/>
    <mergeCell ref="H2215:I2215"/>
    <mergeCell ref="J2215:K2215"/>
    <mergeCell ref="H2216:I2217"/>
    <mergeCell ref="J2216:K2217"/>
    <mergeCell ref="H2171:I2171"/>
    <mergeCell ref="J2171:K2171"/>
    <mergeCell ref="H2172:I2173"/>
    <mergeCell ref="J2172:K2173"/>
    <mergeCell ref="H2176:I2176"/>
    <mergeCell ref="A2201:L2201"/>
    <mergeCell ref="H2260:I2261"/>
    <mergeCell ref="J2260:K2261"/>
    <mergeCell ref="H2264:I2264"/>
    <mergeCell ref="A2289:L2289"/>
    <mergeCell ref="A2290:E2290"/>
    <mergeCell ref="H2300:I2300"/>
    <mergeCell ref="H2220:I2220"/>
    <mergeCell ref="A2245:L2245"/>
    <mergeCell ref="A2246:E2246"/>
    <mergeCell ref="H2256:I2256"/>
    <mergeCell ref="H2259:I2259"/>
    <mergeCell ref="J2259:K2259"/>
    <mergeCell ref="A2334:E2334"/>
    <mergeCell ref="H2344:I2344"/>
    <mergeCell ref="H2347:I2347"/>
    <mergeCell ref="J2347:K2347"/>
    <mergeCell ref="H2348:I2349"/>
    <mergeCell ref="J2348:K2349"/>
    <mergeCell ref="H2303:I2303"/>
    <mergeCell ref="J2303:K2303"/>
    <mergeCell ref="H2304:I2305"/>
    <mergeCell ref="J2304:K2305"/>
    <mergeCell ref="H2308:I2308"/>
    <mergeCell ref="A2333:L2333"/>
    <mergeCell ref="H2392:I2393"/>
    <mergeCell ref="J2392:K2393"/>
    <mergeCell ref="H2396:I2396"/>
    <mergeCell ref="A2421:L2421"/>
    <mergeCell ref="A2422:E2422"/>
    <mergeCell ref="H2432:I2432"/>
    <mergeCell ref="H2352:I2352"/>
    <mergeCell ref="A2377:L2377"/>
    <mergeCell ref="A2378:E2378"/>
    <mergeCell ref="H2388:I2388"/>
    <mergeCell ref="H2391:I2391"/>
    <mergeCell ref="J2391:K2391"/>
    <mergeCell ref="A2466:E2466"/>
    <mergeCell ref="H2476:I2476"/>
    <mergeCell ref="H2479:I2479"/>
    <mergeCell ref="J2479:K2479"/>
    <mergeCell ref="H2480:I2481"/>
    <mergeCell ref="J2480:K2481"/>
    <mergeCell ref="H2435:I2435"/>
    <mergeCell ref="J2435:K2435"/>
    <mergeCell ref="H2436:I2437"/>
    <mergeCell ref="J2436:K2437"/>
    <mergeCell ref="H2440:I2440"/>
    <mergeCell ref="A2465:L2465"/>
    <mergeCell ref="H2524:I2525"/>
    <mergeCell ref="J2524:K2525"/>
    <mergeCell ref="H2528:I2528"/>
    <mergeCell ref="A2553:L2553"/>
    <mergeCell ref="A2554:E2554"/>
    <mergeCell ref="H2564:I2564"/>
    <mergeCell ref="H2484:I2484"/>
    <mergeCell ref="A2509:L2509"/>
    <mergeCell ref="A2510:E2510"/>
    <mergeCell ref="H2520:I2520"/>
    <mergeCell ref="H2523:I2523"/>
    <mergeCell ref="J2523:K2523"/>
    <mergeCell ref="A2598:E2598"/>
    <mergeCell ref="H2608:I2608"/>
    <mergeCell ref="H2611:I2611"/>
    <mergeCell ref="J2611:K2611"/>
    <mergeCell ref="H2612:I2613"/>
    <mergeCell ref="J2612:K2613"/>
    <mergeCell ref="H2567:I2567"/>
    <mergeCell ref="J2567:K2567"/>
    <mergeCell ref="H2568:I2569"/>
    <mergeCell ref="J2568:K2569"/>
    <mergeCell ref="H2572:I2572"/>
    <mergeCell ref="A2597:L2597"/>
    <mergeCell ref="H2656:I2657"/>
    <mergeCell ref="J2656:K2657"/>
    <mergeCell ref="H2660:I2660"/>
    <mergeCell ref="A2685:L2685"/>
    <mergeCell ref="A2686:E2686"/>
    <mergeCell ref="H2696:I2696"/>
    <mergeCell ref="H2616:I2616"/>
    <mergeCell ref="A2641:L2641"/>
    <mergeCell ref="A2642:E2642"/>
    <mergeCell ref="H2652:I2652"/>
    <mergeCell ref="H2655:I2655"/>
    <mergeCell ref="J2655:K2655"/>
    <mergeCell ref="A2730:E2730"/>
    <mergeCell ref="H2740:I2740"/>
    <mergeCell ref="H2743:I2743"/>
    <mergeCell ref="J2743:K2743"/>
    <mergeCell ref="H2744:I2745"/>
    <mergeCell ref="J2744:K2745"/>
    <mergeCell ref="H2699:I2699"/>
    <mergeCell ref="J2699:K2699"/>
    <mergeCell ref="H2700:I2701"/>
    <mergeCell ref="J2700:K2701"/>
    <mergeCell ref="H2704:I2704"/>
    <mergeCell ref="A2729:L2729"/>
    <mergeCell ref="H2788:I2789"/>
    <mergeCell ref="J2788:K2789"/>
    <mergeCell ref="H2792:I2792"/>
    <mergeCell ref="A2817:L2817"/>
    <mergeCell ref="A2818:E2818"/>
    <mergeCell ref="H2828:I2828"/>
    <mergeCell ref="H2748:I2748"/>
    <mergeCell ref="A2773:L2773"/>
    <mergeCell ref="A2774:E2774"/>
    <mergeCell ref="H2784:I2784"/>
    <mergeCell ref="H2787:I2787"/>
    <mergeCell ref="J2787:K2787"/>
    <mergeCell ref="A2862:E2862"/>
    <mergeCell ref="H2872:I2872"/>
    <mergeCell ref="H2875:I2875"/>
    <mergeCell ref="J2875:K2875"/>
    <mergeCell ref="H2876:I2877"/>
    <mergeCell ref="J2876:K2877"/>
    <mergeCell ref="H2831:I2831"/>
    <mergeCell ref="J2831:K2831"/>
    <mergeCell ref="H2832:I2833"/>
    <mergeCell ref="J2832:K2833"/>
    <mergeCell ref="H2836:I2836"/>
    <mergeCell ref="A2861:L2861"/>
    <mergeCell ref="H2920:I2921"/>
    <mergeCell ref="J2920:K2921"/>
    <mergeCell ref="H2924:I2924"/>
    <mergeCell ref="H2880:I2880"/>
    <mergeCell ref="A2905:L2905"/>
    <mergeCell ref="A2906:E2906"/>
    <mergeCell ref="H2916:I2916"/>
    <mergeCell ref="H2919:I2919"/>
    <mergeCell ref="J2919:K2919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6.87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02">
        <v>1</v>
      </c>
      <c r="C3" s="102"/>
      <c r="D3" s="102"/>
      <c r="E3" s="102"/>
      <c r="F3" s="102"/>
      <c r="G3" s="109"/>
      <c r="H3" s="55" t="s">
        <v>197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8930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692</v>
      </c>
      <c r="E5" s="30"/>
      <c r="F5" s="28"/>
      <c r="G5" s="109" t="s">
        <v>201</v>
      </c>
      <c r="H5" s="31">
        <v>1</v>
      </c>
      <c r="I5" s="68"/>
      <c r="J5" s="35">
        <v>5693.4</v>
      </c>
      <c r="K5" s="31" t="s">
        <v>199</v>
      </c>
      <c r="L5" s="33">
        <v>1</v>
      </c>
      <c r="M5" s="109" t="s">
        <v>201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250</v>
      </c>
      <c r="E6" s="30"/>
      <c r="F6" s="28"/>
      <c r="G6" s="109" t="s">
        <v>201</v>
      </c>
      <c r="H6" s="31">
        <v>2</v>
      </c>
      <c r="I6" s="68"/>
      <c r="J6" s="35">
        <v>2731</v>
      </c>
      <c r="K6" s="31" t="s">
        <v>200</v>
      </c>
      <c r="L6" s="33">
        <v>1</v>
      </c>
      <c r="M6" s="109" t="s">
        <v>201</v>
      </c>
      <c r="N6" s="70">
        <f>SUM(J6*L6)</f>
        <v>2731</v>
      </c>
    </row>
    <row r="7" spans="1:22">
      <c r="A7" s="9" t="s">
        <v>1</v>
      </c>
      <c r="B7" s="11"/>
      <c r="C7" s="15" t="s">
        <v>61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198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24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5462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202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5693.4</v>
      </c>
      <c r="C13" s="71" t="s">
        <v>78</v>
      </c>
      <c r="D13" s="6" t="s">
        <v>203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SUM(J5*L5)+(J6*L6)+(J7*L7)+(J8*L8)+10+9</f>
        <v>8443.4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SUM(B12:B14)+B16+B11+9</f>
        <v>8443.4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78</v>
      </c>
      <c r="D15" s="6" t="s">
        <v>202</v>
      </c>
      <c r="E15" s="71" t="s">
        <v>78</v>
      </c>
      <c r="F15" s="6" t="s">
        <v>71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2731</v>
      </c>
      <c r="C16" s="71" t="s">
        <v>78</v>
      </c>
      <c r="D16" s="6" t="s">
        <v>203</v>
      </c>
      <c r="E16" s="71" t="s">
        <v>78</v>
      </c>
      <c r="F16" s="69" t="s">
        <v>73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76</v>
      </c>
      <c r="D17" s="71" t="s">
        <v>76</v>
      </c>
      <c r="E17" s="71" t="s">
        <v>76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204</v>
      </c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16</v>
      </c>
      <c r="I20" s="196"/>
      <c r="J20" s="182" t="s">
        <v>24</v>
      </c>
      <c r="K20" s="196"/>
    </row>
    <row r="21" spans="1:13">
      <c r="A21" s="17">
        <v>12</v>
      </c>
      <c r="B21" s="75"/>
      <c r="C21" s="6"/>
      <c r="D21" s="6"/>
      <c r="E21" s="6"/>
      <c r="F21" s="6"/>
      <c r="G21" s="111"/>
      <c r="H21" s="139" t="s">
        <v>14</v>
      </c>
      <c r="I21" s="139" t="s">
        <v>33</v>
      </c>
      <c r="J21" s="139" t="s">
        <v>14</v>
      </c>
      <c r="K21" s="139" t="s">
        <v>33</v>
      </c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59.2</v>
      </c>
      <c r="I22" s="23">
        <v>101.6</v>
      </c>
      <c r="J22" s="7">
        <v>54.1</v>
      </c>
      <c r="K22" s="23">
        <v>100.5</v>
      </c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58.5</v>
      </c>
      <c r="I23" s="23">
        <v>171.6</v>
      </c>
      <c r="J23" s="7">
        <v>54.8</v>
      </c>
      <c r="K23" s="23">
        <v>170.5</v>
      </c>
    </row>
    <row r="24" spans="1:13">
      <c r="A24" s="17">
        <v>15</v>
      </c>
      <c r="B24" s="76"/>
      <c r="C24" s="6"/>
      <c r="D24" s="6"/>
      <c r="E24" s="6"/>
      <c r="F24" s="6"/>
      <c r="G24" s="111"/>
      <c r="H24" s="23">
        <v>57.8</v>
      </c>
      <c r="I24" s="7">
        <v>241.6</v>
      </c>
      <c r="J24" s="23">
        <v>55.5</v>
      </c>
      <c r="K24" s="7">
        <v>240.4</v>
      </c>
    </row>
    <row r="25" spans="1:13">
      <c r="A25" s="17">
        <v>16</v>
      </c>
      <c r="B25" s="75"/>
      <c r="C25" s="6"/>
      <c r="D25" s="6"/>
      <c r="E25" s="6"/>
      <c r="F25" s="6"/>
      <c r="G25" s="111"/>
      <c r="H25" s="23">
        <v>57</v>
      </c>
      <c r="I25" s="7">
        <v>311.60000000000002</v>
      </c>
      <c r="J25" s="23">
        <v>56.3</v>
      </c>
      <c r="K25" s="7">
        <v>310.39999999999998</v>
      </c>
    </row>
    <row r="26" spans="1:13">
      <c r="A26" s="17">
        <v>17</v>
      </c>
      <c r="B26" s="76"/>
      <c r="C26" s="6"/>
      <c r="D26" s="6"/>
      <c r="E26" s="6"/>
      <c r="F26" s="6"/>
      <c r="G26" s="111"/>
      <c r="H26" s="23">
        <v>56.3</v>
      </c>
      <c r="I26" s="7">
        <v>381.6</v>
      </c>
      <c r="J26" s="23">
        <v>57</v>
      </c>
      <c r="K26" s="7">
        <v>380.4</v>
      </c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7">
        <v>55.5</v>
      </c>
      <c r="I27" s="7">
        <v>451.6</v>
      </c>
      <c r="J27" s="7">
        <v>57.8</v>
      </c>
      <c r="K27" s="7">
        <v>450.4</v>
      </c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23">
        <v>54.8</v>
      </c>
      <c r="I28" s="7">
        <v>521.6</v>
      </c>
      <c r="J28" s="23">
        <v>58.5</v>
      </c>
      <c r="K28" s="7">
        <v>520.4</v>
      </c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23">
        <v>54.1</v>
      </c>
      <c r="I29" s="7">
        <v>591.5</v>
      </c>
      <c r="J29" s="23">
        <v>59.3</v>
      </c>
      <c r="K29" s="7">
        <v>590.4</v>
      </c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23">
        <v>119.1</v>
      </c>
      <c r="I30" s="7">
        <v>592.20000000000005</v>
      </c>
      <c r="J30" s="23">
        <v>124.2</v>
      </c>
      <c r="K30" s="7">
        <v>589.70000000000005</v>
      </c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23">
        <v>119.8</v>
      </c>
      <c r="I31" s="7">
        <v>522.20000000000005</v>
      </c>
      <c r="J31" s="23">
        <v>123.5</v>
      </c>
      <c r="K31" s="7">
        <v>519.70000000000005</v>
      </c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23">
        <v>120.5</v>
      </c>
      <c r="I32" s="7">
        <v>452.2</v>
      </c>
      <c r="J32" s="23">
        <v>122.8</v>
      </c>
      <c r="K32" s="7">
        <v>449.7</v>
      </c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23">
        <v>121.3</v>
      </c>
      <c r="I33" s="138">
        <v>312.3</v>
      </c>
      <c r="J33" s="23">
        <v>122</v>
      </c>
      <c r="K33" s="138">
        <v>379.8</v>
      </c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23">
        <v>122</v>
      </c>
      <c r="I34" s="7">
        <v>382.2</v>
      </c>
      <c r="J34" s="23">
        <v>121.3</v>
      </c>
      <c r="K34" s="7">
        <v>309.8</v>
      </c>
      <c r="L34" s="8"/>
      <c r="M34" s="130"/>
    </row>
    <row r="35" spans="1:13">
      <c r="G35" s="130"/>
      <c r="H35" s="23">
        <v>122.8</v>
      </c>
      <c r="I35" s="7">
        <v>242.3</v>
      </c>
      <c r="J35" s="23">
        <v>120.5</v>
      </c>
      <c r="K35" s="7">
        <v>239.8</v>
      </c>
      <c r="L35" s="8"/>
      <c r="M35" s="130"/>
    </row>
    <row r="36" spans="1:13">
      <c r="G36" s="130"/>
      <c r="H36" s="23">
        <v>123.5</v>
      </c>
      <c r="I36" s="7">
        <v>172.3</v>
      </c>
      <c r="J36" s="23">
        <v>119.8</v>
      </c>
      <c r="K36" s="7">
        <v>169.8</v>
      </c>
      <c r="L36" s="8"/>
      <c r="M36" s="130"/>
    </row>
    <row r="37" spans="1:13">
      <c r="G37" s="130"/>
      <c r="H37" s="23">
        <v>124.2</v>
      </c>
      <c r="I37" s="7">
        <v>102.3</v>
      </c>
      <c r="J37" s="23">
        <v>119.1</v>
      </c>
      <c r="K37" s="7">
        <v>99.8</v>
      </c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182" t="s">
        <v>8</v>
      </c>
      <c r="I39" s="183"/>
      <c r="J39" s="8"/>
      <c r="K39" s="8"/>
      <c r="L39" s="8"/>
      <c r="M39" s="130"/>
    </row>
    <row r="40" spans="1:13">
      <c r="G40" s="130"/>
      <c r="H40" s="139" t="s">
        <v>9</v>
      </c>
      <c r="I40" s="7">
        <v>65</v>
      </c>
      <c r="J40" s="8"/>
      <c r="K40" s="8"/>
      <c r="L40" s="8"/>
      <c r="M40" s="130"/>
    </row>
    <row r="41" spans="1:13">
      <c r="G41" s="130"/>
      <c r="H41" s="139" t="s">
        <v>10</v>
      </c>
      <c r="I41" s="7">
        <v>2</v>
      </c>
      <c r="J41" s="8"/>
      <c r="K41" s="8"/>
      <c r="L41" s="8"/>
      <c r="M41" s="130"/>
    </row>
    <row r="42" spans="1:13">
      <c r="G42" s="130"/>
      <c r="H42" s="139" t="s">
        <v>11</v>
      </c>
      <c r="I42" s="7">
        <v>70</v>
      </c>
      <c r="J42" s="8"/>
      <c r="K42" s="8"/>
      <c r="L42" s="8"/>
      <c r="M42" s="130"/>
    </row>
    <row r="43" spans="1:13">
      <c r="G43" s="130"/>
      <c r="H43" s="139" t="s">
        <v>12</v>
      </c>
      <c r="I43" s="7">
        <v>8</v>
      </c>
      <c r="J43" s="8"/>
      <c r="K43" s="8"/>
      <c r="L43" s="8"/>
      <c r="M43" s="130"/>
    </row>
    <row r="44" spans="1:13">
      <c r="G44" s="130"/>
      <c r="H44" s="139" t="s">
        <v>13</v>
      </c>
      <c r="I44" s="7">
        <v>53</v>
      </c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02"/>
      <c r="G46" s="109"/>
      <c r="H46" s="105" t="s">
        <v>51</v>
      </c>
      <c r="I46" s="105"/>
      <c r="J46" s="105"/>
      <c r="K46" s="27"/>
      <c r="L46" s="27"/>
      <c r="M46" s="109"/>
    </row>
    <row r="47" spans="1:13">
      <c r="A47" s="34" t="s">
        <v>52</v>
      </c>
      <c r="B47" s="102">
        <v>2</v>
      </c>
      <c r="C47" s="102"/>
      <c r="D47" s="102"/>
      <c r="E47" s="102"/>
      <c r="F47" s="102"/>
      <c r="G47" s="109"/>
      <c r="H47" s="55" t="s">
        <v>197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53</v>
      </c>
      <c r="D48" s="67">
        <v>8330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692</v>
      </c>
      <c r="E49" s="30"/>
      <c r="F49" s="28"/>
      <c r="G49" s="109" t="s">
        <v>201</v>
      </c>
      <c r="H49" s="31">
        <v>1</v>
      </c>
      <c r="I49" s="68"/>
      <c r="J49" s="35">
        <v>2731</v>
      </c>
      <c r="K49" s="31" t="s">
        <v>200</v>
      </c>
      <c r="L49" s="33">
        <v>3</v>
      </c>
      <c r="M49" s="109" t="s">
        <v>201</v>
      </c>
      <c r="N49" s="100"/>
    </row>
    <row r="50" spans="1:14">
      <c r="A50" s="9" t="s">
        <v>0</v>
      </c>
      <c r="B50" s="10"/>
      <c r="C50" s="15" t="s">
        <v>60</v>
      </c>
      <c r="D50" s="30">
        <v>250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198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24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205</v>
      </c>
      <c r="E56" s="71" t="s">
        <v>78</v>
      </c>
      <c r="F56" s="6" t="s">
        <v>71</v>
      </c>
      <c r="G56" s="109"/>
      <c r="H56" s="204" t="s">
        <v>75</v>
      </c>
      <c r="I56" s="205"/>
      <c r="J56" s="103">
        <v>1</v>
      </c>
      <c r="K56" s="44" t="s">
        <v>35</v>
      </c>
      <c r="L56" s="5"/>
      <c r="M56" s="126"/>
    </row>
    <row r="57" spans="1:14">
      <c r="A57" s="17">
        <v>4</v>
      </c>
      <c r="B57" s="75">
        <v>2731</v>
      </c>
      <c r="C57" s="71" t="s">
        <v>78</v>
      </c>
      <c r="D57" s="6" t="s">
        <v>205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SUM(J49*L49)+(J50*L50)+(J51*L51)+(J52*L52)+10+12</f>
        <v>8215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SUM(B56:B58)*3+B55+12</f>
        <v>8215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74</v>
      </c>
      <c r="D59" s="7">
        <v>3</v>
      </c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 t="s">
        <v>204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39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39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39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39" t="s">
        <v>12</v>
      </c>
      <c r="I68" s="7">
        <v>8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39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02"/>
      <c r="G90" s="109"/>
      <c r="H90" s="105" t="s">
        <v>51</v>
      </c>
      <c r="I90" s="105"/>
      <c r="J90" s="105"/>
      <c r="K90" s="27"/>
      <c r="L90" s="27"/>
      <c r="M90" s="109"/>
    </row>
    <row r="91" spans="1:13">
      <c r="A91" s="34" t="s">
        <v>52</v>
      </c>
      <c r="B91" s="102"/>
      <c r="C91" s="102"/>
      <c r="D91" s="102"/>
      <c r="E91" s="102"/>
      <c r="F91" s="102"/>
      <c r="G91" s="109"/>
      <c r="H91" s="55" t="s">
        <v>221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/>
      <c r="C135" s="102"/>
      <c r="D135" s="102"/>
      <c r="E135" s="102"/>
      <c r="F135" s="102"/>
      <c r="G135" s="109"/>
      <c r="H135" s="55" t="s">
        <v>195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/>
      <c r="C179" s="102"/>
      <c r="D179" s="102"/>
      <c r="E179" s="102"/>
      <c r="F179" s="102"/>
      <c r="G179" s="109"/>
      <c r="H179" s="55" t="s">
        <v>195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195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195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195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/>
      <c r="C355" s="102"/>
      <c r="D355" s="102"/>
      <c r="E355" s="102"/>
      <c r="F355" s="102"/>
      <c r="G355" s="109"/>
      <c r="H355" s="55" t="s">
        <v>195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3">
      <c r="A487" s="34" t="s">
        <v>52</v>
      </c>
      <c r="B487" s="102"/>
      <c r="C487" s="102"/>
      <c r="D487" s="102"/>
      <c r="E487" s="102"/>
      <c r="F487" s="102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4">
      <c r="A531" s="34" t="s">
        <v>52</v>
      </c>
      <c r="B531" s="102"/>
      <c r="C531" s="102"/>
      <c r="D531" s="102"/>
      <c r="E531" s="102"/>
      <c r="F531" s="102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4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3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4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02"/>
      <c r="G2950" s="109"/>
      <c r="H2950" s="105" t="s">
        <v>51</v>
      </c>
      <c r="I2950" s="105"/>
      <c r="J2950" s="105"/>
      <c r="K2950" s="27"/>
      <c r="L2950" s="27"/>
      <c r="M2950" s="109"/>
    </row>
    <row r="2951" spans="1:13">
      <c r="A2951" s="34" t="s">
        <v>52</v>
      </c>
      <c r="B2951" s="102"/>
      <c r="C2951" s="102"/>
      <c r="D2951" s="102"/>
      <c r="E2951" s="102"/>
      <c r="F2951" s="102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20:K20"/>
    <mergeCell ref="H39:I39"/>
    <mergeCell ref="A133:L133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02">
        <v>1</v>
      </c>
      <c r="C3" s="102"/>
      <c r="D3" s="102"/>
      <c r="E3" s="102"/>
      <c r="F3" s="102"/>
      <c r="G3" s="109"/>
      <c r="H3" s="55" t="s">
        <v>206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13230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792</v>
      </c>
      <c r="E5" s="30"/>
      <c r="F5" s="28"/>
      <c r="G5" s="109" t="s">
        <v>209</v>
      </c>
      <c r="H5" s="31">
        <v>1</v>
      </c>
      <c r="I5" s="68"/>
      <c r="J5" s="35">
        <v>13144</v>
      </c>
      <c r="K5" s="31" t="s">
        <v>208</v>
      </c>
      <c r="L5" s="33">
        <v>1</v>
      </c>
      <c r="M5" s="109" t="s">
        <v>209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207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24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215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6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13144</v>
      </c>
      <c r="C13" s="71" t="s">
        <v>78</v>
      </c>
      <c r="D13" s="6" t="s">
        <v>215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SUM(J5*L5)+(J6*L6)+(J7*L7)+(J8*L8)+10+6</f>
        <v>13160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SUM(B12:B14)+B11+6</f>
        <v>13160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220</v>
      </c>
      <c r="C15" s="7"/>
      <c r="D15" s="7"/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1" t="s">
        <v>9</v>
      </c>
      <c r="I21" s="7">
        <v>65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1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1" t="s">
        <v>12</v>
      </c>
      <c r="I24" s="7">
        <v>9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1" t="s">
        <v>13</v>
      </c>
      <c r="I25" s="7">
        <v>53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02"/>
      <c r="G46" s="109"/>
      <c r="H46" s="105" t="s">
        <v>51</v>
      </c>
      <c r="I46" s="105"/>
      <c r="J46" s="105"/>
      <c r="K46" s="27"/>
      <c r="L46" s="27"/>
      <c r="M46" s="109"/>
    </row>
    <row r="47" spans="1:13">
      <c r="A47" s="34" t="s">
        <v>52</v>
      </c>
      <c r="B47" s="102">
        <v>2</v>
      </c>
      <c r="C47" s="102"/>
      <c r="D47" s="102"/>
      <c r="E47" s="102"/>
      <c r="F47" s="102"/>
      <c r="G47" s="109"/>
      <c r="H47" s="55" t="s">
        <v>206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792</v>
      </c>
      <c r="E49" s="30"/>
      <c r="F49" s="28"/>
      <c r="G49" s="109" t="s">
        <v>213</v>
      </c>
      <c r="H49" s="31">
        <v>1</v>
      </c>
      <c r="I49" s="68"/>
      <c r="J49" s="35">
        <v>5979</v>
      </c>
      <c r="K49" s="31" t="s">
        <v>222</v>
      </c>
      <c r="L49" s="33">
        <v>2</v>
      </c>
      <c r="M49" s="109" t="s">
        <v>213</v>
      </c>
      <c r="N49" s="100"/>
    </row>
    <row r="50" spans="1:14">
      <c r="A50" s="9" t="s">
        <v>0</v>
      </c>
      <c r="B50" s="10"/>
      <c r="C50" s="15" t="s">
        <v>60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207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24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215</v>
      </c>
      <c r="E56" s="71" t="s">
        <v>78</v>
      </c>
      <c r="F56" s="6" t="s">
        <v>71</v>
      </c>
      <c r="G56" s="109"/>
      <c r="H56" s="204" t="s">
        <v>75</v>
      </c>
      <c r="I56" s="205"/>
      <c r="J56" s="103">
        <v>4</v>
      </c>
      <c r="K56" s="44" t="s">
        <v>35</v>
      </c>
      <c r="L56" s="5"/>
      <c r="M56" s="126"/>
    </row>
    <row r="57" spans="1:14">
      <c r="A57" s="17">
        <v>4</v>
      </c>
      <c r="B57" s="75">
        <v>5979</v>
      </c>
      <c r="C57" s="71" t="s">
        <v>78</v>
      </c>
      <c r="D57" s="6" t="s">
        <v>215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SUM(J49*L49)+(J50*L50)+(J51*L51)+(J52*L52)+10+9</f>
        <v>11977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SUM(B56:B58)*2+B55+9</f>
        <v>11977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74</v>
      </c>
      <c r="D59" s="7">
        <v>2</v>
      </c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 t="s">
        <v>220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1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1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1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1" t="s">
        <v>12</v>
      </c>
      <c r="I68" s="7">
        <v>9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1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02"/>
      <c r="G90" s="109"/>
      <c r="H90" s="105" t="s">
        <v>51</v>
      </c>
      <c r="I90" s="105"/>
      <c r="J90" s="105"/>
      <c r="K90" s="27"/>
      <c r="L90" s="27"/>
      <c r="M90" s="109"/>
    </row>
    <row r="91" spans="1:13">
      <c r="A91" s="34" t="s">
        <v>52</v>
      </c>
      <c r="B91" s="102">
        <v>3</v>
      </c>
      <c r="C91" s="102"/>
      <c r="D91" s="102"/>
      <c r="E91" s="102"/>
      <c r="F91" s="102"/>
      <c r="G91" s="109"/>
      <c r="H91" s="55" t="s">
        <v>206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53</v>
      </c>
      <c r="D92" s="67">
        <v>6030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792</v>
      </c>
      <c r="E93" s="30"/>
      <c r="F93" s="28"/>
      <c r="G93" s="109" t="s">
        <v>209</v>
      </c>
      <c r="H93" s="31">
        <v>1</v>
      </c>
      <c r="I93" s="68"/>
      <c r="J93" s="35">
        <v>5979</v>
      </c>
      <c r="K93" s="31" t="s">
        <v>222</v>
      </c>
      <c r="L93" s="33">
        <v>1</v>
      </c>
      <c r="M93" s="109" t="s">
        <v>209</v>
      </c>
    </row>
    <row r="94" spans="1:13">
      <c r="A94" s="9" t="s">
        <v>0</v>
      </c>
      <c r="B94" s="10"/>
      <c r="C94" s="15" t="s">
        <v>60</v>
      </c>
      <c r="D94" s="30">
        <v>300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>
        <v>13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207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24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215</v>
      </c>
      <c r="E100" s="71" t="s">
        <v>78</v>
      </c>
      <c r="F100" s="6" t="s">
        <v>71</v>
      </c>
      <c r="G100" s="109"/>
      <c r="H100" s="204" t="s">
        <v>75</v>
      </c>
      <c r="I100" s="205"/>
      <c r="J100" s="103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5979</v>
      </c>
      <c r="C101" s="71" t="s">
        <v>78</v>
      </c>
      <c r="D101" s="6" t="s">
        <v>215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SUM(J93*L93)+(J94*L94)+(J95*L95)+(J96*L96)+10+9</f>
        <v>5998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SUM(B100:B102)+B99+9</f>
        <v>5998</v>
      </c>
      <c r="K102" s="27"/>
      <c r="L102" s="3"/>
      <c r="M102" s="127"/>
    </row>
    <row r="103" spans="1:13">
      <c r="A103" s="17">
        <v>6</v>
      </c>
      <c r="B103" s="23" t="s">
        <v>220</v>
      </c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1" t="s">
        <v>9</v>
      </c>
      <c r="I109" s="7">
        <v>65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1" t="s">
        <v>10</v>
      </c>
      <c r="I110" s="7">
        <v>2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1" t="s">
        <v>12</v>
      </c>
      <c r="I112" s="7">
        <v>9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1" t="s">
        <v>13</v>
      </c>
      <c r="I113" s="7">
        <v>53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/>
      <c r="C135" s="102"/>
      <c r="D135" s="102"/>
      <c r="E135" s="102"/>
      <c r="F135" s="102"/>
      <c r="G135" s="109"/>
      <c r="H135" s="55" t="s">
        <v>195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/>
      <c r="C179" s="102"/>
      <c r="D179" s="102"/>
      <c r="E179" s="102"/>
      <c r="F179" s="102"/>
      <c r="G179" s="109"/>
      <c r="H179" s="55" t="s">
        <v>195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195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195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195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/>
      <c r="C355" s="102"/>
      <c r="D355" s="102"/>
      <c r="E355" s="102"/>
      <c r="F355" s="102"/>
      <c r="G355" s="109"/>
      <c r="H355" s="55" t="s">
        <v>195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3">
      <c r="A487" s="34" t="s">
        <v>52</v>
      </c>
      <c r="B487" s="102"/>
      <c r="C487" s="102"/>
      <c r="D487" s="102"/>
      <c r="E487" s="102"/>
      <c r="F487" s="102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4">
      <c r="A531" s="34" t="s">
        <v>52</v>
      </c>
      <c r="B531" s="102"/>
      <c r="C531" s="102"/>
      <c r="D531" s="102"/>
      <c r="E531" s="102"/>
      <c r="F531" s="102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4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3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4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02"/>
      <c r="G2950" s="109"/>
      <c r="H2950" s="105" t="s">
        <v>51</v>
      </c>
      <c r="I2950" s="105"/>
      <c r="J2950" s="105"/>
      <c r="K2950" s="27"/>
      <c r="L2950" s="27"/>
      <c r="M2950" s="109"/>
    </row>
    <row r="2951" spans="1:13">
      <c r="A2951" s="34" t="s">
        <v>52</v>
      </c>
      <c r="B2951" s="102"/>
      <c r="C2951" s="102"/>
      <c r="D2951" s="102"/>
      <c r="E2951" s="102"/>
      <c r="F2951" s="102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8.xml><?xml version="1.0" encoding="utf-8"?>
<worksheet xmlns="http://schemas.openxmlformats.org/spreadsheetml/2006/main" xmlns:r="http://schemas.openxmlformats.org/officeDocument/2006/relationships">
  <dimension ref="A1:V2948"/>
  <sheetViews>
    <sheetView topLeftCell="A190"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47">
        <v>1</v>
      </c>
      <c r="C3" s="102"/>
      <c r="D3" s="102"/>
      <c r="E3" s="102"/>
      <c r="F3" s="102"/>
      <c r="G3" s="109"/>
      <c r="H3" s="55" t="s">
        <v>224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18530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390</v>
      </c>
      <c r="E5" s="30"/>
      <c r="F5" s="28"/>
      <c r="G5" s="109" t="s">
        <v>229</v>
      </c>
      <c r="H5" s="31">
        <v>1</v>
      </c>
      <c r="I5" s="68"/>
      <c r="J5" s="35">
        <v>3160.9</v>
      </c>
      <c r="K5" s="31" t="s">
        <v>226</v>
      </c>
      <c r="L5" s="33">
        <v>4</v>
      </c>
      <c r="M5" s="109" t="s">
        <v>229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 t="s">
        <v>229</v>
      </c>
      <c r="H6" s="31">
        <v>2</v>
      </c>
      <c r="I6" s="68"/>
      <c r="J6" s="35">
        <v>2838</v>
      </c>
      <c r="K6" s="31" t="s">
        <v>227</v>
      </c>
      <c r="L6" s="33">
        <v>1</v>
      </c>
      <c r="M6" s="109" t="s">
        <v>229</v>
      </c>
      <c r="N6" s="70">
        <f>SUM(J6*L6)</f>
        <v>2838</v>
      </c>
    </row>
    <row r="7" spans="1:22">
      <c r="A7" s="9" t="s">
        <v>1</v>
      </c>
      <c r="B7" s="11"/>
      <c r="C7" s="15" t="s">
        <v>61</v>
      </c>
      <c r="D7" s="30">
        <v>10</v>
      </c>
      <c r="E7" s="30"/>
      <c r="F7" s="28"/>
      <c r="G7" s="109" t="s">
        <v>229</v>
      </c>
      <c r="H7" s="31">
        <v>3</v>
      </c>
      <c r="I7" s="31" t="s">
        <v>270</v>
      </c>
      <c r="J7" s="35">
        <v>2838</v>
      </c>
      <c r="K7" s="31" t="s">
        <v>228</v>
      </c>
      <c r="L7" s="33">
        <v>1</v>
      </c>
      <c r="M7" s="109" t="s">
        <v>229</v>
      </c>
      <c r="N7" s="70"/>
    </row>
    <row r="8" spans="1:22">
      <c r="A8" s="9" t="s">
        <v>62</v>
      </c>
      <c r="B8" s="11"/>
      <c r="C8" s="16" t="s">
        <v>63</v>
      </c>
      <c r="D8" s="57" t="s">
        <v>225</v>
      </c>
      <c r="E8" s="160"/>
      <c r="F8" s="54"/>
      <c r="G8" s="109"/>
      <c r="H8" s="31"/>
      <c r="I8" s="161" t="s">
        <v>271</v>
      </c>
      <c r="J8" s="35"/>
      <c r="K8" s="31"/>
      <c r="L8" s="161" t="s">
        <v>272</v>
      </c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/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78</v>
      </c>
      <c r="F10" s="12"/>
      <c r="G10" s="109"/>
      <c r="I10" s="72"/>
      <c r="J10" s="162" t="s">
        <v>283</v>
      </c>
      <c r="K10" s="72"/>
      <c r="L10" s="44"/>
      <c r="M10" s="135"/>
      <c r="N10" s="70">
        <f>SUM(B12:B16)*4</f>
        <v>12643.6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N11" s="53">
        <f>SUM(B18:B22)</f>
        <v>2838</v>
      </c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231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</v>
      </c>
      <c r="K12" s="44" t="s">
        <v>35</v>
      </c>
      <c r="L12" s="5"/>
      <c r="M12" s="126"/>
      <c r="N12" s="53">
        <f>SUM(B23:B25,B26:B27)</f>
        <v>2838</v>
      </c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237</v>
      </c>
      <c r="D13" s="71" t="s">
        <v>78</v>
      </c>
      <c r="E13" s="71" t="s">
        <v>78</v>
      </c>
      <c r="F13" s="6" t="s">
        <v>71</v>
      </c>
      <c r="G13" s="109"/>
      <c r="H13" s="21" t="s">
        <v>64</v>
      </c>
      <c r="I13" s="21"/>
      <c r="J13" s="43">
        <f>SUM(J5*L5)+(J6*L6)+(J7*L7)+10+21</f>
        <v>18350.599999999999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2160.9</v>
      </c>
      <c r="C14" s="6" t="s">
        <v>236</v>
      </c>
      <c r="D14" s="71" t="s">
        <v>78</v>
      </c>
      <c r="E14" s="71" t="s">
        <v>78</v>
      </c>
      <c r="F14" s="6" t="s">
        <v>71</v>
      </c>
      <c r="G14" s="109"/>
      <c r="H14" s="21" t="s">
        <v>65</v>
      </c>
      <c r="I14" s="21"/>
      <c r="J14" s="43">
        <f>N10+N11+N12+B11+21</f>
        <v>18350.599999999999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78</v>
      </c>
      <c r="D15" s="6" t="s">
        <v>231</v>
      </c>
      <c r="E15" s="71" t="s">
        <v>78</v>
      </c>
      <c r="F15" s="69" t="s">
        <v>73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76</v>
      </c>
      <c r="D16" s="71" t="s">
        <v>76</v>
      </c>
      <c r="E16" s="71" t="s">
        <v>76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 t="s">
        <v>7</v>
      </c>
      <c r="C17" s="7" t="s">
        <v>74</v>
      </c>
      <c r="D17" s="7">
        <v>4</v>
      </c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78</v>
      </c>
      <c r="D18" s="6" t="s">
        <v>231</v>
      </c>
      <c r="E18" s="71" t="s">
        <v>78</v>
      </c>
      <c r="F18" s="6" t="s">
        <v>71</v>
      </c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23">
        <v>500</v>
      </c>
      <c r="C19" s="6" t="s">
        <v>237</v>
      </c>
      <c r="D19" s="71" t="s">
        <v>78</v>
      </c>
      <c r="E19" s="71" t="s">
        <v>78</v>
      </c>
      <c r="F19" s="6" t="s">
        <v>71</v>
      </c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>
        <v>1838</v>
      </c>
      <c r="C20" s="6" t="s">
        <v>236</v>
      </c>
      <c r="D20" s="71" t="s">
        <v>78</v>
      </c>
      <c r="E20" s="71" t="s">
        <v>78</v>
      </c>
      <c r="F20" s="6" t="s">
        <v>71</v>
      </c>
      <c r="G20" s="111"/>
      <c r="H20" s="182" t="s">
        <v>8</v>
      </c>
      <c r="I20" s="183"/>
      <c r="J20" s="186" t="s">
        <v>31</v>
      </c>
      <c r="K20" s="186"/>
      <c r="L20" s="8"/>
      <c r="M20" s="130"/>
    </row>
    <row r="21" spans="1:13">
      <c r="A21" s="17">
        <v>12</v>
      </c>
      <c r="B21" s="75">
        <v>500</v>
      </c>
      <c r="C21" s="71" t="s">
        <v>78</v>
      </c>
      <c r="D21" s="6" t="s">
        <v>231</v>
      </c>
      <c r="E21" s="71" t="s">
        <v>78</v>
      </c>
      <c r="F21" s="69" t="s">
        <v>73</v>
      </c>
      <c r="G21" s="111"/>
      <c r="H21" s="141" t="s">
        <v>9</v>
      </c>
      <c r="I21" s="7">
        <v>0</v>
      </c>
      <c r="J21" s="141" t="s">
        <v>14</v>
      </c>
      <c r="K21" s="141" t="s">
        <v>15</v>
      </c>
      <c r="L21" s="8"/>
      <c r="M21" s="130"/>
    </row>
    <row r="22" spans="1:13">
      <c r="A22" s="17">
        <v>13</v>
      </c>
      <c r="B22" s="76">
        <v>0</v>
      </c>
      <c r="C22" s="71" t="s">
        <v>76</v>
      </c>
      <c r="D22" s="71" t="s">
        <v>76</v>
      </c>
      <c r="E22" s="71" t="s">
        <v>76</v>
      </c>
      <c r="F22" s="6"/>
      <c r="G22" s="111"/>
      <c r="H22" s="141" t="s">
        <v>10</v>
      </c>
      <c r="I22" s="7">
        <v>1</v>
      </c>
      <c r="J22" s="141">
        <v>0</v>
      </c>
      <c r="K22" s="7">
        <v>50</v>
      </c>
      <c r="L22" s="8"/>
      <c r="M22" s="130"/>
    </row>
    <row r="23" spans="1:13">
      <c r="A23" s="17">
        <v>14</v>
      </c>
      <c r="B23" s="76">
        <v>0</v>
      </c>
      <c r="C23" s="71" t="s">
        <v>78</v>
      </c>
      <c r="D23" s="6" t="s">
        <v>231</v>
      </c>
      <c r="E23" s="71" t="s">
        <v>78</v>
      </c>
      <c r="F23" s="6" t="s">
        <v>71</v>
      </c>
      <c r="G23" s="111"/>
      <c r="H23" s="141" t="s">
        <v>11</v>
      </c>
      <c r="I23" s="7">
        <v>70</v>
      </c>
      <c r="J23" s="186" t="s">
        <v>22</v>
      </c>
      <c r="K23" s="186"/>
      <c r="L23" s="8"/>
      <c r="M23" s="130"/>
    </row>
    <row r="24" spans="1:13">
      <c r="A24" s="17">
        <v>15</v>
      </c>
      <c r="B24" s="76">
        <v>500</v>
      </c>
      <c r="C24" s="6" t="s">
        <v>237</v>
      </c>
      <c r="D24" s="71" t="s">
        <v>78</v>
      </c>
      <c r="E24" s="71" t="s">
        <v>78</v>
      </c>
      <c r="F24" s="6" t="s">
        <v>71</v>
      </c>
      <c r="G24" s="111"/>
      <c r="H24" s="141" t="s">
        <v>12</v>
      </c>
      <c r="I24" s="7">
        <v>4</v>
      </c>
      <c r="J24" s="141" t="s">
        <v>14</v>
      </c>
      <c r="K24" s="141" t="s">
        <v>15</v>
      </c>
      <c r="L24" s="8"/>
      <c r="M24" s="130"/>
    </row>
    <row r="25" spans="1:13">
      <c r="A25" s="17">
        <v>16</v>
      </c>
      <c r="B25" s="75">
        <v>1838</v>
      </c>
      <c r="C25" s="6" t="s">
        <v>236</v>
      </c>
      <c r="D25" s="71" t="s">
        <v>78</v>
      </c>
      <c r="E25" s="71" t="s">
        <v>78</v>
      </c>
      <c r="F25" s="6" t="s">
        <v>71</v>
      </c>
      <c r="G25" s="111"/>
      <c r="H25" s="141" t="s">
        <v>13</v>
      </c>
      <c r="I25" s="7">
        <v>58</v>
      </c>
      <c r="J25" s="141">
        <v>0</v>
      </c>
      <c r="K25" s="7">
        <v>250</v>
      </c>
      <c r="L25" s="8"/>
      <c r="M25" s="130"/>
    </row>
    <row r="26" spans="1:13">
      <c r="A26" s="17">
        <v>17</v>
      </c>
      <c r="B26" s="74">
        <v>500</v>
      </c>
      <c r="C26" s="71" t="s">
        <v>78</v>
      </c>
      <c r="D26" s="71" t="s">
        <v>234</v>
      </c>
      <c r="E26" s="71" t="s">
        <v>78</v>
      </c>
      <c r="F26" s="69" t="s">
        <v>73</v>
      </c>
      <c r="G26" s="111"/>
      <c r="J26" s="56"/>
      <c r="K26" s="8"/>
      <c r="L26" s="56"/>
      <c r="M26" s="130"/>
    </row>
    <row r="27" spans="1:13">
      <c r="A27" s="17">
        <v>18</v>
      </c>
      <c r="B27" s="75">
        <v>0</v>
      </c>
      <c r="C27" s="71" t="s">
        <v>233</v>
      </c>
      <c r="D27" s="71" t="s">
        <v>233</v>
      </c>
      <c r="E27" s="71" t="s">
        <v>233</v>
      </c>
      <c r="F27" s="6"/>
      <c r="G27" s="111"/>
      <c r="H27" s="182" t="s">
        <v>29</v>
      </c>
      <c r="I27" s="183"/>
      <c r="J27" s="104"/>
      <c r="K27" s="8"/>
      <c r="L27" s="104"/>
      <c r="M27" s="130"/>
    </row>
    <row r="28" spans="1:13">
      <c r="A28" s="17">
        <v>19</v>
      </c>
      <c r="B28" s="87" t="s">
        <v>232</v>
      </c>
      <c r="C28" s="71"/>
      <c r="D28" s="6"/>
      <c r="E28" s="71"/>
      <c r="F28" s="6"/>
      <c r="G28" s="130"/>
      <c r="H28" s="141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41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41" t="s">
        <v>11</v>
      </c>
      <c r="I30" s="7">
        <v>80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41" t="s">
        <v>12</v>
      </c>
      <c r="I31" s="7">
        <v>4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141" t="s">
        <v>13</v>
      </c>
      <c r="I32" s="7">
        <v>58</v>
      </c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43"/>
      <c r="G46" s="109"/>
      <c r="H46" s="142" t="s">
        <v>51</v>
      </c>
      <c r="I46" s="142"/>
      <c r="J46" s="142"/>
      <c r="K46" s="27"/>
      <c r="L46" s="27"/>
      <c r="M46" s="109"/>
    </row>
    <row r="47" spans="1:13">
      <c r="A47" s="34" t="s">
        <v>52</v>
      </c>
      <c r="B47" s="147" t="s">
        <v>235</v>
      </c>
      <c r="C47" s="143"/>
      <c r="D47" s="143"/>
      <c r="E47" s="143"/>
      <c r="F47" s="143"/>
      <c r="G47" s="109"/>
      <c r="H47" s="55" t="s">
        <v>224</v>
      </c>
      <c r="I47" s="55"/>
      <c r="J47" s="55"/>
      <c r="K47" s="37"/>
      <c r="L47" s="26"/>
      <c r="M47" s="134"/>
    </row>
    <row r="48" spans="1:13">
      <c r="A48" s="143"/>
      <c r="B48" s="29"/>
      <c r="C48" s="15" t="s">
        <v>53</v>
      </c>
      <c r="D48" s="67">
        <v>17530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390</v>
      </c>
      <c r="E49" s="30"/>
      <c r="F49" s="28"/>
      <c r="G49" s="109" t="s">
        <v>229</v>
      </c>
      <c r="H49" s="31">
        <v>1</v>
      </c>
      <c r="I49" s="68"/>
      <c r="J49" s="35">
        <v>2811</v>
      </c>
      <c r="K49" s="31" t="s">
        <v>238</v>
      </c>
      <c r="L49" s="33">
        <v>4</v>
      </c>
      <c r="M49" s="109" t="s">
        <v>229</v>
      </c>
    </row>
    <row r="50" spans="1:14">
      <c r="A50" s="9" t="s">
        <v>0</v>
      </c>
      <c r="B50" s="10"/>
      <c r="C50" s="15" t="s">
        <v>60</v>
      </c>
      <c r="D50" s="30">
        <v>300</v>
      </c>
      <c r="E50" s="30"/>
      <c r="F50" s="28"/>
      <c r="G50" s="109" t="s">
        <v>229</v>
      </c>
      <c r="H50" s="31">
        <v>2</v>
      </c>
      <c r="I50" s="68"/>
      <c r="J50" s="35">
        <v>3160.9</v>
      </c>
      <c r="K50" s="31" t="s">
        <v>239</v>
      </c>
      <c r="L50" s="33">
        <v>1</v>
      </c>
      <c r="M50" s="109" t="s">
        <v>229</v>
      </c>
    </row>
    <row r="51" spans="1:14">
      <c r="A51" s="9" t="s">
        <v>1</v>
      </c>
      <c r="B51" s="11"/>
      <c r="C51" s="15" t="s">
        <v>61</v>
      </c>
      <c r="D51" s="30">
        <v>10</v>
      </c>
      <c r="E51" s="30"/>
      <c r="F51" s="28"/>
      <c r="G51" s="109" t="s">
        <v>229</v>
      </c>
      <c r="H51" s="31">
        <v>3</v>
      </c>
      <c r="I51" s="31"/>
      <c r="J51" s="35">
        <v>2838</v>
      </c>
      <c r="K51" s="31" t="s">
        <v>227</v>
      </c>
      <c r="L51" s="33">
        <v>1</v>
      </c>
      <c r="M51" s="109" t="s">
        <v>229</v>
      </c>
    </row>
    <row r="52" spans="1:14">
      <c r="A52" s="9" t="s">
        <v>62</v>
      </c>
      <c r="B52" s="11"/>
      <c r="C52" s="16" t="s">
        <v>63</v>
      </c>
      <c r="D52" s="57" t="s">
        <v>225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</row>
    <row r="54" spans="1:14">
      <c r="A54" s="17">
        <v>1</v>
      </c>
      <c r="B54" s="12"/>
      <c r="C54" s="77">
        <v>30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53">
        <f>SUM(B56:B60)*4</f>
        <v>11244</v>
      </c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12"/>
      <c r="G55" s="109"/>
      <c r="H55" s="144"/>
      <c r="I55" s="144"/>
      <c r="J55" s="144"/>
      <c r="K55" s="144"/>
      <c r="L55" s="44"/>
      <c r="M55" s="135"/>
      <c r="N55" s="53">
        <f>SUM(B62:B66)</f>
        <v>3160.9</v>
      </c>
    </row>
    <row r="56" spans="1:14">
      <c r="A56" s="78">
        <v>3</v>
      </c>
      <c r="B56" s="75">
        <v>0</v>
      </c>
      <c r="C56" s="71" t="s">
        <v>78</v>
      </c>
      <c r="D56" s="6" t="s">
        <v>231</v>
      </c>
      <c r="E56" s="71" t="s">
        <v>78</v>
      </c>
      <c r="F56" s="6" t="s">
        <v>71</v>
      </c>
      <c r="G56" s="109"/>
      <c r="H56" s="204" t="s">
        <v>75</v>
      </c>
      <c r="I56" s="205"/>
      <c r="J56" s="144">
        <v>1</v>
      </c>
      <c r="K56" s="44" t="s">
        <v>35</v>
      </c>
      <c r="L56" s="5"/>
      <c r="M56" s="126"/>
      <c r="N56" s="53">
        <f>SUM(B67:B71)</f>
        <v>2838</v>
      </c>
    </row>
    <row r="57" spans="1:14">
      <c r="A57" s="17">
        <v>4</v>
      </c>
      <c r="B57" s="87">
        <v>500</v>
      </c>
      <c r="C57" s="6" t="s">
        <v>237</v>
      </c>
      <c r="D57" s="71" t="s">
        <v>78</v>
      </c>
      <c r="E57" s="71" t="s">
        <v>78</v>
      </c>
      <c r="F57" s="6" t="s">
        <v>71</v>
      </c>
      <c r="G57" s="109"/>
      <c r="H57" s="21" t="s">
        <v>64</v>
      </c>
      <c r="I57" s="21"/>
      <c r="J57" s="43">
        <f>SUM(J49*L49)+(J50*L50)+(J51*L51)+(J52*L52)+10+21</f>
        <v>17273.900000000001</v>
      </c>
      <c r="K57" s="2"/>
      <c r="L57" s="3"/>
      <c r="M57" s="127"/>
    </row>
    <row r="58" spans="1:14">
      <c r="A58" s="17">
        <v>5</v>
      </c>
      <c r="B58" s="76">
        <v>1811</v>
      </c>
      <c r="C58" s="6" t="s">
        <v>236</v>
      </c>
      <c r="D58" s="71" t="s">
        <v>78</v>
      </c>
      <c r="E58" s="71" t="s">
        <v>78</v>
      </c>
      <c r="F58" s="6" t="s">
        <v>71</v>
      </c>
      <c r="G58" s="109"/>
      <c r="H58" s="21" t="s">
        <v>65</v>
      </c>
      <c r="I58" s="21"/>
      <c r="J58" s="43">
        <f>N54+N55+N56+B55+21</f>
        <v>17273.900000000001</v>
      </c>
      <c r="K58" s="27"/>
      <c r="L58" s="3"/>
      <c r="M58" s="127"/>
    </row>
    <row r="59" spans="1:14">
      <c r="A59" s="17">
        <v>6</v>
      </c>
      <c r="B59" s="7">
        <v>500</v>
      </c>
      <c r="C59" s="71" t="s">
        <v>78</v>
      </c>
      <c r="D59" s="6" t="s">
        <v>231</v>
      </c>
      <c r="E59" s="71" t="s">
        <v>78</v>
      </c>
      <c r="F59" s="69" t="s">
        <v>73</v>
      </c>
      <c r="G59" s="109"/>
      <c r="H59" s="206" t="s">
        <v>66</v>
      </c>
      <c r="I59" s="207"/>
      <c r="J59" s="206" t="s">
        <v>67</v>
      </c>
      <c r="K59" s="207"/>
      <c r="L59" s="20"/>
      <c r="M59" s="111"/>
    </row>
    <row r="60" spans="1:14">
      <c r="A60" s="17">
        <v>7</v>
      </c>
      <c r="B60" s="76">
        <v>0</v>
      </c>
      <c r="C60" s="71" t="s">
        <v>76</v>
      </c>
      <c r="D60" s="71" t="s">
        <v>76</v>
      </c>
      <c r="E60" s="71" t="s">
        <v>76</v>
      </c>
      <c r="F60" s="6"/>
      <c r="G60" s="109"/>
      <c r="H60" s="197"/>
      <c r="I60" s="198"/>
      <c r="J60" s="197"/>
      <c r="K60" s="198"/>
      <c r="L60" s="27"/>
      <c r="M60" s="109"/>
    </row>
    <row r="61" spans="1:14">
      <c r="A61" s="17">
        <v>8</v>
      </c>
      <c r="B61" s="7" t="s">
        <v>7</v>
      </c>
      <c r="C61" s="7" t="s">
        <v>74</v>
      </c>
      <c r="D61" s="7">
        <v>4</v>
      </c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78</v>
      </c>
      <c r="D62" s="6" t="s">
        <v>231</v>
      </c>
      <c r="E62" s="71" t="s">
        <v>78</v>
      </c>
      <c r="F62" s="6" t="s">
        <v>71</v>
      </c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>
        <v>500</v>
      </c>
      <c r="C63" s="6" t="s">
        <v>237</v>
      </c>
      <c r="D63" s="71" t="s">
        <v>78</v>
      </c>
      <c r="E63" s="71" t="s">
        <v>78</v>
      </c>
      <c r="F63" s="6" t="s">
        <v>71</v>
      </c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>
        <v>2160.9</v>
      </c>
      <c r="C64" s="6" t="s">
        <v>236</v>
      </c>
      <c r="D64" s="71" t="s">
        <v>78</v>
      </c>
      <c r="E64" s="71" t="s">
        <v>78</v>
      </c>
      <c r="F64" s="6" t="s">
        <v>71</v>
      </c>
      <c r="G64" s="111"/>
      <c r="H64" s="182" t="s">
        <v>8</v>
      </c>
      <c r="I64" s="183"/>
      <c r="J64" s="186" t="s">
        <v>31</v>
      </c>
      <c r="K64" s="186"/>
      <c r="L64" s="8"/>
      <c r="M64" s="130"/>
    </row>
    <row r="65" spans="1:13">
      <c r="A65" s="17">
        <v>12</v>
      </c>
      <c r="B65" s="75">
        <v>500</v>
      </c>
      <c r="C65" s="71" t="s">
        <v>78</v>
      </c>
      <c r="D65" s="6" t="s">
        <v>231</v>
      </c>
      <c r="E65" s="71" t="s">
        <v>78</v>
      </c>
      <c r="F65" s="69" t="s">
        <v>73</v>
      </c>
      <c r="G65" s="111"/>
      <c r="H65" s="141" t="s">
        <v>9</v>
      </c>
      <c r="I65" s="7">
        <v>0</v>
      </c>
      <c r="J65" s="141" t="s">
        <v>14</v>
      </c>
      <c r="K65" s="141" t="s">
        <v>15</v>
      </c>
      <c r="L65" s="8"/>
      <c r="M65" s="130"/>
    </row>
    <row r="66" spans="1:13">
      <c r="A66" s="17">
        <v>13</v>
      </c>
      <c r="B66" s="76">
        <v>0</v>
      </c>
      <c r="C66" s="71" t="s">
        <v>76</v>
      </c>
      <c r="D66" s="71" t="s">
        <v>76</v>
      </c>
      <c r="E66" s="71" t="s">
        <v>76</v>
      </c>
      <c r="F66" s="6"/>
      <c r="G66" s="111"/>
      <c r="H66" s="141" t="s">
        <v>10</v>
      </c>
      <c r="I66" s="7">
        <v>1</v>
      </c>
      <c r="J66" s="141">
        <v>0</v>
      </c>
      <c r="K66" s="7">
        <v>50</v>
      </c>
      <c r="L66" s="8"/>
      <c r="M66" s="130"/>
    </row>
    <row r="67" spans="1:13">
      <c r="A67" s="17">
        <v>14</v>
      </c>
      <c r="B67" s="76">
        <v>0</v>
      </c>
      <c r="C67" s="71" t="s">
        <v>78</v>
      </c>
      <c r="D67" s="6" t="s">
        <v>231</v>
      </c>
      <c r="E67" s="71" t="s">
        <v>78</v>
      </c>
      <c r="F67" s="6" t="s">
        <v>71</v>
      </c>
      <c r="G67" s="111"/>
      <c r="H67" s="141" t="s">
        <v>11</v>
      </c>
      <c r="I67" s="7">
        <v>70</v>
      </c>
      <c r="J67" s="186" t="s">
        <v>22</v>
      </c>
      <c r="K67" s="186"/>
      <c r="L67" s="8"/>
      <c r="M67" s="130"/>
    </row>
    <row r="68" spans="1:13">
      <c r="A68" s="17">
        <v>15</v>
      </c>
      <c r="B68" s="76">
        <v>500</v>
      </c>
      <c r="C68" s="6" t="s">
        <v>237</v>
      </c>
      <c r="D68" s="71" t="s">
        <v>78</v>
      </c>
      <c r="E68" s="71" t="s">
        <v>78</v>
      </c>
      <c r="F68" s="6" t="s">
        <v>71</v>
      </c>
      <c r="G68" s="111"/>
      <c r="H68" s="141" t="s">
        <v>12</v>
      </c>
      <c r="I68" s="7">
        <v>4</v>
      </c>
      <c r="J68" s="141" t="s">
        <v>14</v>
      </c>
      <c r="K68" s="141" t="s">
        <v>15</v>
      </c>
      <c r="L68" s="8"/>
      <c r="M68" s="130"/>
    </row>
    <row r="69" spans="1:13">
      <c r="A69" s="17">
        <v>16</v>
      </c>
      <c r="B69" s="75">
        <v>1838</v>
      </c>
      <c r="C69" s="6" t="s">
        <v>236</v>
      </c>
      <c r="D69" s="71" t="s">
        <v>78</v>
      </c>
      <c r="E69" s="71" t="s">
        <v>78</v>
      </c>
      <c r="F69" s="6" t="s">
        <v>71</v>
      </c>
      <c r="G69" s="111"/>
      <c r="H69" s="141" t="s">
        <v>13</v>
      </c>
      <c r="I69" s="7">
        <v>58</v>
      </c>
      <c r="J69" s="141">
        <v>0</v>
      </c>
      <c r="K69" s="7">
        <v>250</v>
      </c>
      <c r="L69" s="8"/>
      <c r="M69" s="130"/>
    </row>
    <row r="70" spans="1:13">
      <c r="A70" s="17">
        <v>17</v>
      </c>
      <c r="B70" s="76">
        <v>500</v>
      </c>
      <c r="C70" s="71" t="s">
        <v>78</v>
      </c>
      <c r="D70" s="6" t="s">
        <v>231</v>
      </c>
      <c r="E70" s="71" t="s">
        <v>78</v>
      </c>
      <c r="F70" s="69" t="s">
        <v>73</v>
      </c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>
        <v>0</v>
      </c>
      <c r="C71" s="71" t="s">
        <v>76</v>
      </c>
      <c r="D71" s="71" t="s">
        <v>76</v>
      </c>
      <c r="E71" s="71" t="s">
        <v>76</v>
      </c>
      <c r="F71" s="6"/>
      <c r="G71" s="111"/>
      <c r="H71" s="145"/>
      <c r="I71" s="8"/>
      <c r="J71" s="145"/>
      <c r="K71" s="8"/>
      <c r="L71" s="145"/>
      <c r="M71" s="130"/>
    </row>
    <row r="72" spans="1:13">
      <c r="A72" s="17">
        <v>19</v>
      </c>
      <c r="B72" s="76" t="s">
        <v>232</v>
      </c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45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43"/>
      <c r="G90" s="109"/>
      <c r="H90" s="142" t="s">
        <v>51</v>
      </c>
      <c r="I90" s="142"/>
      <c r="J90" s="142"/>
      <c r="K90" s="27"/>
      <c r="L90" s="27"/>
      <c r="M90" s="109"/>
    </row>
    <row r="91" spans="1:13">
      <c r="A91" s="34" t="s">
        <v>52</v>
      </c>
      <c r="B91" s="147">
        <v>3</v>
      </c>
      <c r="C91" s="143"/>
      <c r="D91" s="143"/>
      <c r="E91" s="143"/>
      <c r="F91" s="143"/>
      <c r="G91" s="109"/>
      <c r="H91" s="55" t="s">
        <v>224</v>
      </c>
      <c r="I91" s="55"/>
      <c r="J91" s="55"/>
      <c r="K91" s="37"/>
      <c r="L91" s="26"/>
      <c r="M91" s="134"/>
    </row>
    <row r="92" spans="1:13">
      <c r="A92" s="143"/>
      <c r="B92" s="29"/>
      <c r="C92" s="15" t="s">
        <v>53</v>
      </c>
      <c r="D92" s="67">
        <v>17530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390</v>
      </c>
      <c r="E93" s="30"/>
      <c r="F93" s="28"/>
      <c r="G93" s="109" t="s">
        <v>242</v>
      </c>
      <c r="H93" s="31">
        <v>1</v>
      </c>
      <c r="I93" s="68"/>
      <c r="J93" s="35">
        <v>2805</v>
      </c>
      <c r="K93" s="31" t="s">
        <v>240</v>
      </c>
      <c r="L93" s="33">
        <v>3</v>
      </c>
      <c r="M93" s="109" t="s">
        <v>242</v>
      </c>
    </row>
    <row r="94" spans="1:13">
      <c r="A94" s="9" t="s">
        <v>0</v>
      </c>
      <c r="B94" s="10"/>
      <c r="C94" s="15" t="s">
        <v>60</v>
      </c>
      <c r="D94" s="30">
        <v>300</v>
      </c>
      <c r="E94" s="30"/>
      <c r="F94" s="28"/>
      <c r="G94" s="109" t="s">
        <v>229</v>
      </c>
      <c r="H94" s="31">
        <v>2</v>
      </c>
      <c r="I94" s="68"/>
      <c r="J94" s="35">
        <v>3160.9</v>
      </c>
      <c r="K94" s="31" t="s">
        <v>239</v>
      </c>
      <c r="L94" s="33">
        <v>1</v>
      </c>
      <c r="M94" s="109" t="s">
        <v>229</v>
      </c>
    </row>
    <row r="95" spans="1:13">
      <c r="A95" s="9" t="s">
        <v>1</v>
      </c>
      <c r="B95" s="11"/>
      <c r="C95" s="15" t="s">
        <v>61</v>
      </c>
      <c r="D95" s="30">
        <v>10</v>
      </c>
      <c r="E95" s="30"/>
      <c r="F95" s="28"/>
      <c r="G95" s="109" t="s">
        <v>229</v>
      </c>
      <c r="H95" s="31">
        <v>3</v>
      </c>
      <c r="I95" s="31"/>
      <c r="J95" s="35">
        <v>2811</v>
      </c>
      <c r="K95" s="31" t="s">
        <v>238</v>
      </c>
      <c r="L95" s="33">
        <v>1</v>
      </c>
      <c r="M95" s="109" t="s">
        <v>229</v>
      </c>
    </row>
    <row r="96" spans="1:13">
      <c r="A96" s="9" t="s">
        <v>62</v>
      </c>
      <c r="B96" s="11"/>
      <c r="C96" s="16" t="s">
        <v>63</v>
      </c>
      <c r="D96" s="57" t="s">
        <v>225</v>
      </c>
      <c r="E96" s="21"/>
      <c r="F96" s="54"/>
      <c r="G96" s="109" t="s">
        <v>242</v>
      </c>
      <c r="H96" s="31">
        <v>4</v>
      </c>
      <c r="I96" s="31"/>
      <c r="J96" s="35">
        <v>2795</v>
      </c>
      <c r="K96" s="31" t="s">
        <v>241</v>
      </c>
      <c r="L96" s="33">
        <v>1</v>
      </c>
      <c r="M96" s="111" t="s">
        <v>242</v>
      </c>
    </row>
    <row r="97" spans="1:14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4">
      <c r="A98" s="17">
        <v>1</v>
      </c>
      <c r="B98" s="12"/>
      <c r="C98" s="77">
        <v>30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  <c r="N98" s="53">
        <f>SUM(B100:B104)*3</f>
        <v>8415</v>
      </c>
    </row>
    <row r="99" spans="1:14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12"/>
      <c r="G99" s="109"/>
      <c r="H99" s="144"/>
      <c r="I99" s="144"/>
      <c r="J99" s="144"/>
      <c r="K99" s="144"/>
      <c r="L99" s="44"/>
      <c r="M99" s="135"/>
      <c r="N99" s="53">
        <f>SUM(B106:B110)</f>
        <v>3160.9</v>
      </c>
    </row>
    <row r="100" spans="1:14">
      <c r="A100" s="78">
        <v>3</v>
      </c>
      <c r="B100" s="75">
        <v>0</v>
      </c>
      <c r="C100" s="71" t="s">
        <v>78</v>
      </c>
      <c r="D100" s="6" t="s">
        <v>243</v>
      </c>
      <c r="E100" s="71" t="s">
        <v>78</v>
      </c>
      <c r="F100" s="6" t="s">
        <v>71</v>
      </c>
      <c r="G100" s="109"/>
      <c r="H100" s="204" t="s">
        <v>75</v>
      </c>
      <c r="I100" s="205"/>
      <c r="J100" s="144">
        <v>1</v>
      </c>
      <c r="K100" s="44" t="s">
        <v>35</v>
      </c>
      <c r="L100" s="5"/>
      <c r="M100" s="126"/>
      <c r="N100" s="53">
        <f>SUM(B111:B115)</f>
        <v>2811</v>
      </c>
    </row>
    <row r="101" spans="1:14">
      <c r="A101" s="17">
        <v>4</v>
      </c>
      <c r="B101" s="87">
        <v>500</v>
      </c>
      <c r="C101" s="6" t="s">
        <v>237</v>
      </c>
      <c r="D101" s="71" t="s">
        <v>78</v>
      </c>
      <c r="E101" s="71" t="s">
        <v>78</v>
      </c>
      <c r="F101" s="6" t="s">
        <v>71</v>
      </c>
      <c r="G101" s="109"/>
      <c r="H101" s="21" t="s">
        <v>64</v>
      </c>
      <c r="I101" s="21"/>
      <c r="J101" s="43">
        <f>SUM(J93*L93)+(J94*L94)+(J95*L95)+(J96*L96)+10+21</f>
        <v>17212.900000000001</v>
      </c>
      <c r="K101" s="2"/>
      <c r="L101" s="3"/>
      <c r="M101" s="127"/>
      <c r="N101" s="53">
        <f>SUM(B116:B120)</f>
        <v>2795</v>
      </c>
    </row>
    <row r="102" spans="1:14">
      <c r="A102" s="17">
        <v>5</v>
      </c>
      <c r="B102" s="76">
        <v>1805</v>
      </c>
      <c r="C102" s="6" t="s">
        <v>236</v>
      </c>
      <c r="D102" s="71" t="s">
        <v>78</v>
      </c>
      <c r="E102" s="71" t="s">
        <v>78</v>
      </c>
      <c r="F102" s="6" t="s">
        <v>71</v>
      </c>
      <c r="G102" s="109"/>
      <c r="H102" s="21" t="s">
        <v>65</v>
      </c>
      <c r="I102" s="21"/>
      <c r="J102" s="43">
        <f>N98+N99+N100+N101+B99+21</f>
        <v>17212.900000000001</v>
      </c>
      <c r="K102" s="27"/>
      <c r="L102" s="3"/>
      <c r="M102" s="127"/>
    </row>
    <row r="103" spans="1:14">
      <c r="A103" s="17">
        <v>6</v>
      </c>
      <c r="B103" s="7">
        <v>500</v>
      </c>
      <c r="C103" s="71" t="s">
        <v>78</v>
      </c>
      <c r="D103" s="6" t="s">
        <v>243</v>
      </c>
      <c r="E103" s="71" t="s">
        <v>78</v>
      </c>
      <c r="F103" s="69" t="s">
        <v>73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4">
      <c r="A104" s="17">
        <v>7</v>
      </c>
      <c r="B104" s="76">
        <v>0</v>
      </c>
      <c r="C104" s="71" t="s">
        <v>76</v>
      </c>
      <c r="D104" s="71" t="s">
        <v>76</v>
      </c>
      <c r="E104" s="71" t="s">
        <v>76</v>
      </c>
      <c r="F104" s="6"/>
      <c r="G104" s="109"/>
      <c r="H104" s="197"/>
      <c r="I104" s="198"/>
      <c r="J104" s="197"/>
      <c r="K104" s="198"/>
      <c r="L104" s="27"/>
      <c r="M104" s="109"/>
    </row>
    <row r="105" spans="1:14">
      <c r="A105" s="17">
        <v>8</v>
      </c>
      <c r="B105" s="7" t="s">
        <v>7</v>
      </c>
      <c r="C105" s="7" t="s">
        <v>74</v>
      </c>
      <c r="D105" s="7">
        <v>3</v>
      </c>
      <c r="E105" s="7"/>
      <c r="F105" s="7"/>
      <c r="G105" s="109"/>
      <c r="H105" s="199"/>
      <c r="I105" s="200"/>
      <c r="J105" s="199"/>
      <c r="K105" s="200"/>
      <c r="L105" s="27"/>
      <c r="M105" s="109"/>
    </row>
    <row r="106" spans="1:14">
      <c r="A106" s="17">
        <v>9</v>
      </c>
      <c r="B106" s="7">
        <v>0</v>
      </c>
      <c r="C106" s="71" t="s">
        <v>78</v>
      </c>
      <c r="D106" s="6" t="s">
        <v>231</v>
      </c>
      <c r="E106" s="71" t="s">
        <v>78</v>
      </c>
      <c r="F106" s="6" t="s">
        <v>71</v>
      </c>
      <c r="G106" s="109"/>
      <c r="H106" s="38" t="s">
        <v>68</v>
      </c>
      <c r="I106" s="38"/>
      <c r="J106" s="38"/>
      <c r="K106" s="38"/>
      <c r="L106" s="27"/>
      <c r="M106" s="109"/>
    </row>
    <row r="107" spans="1:14">
      <c r="A107" s="17">
        <v>10</v>
      </c>
      <c r="B107" s="23">
        <v>500</v>
      </c>
      <c r="C107" s="6" t="s">
        <v>237</v>
      </c>
      <c r="D107" s="71" t="s">
        <v>78</v>
      </c>
      <c r="E107" s="71" t="s">
        <v>78</v>
      </c>
      <c r="F107" s="6" t="s">
        <v>71</v>
      </c>
      <c r="G107" s="109"/>
      <c r="H107" s="54" t="s">
        <v>69</v>
      </c>
      <c r="I107" s="54"/>
      <c r="J107" s="54"/>
      <c r="K107" s="54"/>
      <c r="L107" s="27"/>
      <c r="M107" s="109"/>
    </row>
    <row r="108" spans="1:14">
      <c r="A108" s="17">
        <v>11</v>
      </c>
      <c r="B108" s="23">
        <v>2160.9</v>
      </c>
      <c r="C108" s="6" t="s">
        <v>236</v>
      </c>
      <c r="D108" s="71" t="s">
        <v>78</v>
      </c>
      <c r="E108" s="71" t="s">
        <v>78</v>
      </c>
      <c r="F108" s="6" t="s">
        <v>71</v>
      </c>
      <c r="G108" s="111"/>
      <c r="H108" s="182" t="s">
        <v>8</v>
      </c>
      <c r="I108" s="183"/>
      <c r="J108" s="186" t="s">
        <v>31</v>
      </c>
      <c r="K108" s="186"/>
      <c r="L108" s="8"/>
      <c r="M108" s="130"/>
    </row>
    <row r="109" spans="1:14">
      <c r="A109" s="17">
        <v>12</v>
      </c>
      <c r="B109" s="76">
        <v>500</v>
      </c>
      <c r="C109" s="71" t="s">
        <v>78</v>
      </c>
      <c r="D109" s="6" t="s">
        <v>231</v>
      </c>
      <c r="E109" s="71" t="s">
        <v>78</v>
      </c>
      <c r="F109" s="69" t="s">
        <v>73</v>
      </c>
      <c r="G109" s="111"/>
      <c r="H109" s="141" t="s">
        <v>9</v>
      </c>
      <c r="I109" s="7">
        <v>0</v>
      </c>
      <c r="J109" s="141" t="s">
        <v>14</v>
      </c>
      <c r="K109" s="141" t="s">
        <v>15</v>
      </c>
      <c r="L109" s="8"/>
      <c r="M109" s="130"/>
    </row>
    <row r="110" spans="1:14">
      <c r="A110" s="17">
        <v>13</v>
      </c>
      <c r="B110" s="75">
        <v>0</v>
      </c>
      <c r="C110" s="71" t="s">
        <v>76</v>
      </c>
      <c r="D110" s="71" t="s">
        <v>76</v>
      </c>
      <c r="E110" s="71" t="s">
        <v>76</v>
      </c>
      <c r="F110" s="6"/>
      <c r="G110" s="111"/>
      <c r="H110" s="141" t="s">
        <v>10</v>
      </c>
      <c r="I110" s="7">
        <v>1</v>
      </c>
      <c r="J110" s="141">
        <v>0</v>
      </c>
      <c r="K110" s="7">
        <v>50</v>
      </c>
      <c r="L110" s="8"/>
      <c r="M110" s="130"/>
    </row>
    <row r="111" spans="1:14">
      <c r="A111" s="17">
        <v>14</v>
      </c>
      <c r="B111" s="76">
        <v>0</v>
      </c>
      <c r="C111" s="71" t="s">
        <v>78</v>
      </c>
      <c r="D111" s="6" t="s">
        <v>231</v>
      </c>
      <c r="E111" s="71" t="s">
        <v>78</v>
      </c>
      <c r="F111" s="6" t="s">
        <v>71</v>
      </c>
      <c r="G111" s="111"/>
      <c r="H111" s="141" t="s">
        <v>11</v>
      </c>
      <c r="I111" s="7">
        <v>70</v>
      </c>
      <c r="J111" s="186" t="s">
        <v>22</v>
      </c>
      <c r="K111" s="186"/>
      <c r="L111" s="8"/>
      <c r="M111" s="130"/>
    </row>
    <row r="112" spans="1:14">
      <c r="A112" s="17">
        <v>15</v>
      </c>
      <c r="B112" s="76">
        <v>500</v>
      </c>
      <c r="C112" s="6" t="s">
        <v>237</v>
      </c>
      <c r="D112" s="71" t="s">
        <v>78</v>
      </c>
      <c r="E112" s="71" t="s">
        <v>78</v>
      </c>
      <c r="F112" s="6" t="s">
        <v>71</v>
      </c>
      <c r="G112" s="111"/>
      <c r="H112" s="141" t="s">
        <v>12</v>
      </c>
      <c r="I112" s="7">
        <v>4</v>
      </c>
      <c r="J112" s="141" t="s">
        <v>14</v>
      </c>
      <c r="K112" s="141" t="s">
        <v>15</v>
      </c>
      <c r="L112" s="8"/>
      <c r="M112" s="130"/>
    </row>
    <row r="113" spans="1:13">
      <c r="A113" s="17">
        <v>16</v>
      </c>
      <c r="B113" s="75">
        <v>1811</v>
      </c>
      <c r="C113" s="6" t="s">
        <v>236</v>
      </c>
      <c r="D113" s="71" t="s">
        <v>78</v>
      </c>
      <c r="E113" s="71" t="s">
        <v>78</v>
      </c>
      <c r="F113" s="6" t="s">
        <v>71</v>
      </c>
      <c r="G113" s="111"/>
      <c r="H113" s="141" t="s">
        <v>13</v>
      </c>
      <c r="I113" s="7">
        <v>58</v>
      </c>
      <c r="J113" s="141">
        <v>0</v>
      </c>
      <c r="K113" s="7">
        <v>250</v>
      </c>
      <c r="L113" s="8"/>
      <c r="M113" s="130"/>
    </row>
    <row r="114" spans="1:13">
      <c r="A114" s="17">
        <v>17</v>
      </c>
      <c r="B114" s="76">
        <v>500</v>
      </c>
      <c r="C114" s="71" t="s">
        <v>78</v>
      </c>
      <c r="D114" s="6" t="s">
        <v>231</v>
      </c>
      <c r="E114" s="71" t="s">
        <v>78</v>
      </c>
      <c r="F114" s="69" t="s">
        <v>73</v>
      </c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>
        <v>0</v>
      </c>
      <c r="C115" s="71" t="s">
        <v>76</v>
      </c>
      <c r="D115" s="71" t="s">
        <v>76</v>
      </c>
      <c r="E115" s="71" t="s">
        <v>76</v>
      </c>
      <c r="F115" s="6"/>
      <c r="G115" s="111"/>
      <c r="H115" s="182" t="s">
        <v>30</v>
      </c>
      <c r="I115" s="183"/>
      <c r="J115" s="145"/>
      <c r="K115" s="8"/>
      <c r="L115" s="145"/>
      <c r="M115" s="130"/>
    </row>
    <row r="116" spans="1:13">
      <c r="A116" s="17">
        <v>19</v>
      </c>
      <c r="B116" s="76">
        <v>0</v>
      </c>
      <c r="C116" s="71" t="s">
        <v>78</v>
      </c>
      <c r="D116" s="6" t="s">
        <v>244</v>
      </c>
      <c r="E116" s="71" t="s">
        <v>78</v>
      </c>
      <c r="F116" s="6" t="s">
        <v>71</v>
      </c>
      <c r="G116" s="130"/>
      <c r="H116" s="141" t="s">
        <v>9</v>
      </c>
      <c r="I116" s="7">
        <v>0</v>
      </c>
      <c r="J116" s="8"/>
      <c r="K116" s="8"/>
      <c r="L116" s="8"/>
      <c r="M116" s="130"/>
    </row>
    <row r="117" spans="1:13">
      <c r="A117" s="17">
        <v>20</v>
      </c>
      <c r="B117" s="75">
        <v>500</v>
      </c>
      <c r="C117" s="6" t="s">
        <v>237</v>
      </c>
      <c r="D117" s="71" t="s">
        <v>78</v>
      </c>
      <c r="E117" s="71" t="s">
        <v>78</v>
      </c>
      <c r="F117" s="6" t="s">
        <v>71</v>
      </c>
      <c r="G117" s="130"/>
      <c r="H117" s="141" t="s">
        <v>10</v>
      </c>
      <c r="I117" s="7">
        <v>1</v>
      </c>
      <c r="J117" s="8"/>
      <c r="K117" s="8"/>
      <c r="L117" s="8"/>
      <c r="M117" s="130"/>
    </row>
    <row r="118" spans="1:13">
      <c r="A118" s="17">
        <v>21</v>
      </c>
      <c r="B118" s="76">
        <v>1795</v>
      </c>
      <c r="C118" s="6" t="s">
        <v>236</v>
      </c>
      <c r="D118" s="71" t="s">
        <v>78</v>
      </c>
      <c r="E118" s="71" t="s">
        <v>78</v>
      </c>
      <c r="F118" s="6" t="s">
        <v>71</v>
      </c>
      <c r="G118" s="130"/>
      <c r="H118" s="141" t="s">
        <v>11</v>
      </c>
      <c r="I118" s="7">
        <v>80</v>
      </c>
      <c r="J118" s="8"/>
      <c r="K118" s="8"/>
      <c r="L118" s="8"/>
      <c r="M118" s="130"/>
    </row>
    <row r="119" spans="1:13">
      <c r="A119" s="17">
        <v>22</v>
      </c>
      <c r="B119" s="76">
        <v>500</v>
      </c>
      <c r="C119" s="71" t="s">
        <v>78</v>
      </c>
      <c r="D119" s="6" t="s">
        <v>244</v>
      </c>
      <c r="E119" s="71" t="s">
        <v>78</v>
      </c>
      <c r="F119" s="69" t="s">
        <v>73</v>
      </c>
      <c r="G119" s="130"/>
      <c r="H119" s="141" t="s">
        <v>12</v>
      </c>
      <c r="I119" s="7">
        <v>4</v>
      </c>
      <c r="J119" s="8"/>
      <c r="K119" s="8"/>
      <c r="L119" s="8"/>
      <c r="M119" s="130"/>
    </row>
    <row r="120" spans="1:13">
      <c r="A120" s="17">
        <v>23</v>
      </c>
      <c r="B120" s="76">
        <v>0</v>
      </c>
      <c r="C120" s="71" t="s">
        <v>76</v>
      </c>
      <c r="D120" s="71" t="s">
        <v>76</v>
      </c>
      <c r="E120" s="71" t="s">
        <v>76</v>
      </c>
      <c r="F120" s="6"/>
      <c r="G120" s="130"/>
      <c r="H120" s="141" t="s">
        <v>13</v>
      </c>
      <c r="I120" s="7">
        <v>40</v>
      </c>
      <c r="J120" s="8"/>
      <c r="K120" s="8"/>
      <c r="L120" s="8" t="s">
        <v>84</v>
      </c>
      <c r="M120" s="130"/>
    </row>
    <row r="121" spans="1:13">
      <c r="A121" s="17">
        <v>24</v>
      </c>
      <c r="B121" s="87" t="s">
        <v>232</v>
      </c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182" t="s">
        <v>32</v>
      </c>
      <c r="I122" s="183"/>
      <c r="J122" s="42"/>
      <c r="K122" s="8"/>
      <c r="L122" s="8"/>
      <c r="M122" s="130"/>
    </row>
    <row r="123" spans="1:13">
      <c r="G123" s="130"/>
      <c r="H123" s="141" t="s">
        <v>9</v>
      </c>
      <c r="I123" s="7">
        <v>0</v>
      </c>
      <c r="J123" s="8"/>
      <c r="K123" s="8"/>
      <c r="L123" s="8"/>
      <c r="M123" s="130"/>
    </row>
    <row r="124" spans="1:13">
      <c r="G124" s="130"/>
      <c r="H124" s="141" t="s">
        <v>10</v>
      </c>
      <c r="I124" s="7">
        <v>1</v>
      </c>
      <c r="J124" s="8"/>
      <c r="K124" s="8"/>
      <c r="L124" s="8"/>
      <c r="M124" s="130"/>
    </row>
    <row r="125" spans="1:13">
      <c r="G125" s="130"/>
      <c r="H125" s="141" t="s">
        <v>11</v>
      </c>
      <c r="I125" s="7">
        <v>70</v>
      </c>
      <c r="J125" s="8"/>
      <c r="K125" s="8"/>
      <c r="L125" s="8"/>
      <c r="M125" s="130"/>
    </row>
    <row r="126" spans="1:13">
      <c r="G126" s="130"/>
      <c r="H126" s="141" t="s">
        <v>12</v>
      </c>
      <c r="I126" s="7">
        <v>4</v>
      </c>
      <c r="J126" s="8"/>
      <c r="K126" s="8"/>
      <c r="L126" s="8"/>
      <c r="M126" s="130"/>
    </row>
    <row r="127" spans="1:13">
      <c r="G127" s="130"/>
      <c r="H127" s="141" t="s">
        <v>13</v>
      </c>
      <c r="I127" s="7">
        <v>50</v>
      </c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4">
      <c r="G129" s="130"/>
      <c r="H129" s="8"/>
      <c r="I129" s="8"/>
      <c r="J129" s="8"/>
      <c r="K129" s="8"/>
      <c r="L129" s="8"/>
      <c r="M129" s="130"/>
    </row>
    <row r="130" spans="1:14">
      <c r="G130" s="130"/>
      <c r="H130" s="8"/>
      <c r="I130" s="8"/>
      <c r="J130" s="8"/>
      <c r="K130" s="8"/>
      <c r="L130" s="8"/>
      <c r="M130" s="130"/>
    </row>
    <row r="131" spans="1:14">
      <c r="G131" s="130"/>
      <c r="H131" s="8"/>
      <c r="I131" s="8"/>
      <c r="J131" s="8"/>
      <c r="K131" s="8"/>
      <c r="L131" s="8"/>
      <c r="M131" s="130"/>
    </row>
    <row r="132" spans="1:14">
      <c r="G132" s="130"/>
      <c r="H132" s="8"/>
      <c r="I132" s="8"/>
      <c r="J132" s="8"/>
      <c r="K132" s="8"/>
      <c r="L132" s="8"/>
      <c r="M132" s="130"/>
    </row>
    <row r="133" spans="1:14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4">
      <c r="A134" s="202" t="s">
        <v>86</v>
      </c>
      <c r="B134" s="203"/>
      <c r="C134" s="203"/>
      <c r="D134" s="203"/>
      <c r="E134" s="203"/>
      <c r="F134" s="143"/>
      <c r="G134" s="109"/>
      <c r="H134" s="142" t="s">
        <v>51</v>
      </c>
      <c r="I134" s="142"/>
      <c r="J134" s="142"/>
      <c r="K134" s="27"/>
      <c r="L134" s="27"/>
      <c r="M134" s="109"/>
    </row>
    <row r="135" spans="1:14">
      <c r="A135" s="34" t="s">
        <v>52</v>
      </c>
      <c r="B135" s="147">
        <v>4</v>
      </c>
      <c r="C135" s="143"/>
      <c r="D135" s="143"/>
      <c r="E135" s="143"/>
      <c r="F135" s="143"/>
      <c r="G135" s="109"/>
      <c r="H135" s="55" t="s">
        <v>224</v>
      </c>
      <c r="I135" s="55"/>
      <c r="J135" s="55"/>
      <c r="K135" s="37"/>
      <c r="L135" s="26"/>
      <c r="M135" s="134"/>
    </row>
    <row r="136" spans="1:14">
      <c r="A136" s="143"/>
      <c r="B136" s="29"/>
      <c r="C136" s="15" t="s">
        <v>53</v>
      </c>
      <c r="D136" s="67">
        <v>16530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4">
      <c r="A137" s="1"/>
      <c r="B137" s="1"/>
      <c r="C137" s="15" t="s">
        <v>59</v>
      </c>
      <c r="D137" s="30">
        <v>390</v>
      </c>
      <c r="E137" s="30"/>
      <c r="F137" s="28"/>
      <c r="G137" s="109" t="s">
        <v>92</v>
      </c>
      <c r="H137" s="31">
        <v>1</v>
      </c>
      <c r="I137" s="68"/>
      <c r="J137" s="35">
        <v>3160.9</v>
      </c>
      <c r="K137" s="31" t="s">
        <v>245</v>
      </c>
      <c r="L137" s="33">
        <v>2</v>
      </c>
      <c r="M137" s="109" t="s">
        <v>92</v>
      </c>
    </row>
    <row r="138" spans="1:14">
      <c r="A138" s="9" t="s">
        <v>0</v>
      </c>
      <c r="B138" s="10"/>
      <c r="C138" s="15" t="s">
        <v>60</v>
      </c>
      <c r="D138" s="30">
        <v>300</v>
      </c>
      <c r="E138" s="30"/>
      <c r="F138" s="28"/>
      <c r="G138" s="109" t="s">
        <v>247</v>
      </c>
      <c r="H138" s="31">
        <v>2</v>
      </c>
      <c r="I138" s="68"/>
      <c r="J138" s="35">
        <v>3155</v>
      </c>
      <c r="K138" s="31" t="s">
        <v>246</v>
      </c>
      <c r="L138" s="33">
        <v>3</v>
      </c>
      <c r="M138" s="109" t="s">
        <v>247</v>
      </c>
    </row>
    <row r="139" spans="1:14">
      <c r="A139" s="9" t="s">
        <v>1</v>
      </c>
      <c r="B139" s="11"/>
      <c r="C139" s="15" t="s">
        <v>61</v>
      </c>
      <c r="D139" s="30">
        <v>10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09"/>
    </row>
    <row r="140" spans="1:14">
      <c r="A140" s="9" t="s">
        <v>62</v>
      </c>
      <c r="B140" s="11"/>
      <c r="C140" s="16" t="s">
        <v>63</v>
      </c>
      <c r="D140" s="57" t="s">
        <v>225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4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4">
      <c r="A142" s="17">
        <v>1</v>
      </c>
      <c r="B142" s="12"/>
      <c r="C142" s="77">
        <v>30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  <c r="N142" s="53">
        <f>SUM(B144:B148)*2</f>
        <v>6321.8</v>
      </c>
    </row>
    <row r="143" spans="1:14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12"/>
      <c r="G143" s="109"/>
      <c r="H143" s="144"/>
      <c r="I143" s="144"/>
      <c r="J143" s="144"/>
      <c r="K143" s="144"/>
      <c r="L143" s="44"/>
      <c r="M143" s="135"/>
      <c r="N143" s="53">
        <f>SUM(B150:B152)*3</f>
        <v>9465</v>
      </c>
    </row>
    <row r="144" spans="1:14">
      <c r="A144" s="78">
        <v>3</v>
      </c>
      <c r="B144" s="75">
        <v>0</v>
      </c>
      <c r="C144" s="71" t="s">
        <v>78</v>
      </c>
      <c r="D144" s="6" t="s">
        <v>248</v>
      </c>
      <c r="E144" s="71" t="s">
        <v>78</v>
      </c>
      <c r="F144" s="6" t="s">
        <v>71</v>
      </c>
      <c r="G144" s="109"/>
      <c r="H144" s="204" t="s">
        <v>75</v>
      </c>
      <c r="I144" s="205"/>
      <c r="J144" s="144">
        <v>1</v>
      </c>
      <c r="K144" s="44" t="s">
        <v>35</v>
      </c>
      <c r="L144" s="5"/>
      <c r="M144" s="126"/>
    </row>
    <row r="145" spans="1:13">
      <c r="A145" s="17">
        <v>4</v>
      </c>
      <c r="B145" s="87">
        <v>500</v>
      </c>
      <c r="C145" s="6" t="s">
        <v>249</v>
      </c>
      <c r="D145" s="71" t="s">
        <v>78</v>
      </c>
      <c r="E145" s="71" t="s">
        <v>78</v>
      </c>
      <c r="F145" s="6" t="s">
        <v>71</v>
      </c>
      <c r="G145" s="109"/>
      <c r="H145" s="21" t="s">
        <v>64</v>
      </c>
      <c r="I145" s="21"/>
      <c r="J145" s="43">
        <f>SUM(J137*L137)+(J138*L138)+(J139*L139)+(J140*L140)+10+18</f>
        <v>15814.8</v>
      </c>
      <c r="K145" s="2"/>
      <c r="L145" s="3"/>
      <c r="M145" s="127"/>
    </row>
    <row r="146" spans="1:13">
      <c r="A146" s="17">
        <v>5</v>
      </c>
      <c r="B146" s="76">
        <v>2160.9</v>
      </c>
      <c r="C146" s="6" t="s">
        <v>236</v>
      </c>
      <c r="D146" s="71" t="s">
        <v>78</v>
      </c>
      <c r="E146" s="71" t="s">
        <v>78</v>
      </c>
      <c r="F146" s="6" t="s">
        <v>71</v>
      </c>
      <c r="G146" s="109"/>
      <c r="H146" s="21" t="s">
        <v>65</v>
      </c>
      <c r="I146" s="21"/>
      <c r="J146" s="43">
        <f>N142+N143+B143+18</f>
        <v>15814.8</v>
      </c>
      <c r="K146" s="27"/>
      <c r="L146" s="3"/>
      <c r="M146" s="127"/>
    </row>
    <row r="147" spans="1:13">
      <c r="A147" s="17">
        <v>6</v>
      </c>
      <c r="B147" s="7">
        <v>500</v>
      </c>
      <c r="C147" s="71" t="s">
        <v>78</v>
      </c>
      <c r="D147" s="6" t="s">
        <v>248</v>
      </c>
      <c r="E147" s="71" t="s">
        <v>78</v>
      </c>
      <c r="F147" s="69" t="s">
        <v>73</v>
      </c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76</v>
      </c>
      <c r="D148" s="71" t="s">
        <v>76</v>
      </c>
      <c r="E148" s="71" t="s">
        <v>76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 t="s">
        <v>7</v>
      </c>
      <c r="C149" s="7" t="s">
        <v>74</v>
      </c>
      <c r="D149" s="7">
        <v>2</v>
      </c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78">
        <v>9</v>
      </c>
      <c r="B150" s="23">
        <v>0</v>
      </c>
      <c r="C150" s="71" t="s">
        <v>78</v>
      </c>
      <c r="D150" s="6" t="s">
        <v>250</v>
      </c>
      <c r="E150" s="71" t="s">
        <v>78</v>
      </c>
      <c r="F150" s="6" t="s">
        <v>71</v>
      </c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75">
        <v>3155</v>
      </c>
      <c r="C151" s="71" t="s">
        <v>78</v>
      </c>
      <c r="D151" s="6" t="s">
        <v>250</v>
      </c>
      <c r="E151" s="71" t="s">
        <v>78</v>
      </c>
      <c r="F151" s="69" t="s">
        <v>73</v>
      </c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>
        <v>0</v>
      </c>
      <c r="C152" s="71" t="s">
        <v>76</v>
      </c>
      <c r="D152" s="71" t="s">
        <v>76</v>
      </c>
      <c r="E152" s="71" t="s">
        <v>76</v>
      </c>
      <c r="F152" s="6"/>
      <c r="G152" s="111"/>
      <c r="H152" s="182" t="s">
        <v>8</v>
      </c>
      <c r="I152" s="183"/>
      <c r="J152" s="186" t="s">
        <v>31</v>
      </c>
      <c r="K152" s="186"/>
      <c r="L152" s="8"/>
      <c r="M152" s="130"/>
    </row>
    <row r="153" spans="1:13">
      <c r="A153" s="17">
        <v>12</v>
      </c>
      <c r="B153" s="7" t="s">
        <v>7</v>
      </c>
      <c r="C153" s="7" t="s">
        <v>252</v>
      </c>
      <c r="D153" s="7">
        <v>3</v>
      </c>
      <c r="E153" s="6"/>
      <c r="F153" s="6"/>
      <c r="G153" s="111"/>
      <c r="H153" s="146" t="s">
        <v>9</v>
      </c>
      <c r="I153" s="7">
        <v>0</v>
      </c>
      <c r="J153" s="146" t="s">
        <v>14</v>
      </c>
      <c r="K153" s="146" t="s">
        <v>15</v>
      </c>
      <c r="L153" s="8"/>
      <c r="M153" s="130"/>
    </row>
    <row r="154" spans="1:13">
      <c r="A154" s="17">
        <v>13</v>
      </c>
      <c r="B154" s="76" t="s">
        <v>251</v>
      </c>
      <c r="C154" s="6"/>
      <c r="D154" s="6"/>
      <c r="E154" s="6"/>
      <c r="F154" s="6"/>
      <c r="G154" s="111"/>
      <c r="H154" s="146" t="s">
        <v>10</v>
      </c>
      <c r="I154" s="7">
        <v>1</v>
      </c>
      <c r="J154" s="146">
        <v>0</v>
      </c>
      <c r="K154" s="7">
        <v>50</v>
      </c>
      <c r="L154" s="8"/>
      <c r="M154" s="130"/>
    </row>
    <row r="155" spans="1:13">
      <c r="A155" s="17">
        <v>14</v>
      </c>
      <c r="B155" s="7"/>
      <c r="C155" s="7"/>
      <c r="D155" s="7"/>
      <c r="E155" s="7"/>
      <c r="F155" s="7"/>
      <c r="G155" s="111"/>
      <c r="H155" s="146" t="s">
        <v>11</v>
      </c>
      <c r="I155" s="7">
        <v>70</v>
      </c>
      <c r="J155" s="186" t="s">
        <v>22</v>
      </c>
      <c r="K155" s="186"/>
      <c r="L155" s="8"/>
      <c r="M155" s="130"/>
    </row>
    <row r="156" spans="1:13">
      <c r="A156" s="17">
        <v>15</v>
      </c>
      <c r="B156" s="7"/>
      <c r="C156" s="7"/>
      <c r="D156" s="7"/>
      <c r="E156" s="7"/>
      <c r="F156" s="7"/>
      <c r="G156" s="111"/>
      <c r="H156" s="146" t="s">
        <v>12</v>
      </c>
      <c r="I156" s="7">
        <v>4</v>
      </c>
      <c r="J156" s="146" t="s">
        <v>14</v>
      </c>
      <c r="K156" s="146" t="s">
        <v>15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6" t="s">
        <v>13</v>
      </c>
      <c r="I157" s="7">
        <v>58</v>
      </c>
      <c r="J157" s="146">
        <v>0</v>
      </c>
      <c r="K157" s="7">
        <v>250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2" t="s">
        <v>30</v>
      </c>
      <c r="I159" s="183"/>
      <c r="J159" s="145"/>
      <c r="K159" s="8"/>
      <c r="L159" s="14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146" t="s">
        <v>9</v>
      </c>
      <c r="I160" s="7">
        <v>0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146" t="s">
        <v>10</v>
      </c>
      <c r="I161" s="7">
        <v>1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146" t="s">
        <v>11</v>
      </c>
      <c r="I162" s="7">
        <v>80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146" t="s">
        <v>12</v>
      </c>
      <c r="I163" s="7">
        <v>4</v>
      </c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146" t="s">
        <v>13</v>
      </c>
      <c r="I164" s="7">
        <v>40</v>
      </c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4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4">
      <c r="A178" s="202" t="s">
        <v>86</v>
      </c>
      <c r="B178" s="203"/>
      <c r="C178" s="203"/>
      <c r="D178" s="203"/>
      <c r="E178" s="203"/>
      <c r="F178" s="143"/>
      <c r="G178" s="109"/>
      <c r="H178" s="142" t="s">
        <v>51</v>
      </c>
      <c r="I178" s="142"/>
      <c r="J178" s="142"/>
      <c r="K178" s="27"/>
      <c r="L178" s="27"/>
      <c r="M178" s="109"/>
    </row>
    <row r="179" spans="1:14">
      <c r="A179" s="34" t="s">
        <v>52</v>
      </c>
      <c r="B179" s="147">
        <v>5</v>
      </c>
      <c r="C179" s="143"/>
      <c r="D179" s="143"/>
      <c r="E179" s="143"/>
      <c r="F179" s="143"/>
      <c r="G179" s="109"/>
      <c r="H179" s="55" t="s">
        <v>224</v>
      </c>
      <c r="I179" s="55"/>
      <c r="J179" s="55"/>
      <c r="K179" s="37"/>
      <c r="L179" s="26"/>
      <c r="M179" s="134"/>
    </row>
    <row r="180" spans="1:14">
      <c r="A180" s="143"/>
      <c r="B180" s="29"/>
      <c r="C180" s="15" t="s">
        <v>53</v>
      </c>
      <c r="D180" s="67">
        <v>9030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4">
      <c r="A181" s="1"/>
      <c r="B181" s="1"/>
      <c r="C181" s="15" t="s">
        <v>59</v>
      </c>
      <c r="D181" s="30">
        <v>390</v>
      </c>
      <c r="E181" s="30"/>
      <c r="F181" s="28"/>
      <c r="G181" s="109" t="s">
        <v>247</v>
      </c>
      <c r="H181" s="31">
        <v>1</v>
      </c>
      <c r="I181" s="68"/>
      <c r="J181" s="35">
        <v>3155</v>
      </c>
      <c r="K181" s="31" t="s">
        <v>253</v>
      </c>
      <c r="L181" s="33">
        <v>1</v>
      </c>
      <c r="M181" s="109" t="s">
        <v>247</v>
      </c>
    </row>
    <row r="182" spans="1:14">
      <c r="A182" s="9" t="s">
        <v>0</v>
      </c>
      <c r="B182" s="10"/>
      <c r="C182" s="15" t="s">
        <v>60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09"/>
    </row>
    <row r="183" spans="1:14">
      <c r="A183" s="9" t="s">
        <v>1</v>
      </c>
      <c r="B183" s="11"/>
      <c r="C183" s="15" t="s">
        <v>61</v>
      </c>
      <c r="D183" s="30">
        <v>10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09"/>
    </row>
    <row r="184" spans="1:14">
      <c r="A184" s="9" t="s">
        <v>62</v>
      </c>
      <c r="B184" s="11"/>
      <c r="C184" s="16" t="s">
        <v>63</v>
      </c>
      <c r="D184" s="57" t="s">
        <v>225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4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12"/>
      <c r="G187" s="109"/>
      <c r="H187" s="144"/>
      <c r="I187" s="144"/>
      <c r="J187" s="144"/>
      <c r="K187" s="144"/>
      <c r="L187" s="44"/>
      <c r="M187" s="135"/>
    </row>
    <row r="188" spans="1:14">
      <c r="A188" s="17">
        <v>3</v>
      </c>
      <c r="B188" s="75">
        <v>0</v>
      </c>
      <c r="C188" s="71" t="s">
        <v>78</v>
      </c>
      <c r="D188" s="6" t="s">
        <v>250</v>
      </c>
      <c r="E188" s="71" t="s">
        <v>78</v>
      </c>
      <c r="F188" s="6" t="s">
        <v>71</v>
      </c>
      <c r="G188" s="109"/>
      <c r="H188" s="204" t="s">
        <v>75</v>
      </c>
      <c r="I188" s="205"/>
      <c r="J188" s="144">
        <v>1</v>
      </c>
      <c r="K188" s="44" t="s">
        <v>35</v>
      </c>
      <c r="L188" s="5"/>
      <c r="M188" s="126"/>
    </row>
    <row r="189" spans="1:14">
      <c r="A189" s="17">
        <v>4</v>
      </c>
      <c r="B189" s="87">
        <v>3155</v>
      </c>
      <c r="C189" s="71" t="s">
        <v>78</v>
      </c>
      <c r="D189" s="6" t="s">
        <v>250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SUM(J181*L181)+(J182*L182)+(J183*L183)+(J184*L184)+10+6</f>
        <v>3171</v>
      </c>
      <c r="K189" s="2"/>
      <c r="L189" s="3"/>
      <c r="M189" s="127"/>
    </row>
    <row r="190" spans="1:14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SUM(B188:B190)+B187+6</f>
        <v>3171</v>
      </c>
      <c r="K190" s="27"/>
      <c r="L190" s="3"/>
      <c r="M190" s="127"/>
      <c r="N190" s="53">
        <f>SUM(B188:B190)*2</f>
        <v>6310</v>
      </c>
    </row>
    <row r="191" spans="1:14">
      <c r="A191" s="17">
        <v>6</v>
      </c>
      <c r="B191" s="23" t="s">
        <v>251</v>
      </c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  <c r="N191" s="53">
        <f>SUM(B192:B194)</f>
        <v>0</v>
      </c>
    </row>
    <row r="192" spans="1:14">
      <c r="A192" s="17">
        <v>7</v>
      </c>
      <c r="B192" s="76"/>
      <c r="C192" s="71"/>
      <c r="D192" s="6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1"/>
      <c r="D193" s="6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1"/>
      <c r="D194" s="71"/>
      <c r="E194" s="71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23"/>
      <c r="C195" s="71"/>
      <c r="D195" s="6"/>
      <c r="E195" s="71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 t="s">
        <v>30</v>
      </c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6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6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6" t="s">
        <v>11</v>
      </c>
      <c r="I199" s="7">
        <v>80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6" t="s">
        <v>12</v>
      </c>
      <c r="I200" s="7">
        <v>4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6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45"/>
      <c r="I203" s="8"/>
      <c r="J203" s="145"/>
      <c r="K203" s="8"/>
      <c r="L203" s="14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4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142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3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3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3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3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3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3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3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3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3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3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</row>
    <row r="235" spans="1:13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</row>
    <row r="236" spans="1:13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3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3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3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3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142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4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4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  <c r="N274" s="53">
        <f>SUM(B276:B278)*3</f>
        <v>0</v>
      </c>
    </row>
    <row r="275" spans="1:14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4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4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4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4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4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4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4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4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4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4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4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4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4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142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SUM(B320:B322)*4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  <c r="N319" s="53">
        <f>SUM(B324)*3</f>
        <v>0</v>
      </c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3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3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3">
      <c r="A355" s="34" t="s">
        <v>52</v>
      </c>
      <c r="B355" s="102"/>
      <c r="C355" s="102"/>
      <c r="D355" s="102"/>
      <c r="E355" s="102"/>
      <c r="F355" s="102"/>
      <c r="G355" s="109"/>
      <c r="H355" s="55" t="s">
        <v>142</v>
      </c>
      <c r="I355" s="55"/>
      <c r="J355" s="55"/>
      <c r="K355" s="37"/>
      <c r="L355" s="26"/>
      <c r="M355" s="134"/>
    </row>
    <row r="356" spans="1:13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3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3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3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3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3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</row>
    <row r="363" spans="1:13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</row>
    <row r="364" spans="1:13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3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3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3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3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142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142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4">
      <c r="G481" s="130"/>
      <c r="H481" s="8"/>
      <c r="I481" s="8"/>
      <c r="J481" s="8"/>
      <c r="K481" s="8"/>
      <c r="L481" s="8"/>
      <c r="M481" s="130"/>
    </row>
    <row r="482" spans="1:14">
      <c r="G482" s="130"/>
      <c r="H482" s="8"/>
      <c r="I482" s="8"/>
      <c r="J482" s="8"/>
      <c r="K482" s="8"/>
      <c r="L482" s="8"/>
      <c r="M482" s="130"/>
    </row>
    <row r="483" spans="1:14">
      <c r="G483" s="130"/>
      <c r="H483" s="8"/>
      <c r="I483" s="8"/>
      <c r="J483" s="8"/>
      <c r="K483" s="8"/>
      <c r="L483" s="8"/>
      <c r="M483" s="130"/>
    </row>
    <row r="484" spans="1:14">
      <c r="G484" s="130"/>
      <c r="H484" s="8"/>
      <c r="I484" s="8"/>
      <c r="J484" s="8"/>
      <c r="K484" s="8"/>
      <c r="L484" s="8"/>
      <c r="M484" s="130"/>
    </row>
    <row r="485" spans="1:14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4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4">
      <c r="A487" s="34" t="s">
        <v>52</v>
      </c>
      <c r="B487" s="102"/>
      <c r="C487" s="102"/>
      <c r="D487" s="102"/>
      <c r="E487" s="102"/>
      <c r="F487" s="102"/>
      <c r="G487" s="109"/>
      <c r="H487" s="55" t="s">
        <v>142</v>
      </c>
      <c r="I487" s="55"/>
      <c r="J487" s="55"/>
      <c r="K487" s="37"/>
      <c r="L487" s="26"/>
      <c r="M487" s="134"/>
    </row>
    <row r="488" spans="1:14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4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4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4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4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4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4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  <c r="N494" s="53">
        <f>SUM(B496:B498)*3</f>
        <v>0</v>
      </c>
    </row>
    <row r="495" spans="1:14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4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3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3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3">
      <c r="A531" s="34" t="s">
        <v>52</v>
      </c>
      <c r="B531" s="102"/>
      <c r="C531" s="102"/>
      <c r="D531" s="102"/>
      <c r="E531" s="102"/>
      <c r="F531" s="102"/>
      <c r="G531" s="109"/>
      <c r="H531" s="55" t="s">
        <v>142</v>
      </c>
      <c r="I531" s="55"/>
      <c r="J531" s="55"/>
      <c r="K531" s="37"/>
      <c r="L531" s="26"/>
      <c r="M531" s="134"/>
    </row>
    <row r="532" spans="1:13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3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3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3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3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3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</row>
    <row r="539" spans="1:13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3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/>
      <c r="K540" s="44" t="s">
        <v>35</v>
      </c>
      <c r="L540" s="5"/>
      <c r="M540" s="126"/>
    </row>
    <row r="541" spans="1:13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3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3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3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4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4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4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4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4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  <c r="N981" s="53">
        <f>SUM(B980:B982)*2</f>
        <v>0</v>
      </c>
    </row>
    <row r="982" spans="1:14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  <c r="N982" s="53">
        <f>SUM(B984:B989)</f>
        <v>0</v>
      </c>
    </row>
    <row r="983" spans="1:14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4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4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4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4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4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4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4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4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4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3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3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3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3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3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3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3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3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3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3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3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3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3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</row>
    <row r="1070" spans="1:13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</row>
    <row r="1071" spans="1:13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3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4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  <c r="N1201" s="53">
        <f>SUM(B1200:B1202)*2</f>
        <v>0</v>
      </c>
    </row>
    <row r="1202" spans="1:14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  <c r="N1202" s="53">
        <f>SUM(B1204:B1209)</f>
        <v>0</v>
      </c>
    </row>
    <row r="1203" spans="1:14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4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4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4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4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4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4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4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4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4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4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4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4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4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SUM(B1291:B1293)*2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  <c r="N1333" s="53">
        <f>SUM(B1332:B1334)*2</f>
        <v>0</v>
      </c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SUM(B1336:B1341)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3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</row>
    <row r="1378" spans="1:13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</row>
    <row r="1379" spans="1:13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3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3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3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3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3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3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3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3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3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3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3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3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3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4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4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4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4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4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4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4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4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4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4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  <c r="N1466" s="53">
        <f>SUM(B1467:B1469)*3</f>
        <v>0</v>
      </c>
    </row>
    <row r="1467" spans="1:14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4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4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4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4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4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3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3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3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3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3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3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</row>
    <row r="1511" spans="1:13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3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3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3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3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3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3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3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3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3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4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4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4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4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4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4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4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4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4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4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4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4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4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4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  <c r="N1598" s="53">
        <f>SUM(B1599:B1601)*2</f>
        <v>0</v>
      </c>
    </row>
    <row r="1599" spans="1:14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4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3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3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3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3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3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3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3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3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3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3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</row>
    <row r="1643" spans="1:13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3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3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3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3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3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4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4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4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4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4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  <c r="N1685" s="53">
        <f>SUM(B1684:B1686)*2</f>
        <v>0</v>
      </c>
    </row>
    <row r="1686" spans="1:14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  <c r="N1686" s="53">
        <f>SUM(B1688:B1690)</f>
        <v>0</v>
      </c>
    </row>
    <row r="1687" spans="1:14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4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4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4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4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4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4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4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4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4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SUM(B1731:B1733)*2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3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3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3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3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3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3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3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3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3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3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3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3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3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3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</row>
    <row r="1775" spans="1:13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3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4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4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4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4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4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4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4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4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4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4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  <c r="N1818" s="53">
        <f>SUM(B1819:B1821)*2</f>
        <v>0</v>
      </c>
    </row>
    <row r="1819" spans="1:14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4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4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4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4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4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  <c r="N1861" s="53">
        <f>SUM(B1860:B1862)*2</f>
        <v>0</v>
      </c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SUM(B1864:B1866)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3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</row>
    <row r="1906" spans="1:13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</row>
    <row r="1907" spans="1:13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3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3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3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3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3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3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3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3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3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3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3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3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3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7:13">
      <c r="G2945" s="130"/>
      <c r="H2945" s="8"/>
      <c r="I2945" s="8"/>
      <c r="J2945" s="8"/>
      <c r="K2945" s="8"/>
      <c r="L2945" s="8"/>
      <c r="M2945" s="130"/>
    </row>
    <row r="2946" spans="7:13">
      <c r="G2946" s="130"/>
      <c r="H2946" s="8"/>
      <c r="I2946" s="8"/>
      <c r="J2946" s="8"/>
      <c r="K2946" s="8"/>
      <c r="L2946" s="8"/>
      <c r="M2946" s="130"/>
    </row>
    <row r="2947" spans="7:13">
      <c r="G2947" s="130"/>
      <c r="H2947" s="8"/>
      <c r="I2947" s="8"/>
      <c r="J2947" s="8"/>
      <c r="K2947" s="8"/>
      <c r="L2947" s="8"/>
      <c r="M2947" s="130"/>
    </row>
    <row r="2948" spans="7:13">
      <c r="G2948" s="130"/>
      <c r="H2948" s="8"/>
      <c r="I2948" s="8"/>
      <c r="J2948" s="8"/>
      <c r="K2948" s="8"/>
      <c r="L2948" s="8"/>
      <c r="M2948" s="130"/>
    </row>
  </sheetData>
  <mergeCells count="548">
    <mergeCell ref="A1:L1"/>
    <mergeCell ref="A2:E2"/>
    <mergeCell ref="H12:I12"/>
    <mergeCell ref="H15:I15"/>
    <mergeCell ref="J15:K15"/>
    <mergeCell ref="H16:I17"/>
    <mergeCell ref="J16:K17"/>
    <mergeCell ref="J20:K20"/>
    <mergeCell ref="J23:K23"/>
    <mergeCell ref="H27:I27"/>
    <mergeCell ref="A45:L45"/>
    <mergeCell ref="A46:E46"/>
    <mergeCell ref="H56:I56"/>
    <mergeCell ref="H20:I20"/>
    <mergeCell ref="A90:E90"/>
    <mergeCell ref="H100:I100"/>
    <mergeCell ref="H103:I103"/>
    <mergeCell ref="J103:K103"/>
    <mergeCell ref="H104:I105"/>
    <mergeCell ref="J104:K105"/>
    <mergeCell ref="H59:I59"/>
    <mergeCell ref="J59:K59"/>
    <mergeCell ref="H60:I61"/>
    <mergeCell ref="J60:K61"/>
    <mergeCell ref="H64:I64"/>
    <mergeCell ref="A89:L89"/>
    <mergeCell ref="J64:K64"/>
    <mergeCell ref="J67:K67"/>
    <mergeCell ref="H148:I149"/>
    <mergeCell ref="J148:K149"/>
    <mergeCell ref="H152:I152"/>
    <mergeCell ref="A177:L177"/>
    <mergeCell ref="A178:E178"/>
    <mergeCell ref="H188:I188"/>
    <mergeCell ref="H108:I108"/>
    <mergeCell ref="A133:L133"/>
    <mergeCell ref="A134:E134"/>
    <mergeCell ref="H144:I144"/>
    <mergeCell ref="H147:I147"/>
    <mergeCell ref="J147:K147"/>
    <mergeCell ref="J108:K108"/>
    <mergeCell ref="J111:K111"/>
    <mergeCell ref="H115:I115"/>
    <mergeCell ref="H122:I122"/>
    <mergeCell ref="H159:I159"/>
    <mergeCell ref="J152:K152"/>
    <mergeCell ref="J155:K155"/>
    <mergeCell ref="A222:E222"/>
    <mergeCell ref="H232:I232"/>
    <mergeCell ref="H235:I235"/>
    <mergeCell ref="J235:K235"/>
    <mergeCell ref="H236:I237"/>
    <mergeCell ref="J236:K237"/>
    <mergeCell ref="H191:I191"/>
    <mergeCell ref="J191:K191"/>
    <mergeCell ref="H192:I193"/>
    <mergeCell ref="J192:K193"/>
    <mergeCell ref="H196:I196"/>
    <mergeCell ref="A221:L221"/>
    <mergeCell ref="H280:I281"/>
    <mergeCell ref="J280:K281"/>
    <mergeCell ref="H284:I284"/>
    <mergeCell ref="A309:L309"/>
    <mergeCell ref="A310:E310"/>
    <mergeCell ref="H320:I320"/>
    <mergeCell ref="H240:I240"/>
    <mergeCell ref="A265:L265"/>
    <mergeCell ref="A266:E266"/>
    <mergeCell ref="H276:I276"/>
    <mergeCell ref="H279:I279"/>
    <mergeCell ref="J279:K279"/>
    <mergeCell ref="A354:E354"/>
    <mergeCell ref="H364:I364"/>
    <mergeCell ref="H367:I367"/>
    <mergeCell ref="J367:K367"/>
    <mergeCell ref="H368:I369"/>
    <mergeCell ref="J368:K369"/>
    <mergeCell ref="H323:I323"/>
    <mergeCell ref="J323:K323"/>
    <mergeCell ref="H324:I325"/>
    <mergeCell ref="J324:K325"/>
    <mergeCell ref="H328:I328"/>
    <mergeCell ref="A353:L353"/>
    <mergeCell ref="H412:I413"/>
    <mergeCell ref="J412:K413"/>
    <mergeCell ref="H416:I416"/>
    <mergeCell ref="A441:L441"/>
    <mergeCell ref="A442:E442"/>
    <mergeCell ref="H452:I452"/>
    <mergeCell ref="H372:I372"/>
    <mergeCell ref="A397:L397"/>
    <mergeCell ref="A398:E398"/>
    <mergeCell ref="H408:I408"/>
    <mergeCell ref="H411:I411"/>
    <mergeCell ref="J411:K411"/>
    <mergeCell ref="A486:E486"/>
    <mergeCell ref="H496:I496"/>
    <mergeCell ref="H499:I499"/>
    <mergeCell ref="J499:K499"/>
    <mergeCell ref="H500:I501"/>
    <mergeCell ref="J500:K501"/>
    <mergeCell ref="H455:I455"/>
    <mergeCell ref="J455:K455"/>
    <mergeCell ref="H456:I457"/>
    <mergeCell ref="J456:K457"/>
    <mergeCell ref="H460:I460"/>
    <mergeCell ref="A485:L485"/>
    <mergeCell ref="H544:I545"/>
    <mergeCell ref="J544:K545"/>
    <mergeCell ref="H548:I548"/>
    <mergeCell ref="A573:L573"/>
    <mergeCell ref="A574:E574"/>
    <mergeCell ref="H584:I584"/>
    <mergeCell ref="H504:I504"/>
    <mergeCell ref="A529:L529"/>
    <mergeCell ref="A530:E530"/>
    <mergeCell ref="H540:I540"/>
    <mergeCell ref="H543:I543"/>
    <mergeCell ref="J543:K543"/>
    <mergeCell ref="A618:E618"/>
    <mergeCell ref="H628:I628"/>
    <mergeCell ref="H631:I631"/>
    <mergeCell ref="J631:K631"/>
    <mergeCell ref="H632:I633"/>
    <mergeCell ref="J632:K633"/>
    <mergeCell ref="H587:I587"/>
    <mergeCell ref="J587:K587"/>
    <mergeCell ref="H588:I589"/>
    <mergeCell ref="J588:K589"/>
    <mergeCell ref="H592:I592"/>
    <mergeCell ref="A617:L617"/>
    <mergeCell ref="H676:I677"/>
    <mergeCell ref="J676:K677"/>
    <mergeCell ref="H680:I680"/>
    <mergeCell ref="A705:L705"/>
    <mergeCell ref="A706:E706"/>
    <mergeCell ref="H716:I716"/>
    <mergeCell ref="H636:I636"/>
    <mergeCell ref="A661:L661"/>
    <mergeCell ref="A662:E662"/>
    <mergeCell ref="H672:I672"/>
    <mergeCell ref="H675:I675"/>
    <mergeCell ref="J675:K675"/>
    <mergeCell ref="A750:E750"/>
    <mergeCell ref="H760:I760"/>
    <mergeCell ref="H763:I763"/>
    <mergeCell ref="J763:K763"/>
    <mergeCell ref="H764:I765"/>
    <mergeCell ref="J764:K765"/>
    <mergeCell ref="H719:I719"/>
    <mergeCell ref="J719:K719"/>
    <mergeCell ref="H720:I721"/>
    <mergeCell ref="J720:K721"/>
    <mergeCell ref="H724:I724"/>
    <mergeCell ref="A749:L749"/>
    <mergeCell ref="H808:I809"/>
    <mergeCell ref="J808:K809"/>
    <mergeCell ref="H812:I812"/>
    <mergeCell ref="A837:L837"/>
    <mergeCell ref="A838:E838"/>
    <mergeCell ref="H848:I848"/>
    <mergeCell ref="H768:I768"/>
    <mergeCell ref="A793:L793"/>
    <mergeCell ref="A794:E794"/>
    <mergeCell ref="H804:I804"/>
    <mergeCell ref="H807:I807"/>
    <mergeCell ref="J807:K807"/>
    <mergeCell ref="A882:E882"/>
    <mergeCell ref="H892:I892"/>
    <mergeCell ref="H895:I895"/>
    <mergeCell ref="J895:K895"/>
    <mergeCell ref="H896:I897"/>
    <mergeCell ref="J896:K897"/>
    <mergeCell ref="H851:I851"/>
    <mergeCell ref="J851:K851"/>
    <mergeCell ref="H852:I853"/>
    <mergeCell ref="J852:K853"/>
    <mergeCell ref="H856:I856"/>
    <mergeCell ref="A881:L881"/>
    <mergeCell ref="H940:I941"/>
    <mergeCell ref="J940:K941"/>
    <mergeCell ref="H944:I944"/>
    <mergeCell ref="A969:L969"/>
    <mergeCell ref="A970:E970"/>
    <mergeCell ref="H980:I980"/>
    <mergeCell ref="H900:I900"/>
    <mergeCell ref="A925:L925"/>
    <mergeCell ref="A926:E926"/>
    <mergeCell ref="H936:I936"/>
    <mergeCell ref="H939:I939"/>
    <mergeCell ref="J939:K939"/>
    <mergeCell ref="A1014:E1014"/>
    <mergeCell ref="H1024:I1024"/>
    <mergeCell ref="H1027:I1027"/>
    <mergeCell ref="J1027:K1027"/>
    <mergeCell ref="H1028:I1029"/>
    <mergeCell ref="J1028:K1029"/>
    <mergeCell ref="H983:I983"/>
    <mergeCell ref="J983:K983"/>
    <mergeCell ref="H984:I985"/>
    <mergeCell ref="J984:K985"/>
    <mergeCell ref="H988:I988"/>
    <mergeCell ref="A1013:L1013"/>
    <mergeCell ref="H1072:I1073"/>
    <mergeCell ref="J1072:K1073"/>
    <mergeCell ref="H1076:I1076"/>
    <mergeCell ref="A1101:L1101"/>
    <mergeCell ref="A1102:E1102"/>
    <mergeCell ref="H1112:I1112"/>
    <mergeCell ref="H1032:I1032"/>
    <mergeCell ref="A1057:L1057"/>
    <mergeCell ref="A1058:E1058"/>
    <mergeCell ref="H1068:I1068"/>
    <mergeCell ref="H1071:I1071"/>
    <mergeCell ref="J1071:K1071"/>
    <mergeCell ref="A1146:E1146"/>
    <mergeCell ref="H1156:I1156"/>
    <mergeCell ref="H1159:I1159"/>
    <mergeCell ref="J1159:K1159"/>
    <mergeCell ref="H1160:I1161"/>
    <mergeCell ref="J1160:K1161"/>
    <mergeCell ref="H1115:I1115"/>
    <mergeCell ref="J1115:K1115"/>
    <mergeCell ref="H1116:I1117"/>
    <mergeCell ref="J1116:K1117"/>
    <mergeCell ref="H1120:I1120"/>
    <mergeCell ref="A1145:L1145"/>
    <mergeCell ref="H1204:I1205"/>
    <mergeCell ref="J1204:K1205"/>
    <mergeCell ref="H1208:I1208"/>
    <mergeCell ref="A1233:L1233"/>
    <mergeCell ref="A1234:E1234"/>
    <mergeCell ref="H1244:I1244"/>
    <mergeCell ref="H1164:I1164"/>
    <mergeCell ref="A1189:L1189"/>
    <mergeCell ref="A1190:E1190"/>
    <mergeCell ref="H1200:I1200"/>
    <mergeCell ref="H1203:I1203"/>
    <mergeCell ref="J1203:K1203"/>
    <mergeCell ref="A1278:E1278"/>
    <mergeCell ref="H1288:I1288"/>
    <mergeCell ref="H1291:I1291"/>
    <mergeCell ref="J1291:K1291"/>
    <mergeCell ref="H1292:I1293"/>
    <mergeCell ref="J1292:K1293"/>
    <mergeCell ref="H1247:I1247"/>
    <mergeCell ref="J1247:K1247"/>
    <mergeCell ref="H1248:I1249"/>
    <mergeCell ref="J1248:K1249"/>
    <mergeCell ref="H1252:I1252"/>
    <mergeCell ref="A1277:L1277"/>
    <mergeCell ref="H1336:I1337"/>
    <mergeCell ref="J1336:K1337"/>
    <mergeCell ref="H1340:I1340"/>
    <mergeCell ref="A1365:L1365"/>
    <mergeCell ref="A1366:E1366"/>
    <mergeCell ref="H1376:I1376"/>
    <mergeCell ref="H1296:I1296"/>
    <mergeCell ref="A1321:L1321"/>
    <mergeCell ref="A1322:E1322"/>
    <mergeCell ref="H1332:I1332"/>
    <mergeCell ref="H1335:I1335"/>
    <mergeCell ref="J1335:K1335"/>
    <mergeCell ref="A1410:E1410"/>
    <mergeCell ref="H1420:I1420"/>
    <mergeCell ref="H1423:I1423"/>
    <mergeCell ref="J1423:K1423"/>
    <mergeCell ref="H1424:I1425"/>
    <mergeCell ref="J1424:K1425"/>
    <mergeCell ref="H1379:I1379"/>
    <mergeCell ref="J1379:K1379"/>
    <mergeCell ref="H1380:I1381"/>
    <mergeCell ref="J1380:K1381"/>
    <mergeCell ref="H1384:I1384"/>
    <mergeCell ref="A1409:L1409"/>
    <mergeCell ref="H1468:I1469"/>
    <mergeCell ref="J1468:K1469"/>
    <mergeCell ref="H1472:I1472"/>
    <mergeCell ref="A1497:L1497"/>
    <mergeCell ref="A1498:E1498"/>
    <mergeCell ref="H1508:I1508"/>
    <mergeCell ref="H1428:I1428"/>
    <mergeCell ref="A1453:L1453"/>
    <mergeCell ref="A1454:E1454"/>
    <mergeCell ref="H1464:I1464"/>
    <mergeCell ref="H1467:I1467"/>
    <mergeCell ref="J1467:K1467"/>
    <mergeCell ref="A1542:E1542"/>
    <mergeCell ref="H1552:I1552"/>
    <mergeCell ref="H1555:I1555"/>
    <mergeCell ref="J1555:K1555"/>
    <mergeCell ref="H1556:I1557"/>
    <mergeCell ref="J1556:K1557"/>
    <mergeCell ref="H1511:I1511"/>
    <mergeCell ref="J1511:K1511"/>
    <mergeCell ref="H1512:I1513"/>
    <mergeCell ref="J1512:K1513"/>
    <mergeCell ref="H1516:I1516"/>
    <mergeCell ref="A1541:L1541"/>
    <mergeCell ref="H1600:I1601"/>
    <mergeCell ref="J1600:K1601"/>
    <mergeCell ref="H1604:I1604"/>
    <mergeCell ref="A1629:L1629"/>
    <mergeCell ref="A1630:E1630"/>
    <mergeCell ref="H1640:I1640"/>
    <mergeCell ref="H1560:I1560"/>
    <mergeCell ref="A1585:L1585"/>
    <mergeCell ref="A1586:E1586"/>
    <mergeCell ref="H1596:I1596"/>
    <mergeCell ref="H1599:I1599"/>
    <mergeCell ref="J1599:K1599"/>
    <mergeCell ref="A1674:E1674"/>
    <mergeCell ref="H1684:I1684"/>
    <mergeCell ref="H1687:I1687"/>
    <mergeCell ref="J1687:K1687"/>
    <mergeCell ref="H1688:I1689"/>
    <mergeCell ref="J1688:K1689"/>
    <mergeCell ref="H1643:I1643"/>
    <mergeCell ref="J1643:K1643"/>
    <mergeCell ref="H1644:I1645"/>
    <mergeCell ref="J1644:K1645"/>
    <mergeCell ref="H1648:I1648"/>
    <mergeCell ref="A1673:L1673"/>
    <mergeCell ref="H1732:I1733"/>
    <mergeCell ref="J1732:K1733"/>
    <mergeCell ref="H1736:I1736"/>
    <mergeCell ref="A1761:L1761"/>
    <mergeCell ref="A1762:E1762"/>
    <mergeCell ref="H1772:I1772"/>
    <mergeCell ref="H1692:I1692"/>
    <mergeCell ref="A1717:L1717"/>
    <mergeCell ref="A1718:E1718"/>
    <mergeCell ref="H1728:I1728"/>
    <mergeCell ref="H1731:I1731"/>
    <mergeCell ref="J1731:K1731"/>
    <mergeCell ref="A1806:E1806"/>
    <mergeCell ref="H1816:I1816"/>
    <mergeCell ref="H1819:I1819"/>
    <mergeCell ref="J1819:K1819"/>
    <mergeCell ref="H1820:I1821"/>
    <mergeCell ref="J1820:K1821"/>
    <mergeCell ref="H1775:I1775"/>
    <mergeCell ref="J1775:K1775"/>
    <mergeCell ref="H1776:I1777"/>
    <mergeCell ref="J1776:K1777"/>
    <mergeCell ref="H1780:I1780"/>
    <mergeCell ref="A1805:L1805"/>
    <mergeCell ref="H1864:I1865"/>
    <mergeCell ref="J1864:K1865"/>
    <mergeCell ref="H1868:I1868"/>
    <mergeCell ref="A1893:L1893"/>
    <mergeCell ref="A1894:E1894"/>
    <mergeCell ref="H1904:I1904"/>
    <mergeCell ref="H1824:I1824"/>
    <mergeCell ref="A1849:L1849"/>
    <mergeCell ref="A1850:E1850"/>
    <mergeCell ref="H1860:I1860"/>
    <mergeCell ref="H1863:I1863"/>
    <mergeCell ref="J1863:K1863"/>
    <mergeCell ref="A1938:E1938"/>
    <mergeCell ref="H1948:I1948"/>
    <mergeCell ref="H1951:I1951"/>
    <mergeCell ref="J1951:K1951"/>
    <mergeCell ref="H1952:I1953"/>
    <mergeCell ref="J1952:K1953"/>
    <mergeCell ref="H1907:I1907"/>
    <mergeCell ref="J1907:K1907"/>
    <mergeCell ref="H1908:I1909"/>
    <mergeCell ref="J1908:K1909"/>
    <mergeCell ref="H1912:I1912"/>
    <mergeCell ref="A1937:L1937"/>
    <mergeCell ref="H1996:I1997"/>
    <mergeCell ref="J1996:K1997"/>
    <mergeCell ref="H2000:I2000"/>
    <mergeCell ref="A2025:L2025"/>
    <mergeCell ref="A2026:E2026"/>
    <mergeCell ref="H2036:I2036"/>
    <mergeCell ref="H1956:I1956"/>
    <mergeCell ref="A1981:L1981"/>
    <mergeCell ref="A1982:E1982"/>
    <mergeCell ref="H1992:I1992"/>
    <mergeCell ref="H1995:I1995"/>
    <mergeCell ref="J1995:K1995"/>
    <mergeCell ref="A2070:E2070"/>
    <mergeCell ref="H2080:I2080"/>
    <mergeCell ref="H2083:I2083"/>
    <mergeCell ref="J2083:K2083"/>
    <mergeCell ref="H2084:I2085"/>
    <mergeCell ref="J2084:K2085"/>
    <mergeCell ref="H2039:I2039"/>
    <mergeCell ref="J2039:K2039"/>
    <mergeCell ref="H2040:I2041"/>
    <mergeCell ref="J2040:K2041"/>
    <mergeCell ref="H2044:I2044"/>
    <mergeCell ref="A2069:L2069"/>
    <mergeCell ref="H2128:I2129"/>
    <mergeCell ref="J2128:K2129"/>
    <mergeCell ref="H2132:I2132"/>
    <mergeCell ref="A2157:L2157"/>
    <mergeCell ref="A2158:E2158"/>
    <mergeCell ref="H2168:I2168"/>
    <mergeCell ref="H2088:I2088"/>
    <mergeCell ref="A2113:L2113"/>
    <mergeCell ref="A2114:E2114"/>
    <mergeCell ref="H2124:I2124"/>
    <mergeCell ref="H2127:I2127"/>
    <mergeCell ref="J2127:K2127"/>
    <mergeCell ref="A2202:E2202"/>
    <mergeCell ref="H2212:I2212"/>
    <mergeCell ref="H2215:I2215"/>
    <mergeCell ref="J2215:K2215"/>
    <mergeCell ref="H2216:I2217"/>
    <mergeCell ref="J2216:K2217"/>
    <mergeCell ref="H2171:I2171"/>
    <mergeCell ref="J2171:K2171"/>
    <mergeCell ref="H2172:I2173"/>
    <mergeCell ref="J2172:K2173"/>
    <mergeCell ref="H2176:I2176"/>
    <mergeCell ref="A2201:L2201"/>
    <mergeCell ref="H2260:I2261"/>
    <mergeCell ref="J2260:K2261"/>
    <mergeCell ref="H2264:I2264"/>
    <mergeCell ref="A2289:L2289"/>
    <mergeCell ref="A2290:E2290"/>
    <mergeCell ref="H2300:I2300"/>
    <mergeCell ref="H2220:I2220"/>
    <mergeCell ref="A2245:L2245"/>
    <mergeCell ref="A2246:E2246"/>
    <mergeCell ref="H2256:I2256"/>
    <mergeCell ref="H2259:I2259"/>
    <mergeCell ref="J2259:K2259"/>
    <mergeCell ref="A2334:E2334"/>
    <mergeCell ref="H2344:I2344"/>
    <mergeCell ref="H2347:I2347"/>
    <mergeCell ref="J2347:K2347"/>
    <mergeCell ref="H2348:I2349"/>
    <mergeCell ref="J2348:K2349"/>
    <mergeCell ref="H2303:I2303"/>
    <mergeCell ref="J2303:K2303"/>
    <mergeCell ref="H2304:I2305"/>
    <mergeCell ref="J2304:K2305"/>
    <mergeCell ref="H2308:I2308"/>
    <mergeCell ref="A2333:L2333"/>
    <mergeCell ref="H2392:I2393"/>
    <mergeCell ref="J2392:K2393"/>
    <mergeCell ref="H2396:I2396"/>
    <mergeCell ref="A2421:L2421"/>
    <mergeCell ref="A2422:E2422"/>
    <mergeCell ref="H2432:I2432"/>
    <mergeCell ref="H2352:I2352"/>
    <mergeCell ref="A2377:L2377"/>
    <mergeCell ref="A2378:E2378"/>
    <mergeCell ref="H2388:I2388"/>
    <mergeCell ref="H2391:I2391"/>
    <mergeCell ref="J2391:K2391"/>
    <mergeCell ref="A2466:E2466"/>
    <mergeCell ref="H2476:I2476"/>
    <mergeCell ref="H2479:I2479"/>
    <mergeCell ref="J2479:K2479"/>
    <mergeCell ref="H2480:I2481"/>
    <mergeCell ref="J2480:K2481"/>
    <mergeCell ref="H2435:I2435"/>
    <mergeCell ref="J2435:K2435"/>
    <mergeCell ref="H2436:I2437"/>
    <mergeCell ref="J2436:K2437"/>
    <mergeCell ref="H2440:I2440"/>
    <mergeCell ref="A2465:L2465"/>
    <mergeCell ref="H2524:I2525"/>
    <mergeCell ref="J2524:K2525"/>
    <mergeCell ref="H2528:I2528"/>
    <mergeCell ref="A2553:L2553"/>
    <mergeCell ref="A2554:E2554"/>
    <mergeCell ref="H2564:I2564"/>
    <mergeCell ref="H2484:I2484"/>
    <mergeCell ref="A2509:L2509"/>
    <mergeCell ref="A2510:E2510"/>
    <mergeCell ref="H2520:I2520"/>
    <mergeCell ref="H2523:I2523"/>
    <mergeCell ref="J2523:K2523"/>
    <mergeCell ref="A2598:E2598"/>
    <mergeCell ref="H2608:I2608"/>
    <mergeCell ref="H2611:I2611"/>
    <mergeCell ref="J2611:K2611"/>
    <mergeCell ref="H2612:I2613"/>
    <mergeCell ref="J2612:K2613"/>
    <mergeCell ref="H2567:I2567"/>
    <mergeCell ref="J2567:K2567"/>
    <mergeCell ref="H2568:I2569"/>
    <mergeCell ref="J2568:K2569"/>
    <mergeCell ref="H2572:I2572"/>
    <mergeCell ref="A2597:L2597"/>
    <mergeCell ref="H2656:I2657"/>
    <mergeCell ref="J2656:K2657"/>
    <mergeCell ref="H2660:I2660"/>
    <mergeCell ref="A2685:L2685"/>
    <mergeCell ref="A2686:E2686"/>
    <mergeCell ref="H2696:I2696"/>
    <mergeCell ref="H2616:I2616"/>
    <mergeCell ref="A2641:L2641"/>
    <mergeCell ref="A2642:E2642"/>
    <mergeCell ref="H2652:I2652"/>
    <mergeCell ref="H2655:I2655"/>
    <mergeCell ref="J2655:K2655"/>
    <mergeCell ref="A2730:E2730"/>
    <mergeCell ref="H2740:I2740"/>
    <mergeCell ref="H2743:I2743"/>
    <mergeCell ref="J2743:K2743"/>
    <mergeCell ref="H2744:I2745"/>
    <mergeCell ref="J2744:K2745"/>
    <mergeCell ref="H2699:I2699"/>
    <mergeCell ref="J2699:K2699"/>
    <mergeCell ref="H2700:I2701"/>
    <mergeCell ref="J2700:K2701"/>
    <mergeCell ref="H2704:I2704"/>
    <mergeCell ref="A2729:L2729"/>
    <mergeCell ref="H2788:I2789"/>
    <mergeCell ref="J2788:K2789"/>
    <mergeCell ref="H2792:I2792"/>
    <mergeCell ref="A2817:L2817"/>
    <mergeCell ref="A2818:E2818"/>
    <mergeCell ref="H2828:I2828"/>
    <mergeCell ref="H2748:I2748"/>
    <mergeCell ref="A2773:L2773"/>
    <mergeCell ref="A2774:E2774"/>
    <mergeCell ref="H2784:I2784"/>
    <mergeCell ref="H2787:I2787"/>
    <mergeCell ref="J2787:K2787"/>
    <mergeCell ref="A2862:E2862"/>
    <mergeCell ref="H2872:I2872"/>
    <mergeCell ref="H2875:I2875"/>
    <mergeCell ref="J2875:K2875"/>
    <mergeCell ref="H2876:I2877"/>
    <mergeCell ref="J2876:K2877"/>
    <mergeCell ref="H2831:I2831"/>
    <mergeCell ref="J2831:K2831"/>
    <mergeCell ref="H2832:I2833"/>
    <mergeCell ref="J2832:K2833"/>
    <mergeCell ref="H2836:I2836"/>
    <mergeCell ref="A2861:L2861"/>
    <mergeCell ref="H2920:I2921"/>
    <mergeCell ref="J2920:K2921"/>
    <mergeCell ref="H2924:I2924"/>
    <mergeCell ref="H2880:I2880"/>
    <mergeCell ref="A2905:L2905"/>
    <mergeCell ref="A2906:E2906"/>
    <mergeCell ref="H2916:I2916"/>
    <mergeCell ref="H2919:I2919"/>
    <mergeCell ref="J2919:K2919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" manualBreakCount="1">
    <brk id="44" max="12" man="1"/>
  </rowBreaks>
  <ignoredErrors>
    <ignoredError sqref="B4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V2992"/>
  <sheetViews>
    <sheetView topLeftCell="A43"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1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40"/>
      <c r="P1" s="140"/>
      <c r="Q1" s="140"/>
      <c r="R1" s="140"/>
      <c r="S1" s="140"/>
    </row>
    <row r="2" spans="1:22">
      <c r="A2" s="202" t="s">
        <v>86</v>
      </c>
      <c r="B2" s="203"/>
      <c r="C2" s="203"/>
      <c r="D2" s="203"/>
      <c r="E2" s="203"/>
      <c r="F2" s="143"/>
      <c r="G2" s="109"/>
      <c r="H2" s="142" t="s">
        <v>51</v>
      </c>
      <c r="I2" s="142"/>
      <c r="J2" s="142"/>
      <c r="K2" s="27"/>
      <c r="L2" s="27"/>
      <c r="M2" s="109"/>
      <c r="O2" s="140"/>
      <c r="P2" s="140"/>
      <c r="Q2" s="140"/>
      <c r="R2" s="140"/>
      <c r="S2" s="140"/>
    </row>
    <row r="3" spans="1:22">
      <c r="A3" s="34" t="s">
        <v>52</v>
      </c>
      <c r="B3" s="143">
        <v>1</v>
      </c>
      <c r="C3" s="143"/>
      <c r="D3" s="143"/>
      <c r="E3" s="143"/>
      <c r="F3" s="143"/>
      <c r="G3" s="109"/>
      <c r="H3" s="55" t="s">
        <v>254</v>
      </c>
      <c r="I3" s="55"/>
      <c r="J3" s="55"/>
      <c r="K3" s="37"/>
      <c r="L3" s="26"/>
      <c r="M3" s="134"/>
      <c r="O3" s="140"/>
      <c r="P3" s="140"/>
      <c r="Q3" s="140"/>
      <c r="R3" s="140"/>
      <c r="S3" s="140"/>
    </row>
    <row r="4" spans="1:22">
      <c r="A4" s="143"/>
      <c r="B4" s="29"/>
      <c r="C4" s="15" t="s">
        <v>53</v>
      </c>
      <c r="D4" s="67">
        <v>6030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40"/>
      <c r="P4" s="140"/>
      <c r="Q4" s="140"/>
      <c r="R4" s="140"/>
      <c r="S4" s="140"/>
    </row>
    <row r="5" spans="1:22">
      <c r="A5" s="1"/>
      <c r="B5" s="1"/>
      <c r="C5" s="15" t="s">
        <v>59</v>
      </c>
      <c r="D5" s="30">
        <v>148</v>
      </c>
      <c r="E5" s="30"/>
      <c r="F5" s="28"/>
      <c r="G5" s="109" t="s">
        <v>260</v>
      </c>
      <c r="H5" s="31">
        <v>1</v>
      </c>
      <c r="I5" s="68"/>
      <c r="J5" s="35">
        <v>1673</v>
      </c>
      <c r="K5" s="31" t="s">
        <v>256</v>
      </c>
      <c r="L5" s="33">
        <v>3</v>
      </c>
      <c r="M5" s="111" t="s">
        <v>261</v>
      </c>
      <c r="N5" s="140"/>
      <c r="O5" s="140"/>
      <c r="P5" s="140"/>
      <c r="Q5" s="140"/>
      <c r="R5" s="140"/>
      <c r="S5" s="140"/>
    </row>
    <row r="6" spans="1:22">
      <c r="A6" s="9" t="s">
        <v>0</v>
      </c>
      <c r="B6" s="10"/>
      <c r="C6" s="15" t="s">
        <v>60</v>
      </c>
      <c r="D6" s="30">
        <v>100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6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255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SUM(B14:B17)*2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44"/>
      <c r="I11" s="144"/>
      <c r="J11" s="144"/>
      <c r="K11" s="144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258</v>
      </c>
      <c r="E12" s="71" t="s">
        <v>78</v>
      </c>
      <c r="F12" s="6" t="s">
        <v>71</v>
      </c>
      <c r="G12" s="109"/>
      <c r="H12" s="204" t="s">
        <v>75</v>
      </c>
      <c r="I12" s="205"/>
      <c r="J12" s="144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1673</v>
      </c>
      <c r="C13" s="71" t="s">
        <v>76</v>
      </c>
      <c r="D13" s="71" t="s">
        <v>76</v>
      </c>
      <c r="E13" s="71" t="s">
        <v>76</v>
      </c>
      <c r="F13" s="6"/>
      <c r="G13" s="109"/>
      <c r="H13" s="21" t="s">
        <v>64</v>
      </c>
      <c r="I13" s="21"/>
      <c r="J13" s="43">
        <f>SUM(J5*L5)+(J6*L6)+(J7*L7)+(J8*L8)+10+12</f>
        <v>5041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 t="s">
        <v>7</v>
      </c>
      <c r="C14" s="7" t="s">
        <v>74</v>
      </c>
      <c r="D14" s="7">
        <v>3</v>
      </c>
      <c r="E14" s="71"/>
      <c r="F14" s="6"/>
      <c r="G14" s="109"/>
      <c r="H14" s="21" t="s">
        <v>65</v>
      </c>
      <c r="I14" s="21"/>
      <c r="J14" s="43">
        <f>SUM(B12:B13)*3+B11+12</f>
        <v>5041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6" t="s">
        <v>259</v>
      </c>
      <c r="C15" s="71"/>
      <c r="D15" s="71"/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"/>
      <c r="C16" s="7"/>
      <c r="D16" s="7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4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9" t="s">
        <v>9</v>
      </c>
      <c r="I21" s="7">
        <v>70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9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9" t="s">
        <v>11</v>
      </c>
      <c r="I23" s="7">
        <v>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9" t="s">
        <v>12</v>
      </c>
      <c r="I24" s="7">
        <v>1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9" t="s">
        <v>13</v>
      </c>
      <c r="I25" s="7">
        <v>43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45"/>
      <c r="I27" s="8"/>
      <c r="J27" s="145"/>
      <c r="K27" s="8"/>
      <c r="L27" s="145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45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1"/>
      <c r="G46" s="109"/>
      <c r="H46" s="150" t="s">
        <v>51</v>
      </c>
      <c r="I46" s="150"/>
      <c r="J46" s="150"/>
      <c r="K46" s="27"/>
      <c r="L46" s="27"/>
      <c r="M46" s="109"/>
    </row>
    <row r="47" spans="1:13">
      <c r="A47" s="34" t="s">
        <v>52</v>
      </c>
      <c r="B47" s="151">
        <v>2</v>
      </c>
      <c r="C47" s="151"/>
      <c r="D47" s="151"/>
      <c r="E47" s="151"/>
      <c r="F47" s="151"/>
      <c r="G47" s="109"/>
      <c r="H47" s="55" t="s">
        <v>254</v>
      </c>
      <c r="I47" s="55"/>
      <c r="J47" s="55"/>
      <c r="K47" s="37"/>
      <c r="L47" s="26"/>
      <c r="M47" s="134"/>
    </row>
    <row r="48" spans="1:13">
      <c r="A48" s="151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148</v>
      </c>
      <c r="E49" s="30"/>
      <c r="F49" s="28"/>
      <c r="G49" s="109" t="s">
        <v>260</v>
      </c>
      <c r="H49" s="31">
        <v>1</v>
      </c>
      <c r="I49" s="68"/>
      <c r="J49" s="35">
        <v>1673</v>
      </c>
      <c r="K49" s="31" t="s">
        <v>256</v>
      </c>
      <c r="L49" s="33">
        <v>4</v>
      </c>
      <c r="M49" s="111" t="s">
        <v>261</v>
      </c>
      <c r="N49" s="140"/>
    </row>
    <row r="50" spans="1:14">
      <c r="A50" s="9" t="s">
        <v>0</v>
      </c>
      <c r="B50" s="10"/>
      <c r="C50" s="15" t="s">
        <v>60</v>
      </c>
      <c r="D50" s="30">
        <v>100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6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255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2"/>
      <c r="I55" s="152"/>
      <c r="J55" s="152"/>
      <c r="K55" s="152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258</v>
      </c>
      <c r="E56" s="71" t="s">
        <v>78</v>
      </c>
      <c r="F56" s="6" t="s">
        <v>71</v>
      </c>
      <c r="G56" s="109"/>
      <c r="H56" s="204" t="s">
        <v>75</v>
      </c>
      <c r="I56" s="205"/>
      <c r="J56" s="152">
        <v>1</v>
      </c>
      <c r="K56" s="44" t="s">
        <v>35</v>
      </c>
      <c r="L56" s="5"/>
      <c r="M56" s="126"/>
    </row>
    <row r="57" spans="1:14">
      <c r="A57" s="17">
        <v>4</v>
      </c>
      <c r="B57" s="75">
        <v>1673</v>
      </c>
      <c r="C57" s="71" t="s">
        <v>76</v>
      </c>
      <c r="D57" s="71" t="s">
        <v>76</v>
      </c>
      <c r="E57" s="71" t="s">
        <v>76</v>
      </c>
      <c r="F57" s="6"/>
      <c r="G57" s="109"/>
      <c r="H57" s="21" t="s">
        <v>64</v>
      </c>
      <c r="I57" s="21"/>
      <c r="J57" s="43">
        <f>SUM(J49*L49)+(J50*L50)+(J51*L51)+(J52*L52)+10+15</f>
        <v>6717</v>
      </c>
      <c r="K57" s="2"/>
      <c r="L57" s="3"/>
      <c r="M57" s="127"/>
      <c r="N57" s="59"/>
    </row>
    <row r="58" spans="1:14">
      <c r="A58" s="17">
        <v>5</v>
      </c>
      <c r="B58" s="7" t="s">
        <v>7</v>
      </c>
      <c r="C58" s="7" t="s">
        <v>74</v>
      </c>
      <c r="D58" s="7">
        <v>4</v>
      </c>
      <c r="E58" s="71"/>
      <c r="F58" s="6"/>
      <c r="G58" s="109"/>
      <c r="H58" s="21" t="s">
        <v>65</v>
      </c>
      <c r="I58" s="21"/>
      <c r="J58" s="43">
        <f>SUM(B56:B57)*4+B55+15</f>
        <v>6717</v>
      </c>
      <c r="K58" s="27"/>
      <c r="L58" s="3"/>
      <c r="M58" s="127"/>
    </row>
    <row r="59" spans="1:14">
      <c r="A59" s="17">
        <v>6</v>
      </c>
      <c r="B59" s="76" t="s">
        <v>259</v>
      </c>
      <c r="C59" s="71"/>
      <c r="D59" s="71"/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"/>
      <c r="C60" s="7"/>
      <c r="D60" s="7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49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9" t="s">
        <v>9</v>
      </c>
      <c r="I65" s="7">
        <v>70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9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9" t="s">
        <v>11</v>
      </c>
      <c r="I67" s="7">
        <v>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9" t="s">
        <v>12</v>
      </c>
      <c r="I68" s="7">
        <v>1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9" t="s">
        <v>13</v>
      </c>
      <c r="I69" s="7">
        <v>43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3"/>
      <c r="I71" s="8"/>
      <c r="J71" s="153"/>
      <c r="K71" s="8"/>
      <c r="L71" s="153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3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43"/>
      <c r="G90" s="109"/>
      <c r="H90" s="142" t="s">
        <v>51</v>
      </c>
      <c r="I90" s="142"/>
      <c r="J90" s="142"/>
      <c r="K90" s="27"/>
      <c r="L90" s="27"/>
      <c r="M90" s="109"/>
    </row>
    <row r="91" spans="1:13">
      <c r="A91" s="34" t="s">
        <v>52</v>
      </c>
      <c r="B91" s="143"/>
      <c r="C91" s="143"/>
      <c r="D91" s="143"/>
      <c r="E91" s="143"/>
      <c r="F91" s="143"/>
      <c r="G91" s="109"/>
      <c r="H91" s="55" t="s">
        <v>89</v>
      </c>
      <c r="I91" s="55"/>
      <c r="J91" s="55"/>
      <c r="K91" s="37"/>
      <c r="L91" s="26"/>
      <c r="M91" s="134"/>
    </row>
    <row r="92" spans="1:13">
      <c r="A92" s="143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44"/>
      <c r="I99" s="144"/>
      <c r="J99" s="144"/>
      <c r="K99" s="144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44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4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45"/>
      <c r="I115" s="8"/>
      <c r="J115" s="145"/>
      <c r="K115" s="8"/>
      <c r="L115" s="145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45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43"/>
      <c r="G134" s="109"/>
      <c r="H134" s="142" t="s">
        <v>51</v>
      </c>
      <c r="I134" s="142"/>
      <c r="J134" s="142"/>
      <c r="K134" s="27"/>
      <c r="L134" s="27"/>
      <c r="M134" s="109"/>
    </row>
    <row r="135" spans="1:13">
      <c r="A135" s="34" t="s">
        <v>52</v>
      </c>
      <c r="B135" s="143"/>
      <c r="C135" s="143"/>
      <c r="D135" s="143"/>
      <c r="E135" s="143"/>
      <c r="F135" s="143"/>
      <c r="G135" s="109"/>
      <c r="H135" s="55" t="s">
        <v>89</v>
      </c>
      <c r="I135" s="55"/>
      <c r="J135" s="55"/>
      <c r="K135" s="37"/>
      <c r="L135" s="26"/>
      <c r="M135" s="134"/>
    </row>
    <row r="136" spans="1:13">
      <c r="A136" s="143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44"/>
      <c r="I143" s="144"/>
      <c r="J143" s="144"/>
      <c r="K143" s="144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44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4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45"/>
      <c r="I159" s="8"/>
      <c r="J159" s="145"/>
      <c r="K159" s="8"/>
      <c r="L159" s="14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4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43"/>
      <c r="G178" s="109"/>
      <c r="H178" s="142" t="s">
        <v>51</v>
      </c>
      <c r="I178" s="142"/>
      <c r="J178" s="142"/>
      <c r="K178" s="27"/>
      <c r="L178" s="27"/>
      <c r="M178" s="109"/>
    </row>
    <row r="179" spans="1:13">
      <c r="A179" s="34" t="s">
        <v>52</v>
      </c>
      <c r="B179" s="143"/>
      <c r="C179" s="143"/>
      <c r="D179" s="143"/>
      <c r="E179" s="143"/>
      <c r="F179" s="143"/>
      <c r="G179" s="109"/>
      <c r="H179" s="55" t="s">
        <v>89</v>
      </c>
      <c r="I179" s="55"/>
      <c r="J179" s="55"/>
      <c r="K179" s="37"/>
      <c r="L179" s="26"/>
      <c r="M179" s="134"/>
    </row>
    <row r="180" spans="1:13">
      <c r="A180" s="143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44"/>
      <c r="I187" s="144"/>
      <c r="J187" s="144"/>
      <c r="K187" s="144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44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4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45"/>
      <c r="I203" s="8"/>
      <c r="J203" s="145"/>
      <c r="K203" s="8"/>
      <c r="L203" s="14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4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43"/>
      <c r="G222" s="109"/>
      <c r="H222" s="142" t="s">
        <v>51</v>
      </c>
      <c r="I222" s="142"/>
      <c r="J222" s="142"/>
      <c r="K222" s="27"/>
      <c r="L222" s="27"/>
      <c r="M222" s="109"/>
    </row>
    <row r="223" spans="1:13">
      <c r="A223" s="34" t="s">
        <v>52</v>
      </c>
      <c r="B223" s="143"/>
      <c r="C223" s="143"/>
      <c r="D223" s="143"/>
      <c r="E223" s="143"/>
      <c r="F223" s="143"/>
      <c r="G223" s="109"/>
      <c r="H223" s="55" t="s">
        <v>89</v>
      </c>
      <c r="I223" s="55"/>
      <c r="J223" s="55"/>
      <c r="K223" s="37"/>
      <c r="L223" s="26"/>
      <c r="M223" s="134"/>
    </row>
    <row r="224" spans="1:13">
      <c r="A224" s="143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44"/>
      <c r="I231" s="144"/>
      <c r="J231" s="144"/>
      <c r="K231" s="144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44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4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45"/>
      <c r="I247" s="8"/>
      <c r="J247" s="145"/>
      <c r="K247" s="8"/>
      <c r="L247" s="145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45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43"/>
      <c r="G266" s="109"/>
      <c r="H266" s="142" t="s">
        <v>51</v>
      </c>
      <c r="I266" s="142"/>
      <c r="J266" s="142"/>
      <c r="K266" s="27"/>
      <c r="L266" s="27"/>
      <c r="M266" s="109"/>
    </row>
    <row r="267" spans="1:13">
      <c r="A267" s="34" t="s">
        <v>52</v>
      </c>
      <c r="B267" s="143"/>
      <c r="C267" s="143"/>
      <c r="D267" s="143"/>
      <c r="E267" s="143"/>
      <c r="F267" s="143"/>
      <c r="G267" s="109"/>
      <c r="H267" s="55" t="s">
        <v>89</v>
      </c>
      <c r="I267" s="55"/>
      <c r="J267" s="55"/>
      <c r="K267" s="37"/>
      <c r="L267" s="26"/>
      <c r="M267" s="134"/>
    </row>
    <row r="268" spans="1:13">
      <c r="A268" s="143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44"/>
      <c r="I275" s="144"/>
      <c r="J275" s="144"/>
      <c r="K275" s="144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44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4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45"/>
      <c r="I291" s="8"/>
      <c r="J291" s="145"/>
      <c r="K291" s="8"/>
      <c r="L291" s="145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45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43"/>
      <c r="G310" s="109"/>
      <c r="H310" s="142" t="s">
        <v>51</v>
      </c>
      <c r="I310" s="142"/>
      <c r="J310" s="142"/>
      <c r="K310" s="27"/>
      <c r="L310" s="27"/>
      <c r="M310" s="109"/>
    </row>
    <row r="311" spans="1:14">
      <c r="A311" s="34" t="s">
        <v>52</v>
      </c>
      <c r="B311" s="143"/>
      <c r="C311" s="143"/>
      <c r="D311" s="143"/>
      <c r="E311" s="143"/>
      <c r="F311" s="143"/>
      <c r="G311" s="109"/>
      <c r="H311" s="55" t="s">
        <v>89</v>
      </c>
      <c r="I311" s="55"/>
      <c r="J311" s="55"/>
      <c r="K311" s="37"/>
      <c r="L311" s="26"/>
      <c r="M311" s="134"/>
    </row>
    <row r="312" spans="1:14">
      <c r="A312" s="143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44"/>
      <c r="I319" s="144"/>
      <c r="J319" s="144"/>
      <c r="K319" s="144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44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4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45"/>
      <c r="I335" s="8"/>
      <c r="J335" s="145"/>
      <c r="K335" s="8"/>
      <c r="L335" s="145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45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43"/>
      <c r="G354" s="109"/>
      <c r="H354" s="142" t="s">
        <v>51</v>
      </c>
      <c r="I354" s="142"/>
      <c r="J354" s="142"/>
      <c r="K354" s="27"/>
      <c r="L354" s="27"/>
      <c r="M354" s="109"/>
    </row>
    <row r="355" spans="1:14">
      <c r="A355" s="34" t="s">
        <v>52</v>
      </c>
      <c r="B355" s="143"/>
      <c r="C355" s="143"/>
      <c r="D355" s="143"/>
      <c r="E355" s="143"/>
      <c r="F355" s="143"/>
      <c r="G355" s="109"/>
      <c r="H355" s="55" t="s">
        <v>89</v>
      </c>
      <c r="I355" s="55"/>
      <c r="J355" s="55"/>
      <c r="K355" s="37"/>
      <c r="L355" s="26"/>
      <c r="M355" s="134"/>
    </row>
    <row r="356" spans="1:14">
      <c r="A356" s="143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44"/>
      <c r="I363" s="144"/>
      <c r="J363" s="144"/>
      <c r="K363" s="144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44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4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45"/>
      <c r="I379" s="8"/>
      <c r="J379" s="145"/>
      <c r="K379" s="8"/>
      <c r="L379" s="145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45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43"/>
      <c r="G398" s="109"/>
      <c r="H398" s="142" t="s">
        <v>51</v>
      </c>
      <c r="I398" s="142"/>
      <c r="J398" s="142"/>
      <c r="K398" s="27"/>
      <c r="L398" s="27"/>
      <c r="M398" s="109"/>
    </row>
    <row r="399" spans="1:13">
      <c r="A399" s="34" t="s">
        <v>52</v>
      </c>
      <c r="B399" s="143"/>
      <c r="C399" s="143"/>
      <c r="D399" s="143"/>
      <c r="E399" s="143"/>
      <c r="F399" s="143"/>
      <c r="G399" s="109"/>
      <c r="H399" s="55" t="s">
        <v>89</v>
      </c>
      <c r="I399" s="55"/>
      <c r="J399" s="55"/>
      <c r="K399" s="37"/>
      <c r="L399" s="26"/>
      <c r="M399" s="134"/>
    </row>
    <row r="400" spans="1:13">
      <c r="A400" s="143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44"/>
      <c r="I407" s="144"/>
      <c r="J407" s="144"/>
      <c r="K407" s="144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44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4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45"/>
      <c r="I423" s="8"/>
      <c r="J423" s="145"/>
      <c r="K423" s="8"/>
      <c r="L423" s="145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45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43"/>
      <c r="G442" s="109"/>
      <c r="H442" s="142" t="s">
        <v>51</v>
      </c>
      <c r="I442" s="142"/>
      <c r="J442" s="142"/>
      <c r="K442" s="27"/>
      <c r="L442" s="27"/>
      <c r="M442" s="109"/>
    </row>
    <row r="443" spans="1:13">
      <c r="A443" s="34" t="s">
        <v>52</v>
      </c>
      <c r="B443" s="143"/>
      <c r="C443" s="143"/>
      <c r="D443" s="143"/>
      <c r="E443" s="143"/>
      <c r="F443" s="143"/>
      <c r="G443" s="109"/>
      <c r="H443" s="55" t="s">
        <v>89</v>
      </c>
      <c r="I443" s="55"/>
      <c r="J443" s="55"/>
      <c r="K443" s="37"/>
      <c r="L443" s="26"/>
      <c r="M443" s="134"/>
    </row>
    <row r="444" spans="1:13">
      <c r="A444" s="143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44"/>
      <c r="I451" s="144"/>
      <c r="J451" s="144"/>
      <c r="K451" s="144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44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4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45"/>
      <c r="I467" s="8"/>
      <c r="J467" s="145"/>
      <c r="K467" s="8"/>
      <c r="L467" s="145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45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43"/>
      <c r="G486" s="109"/>
      <c r="H486" s="142" t="s">
        <v>51</v>
      </c>
      <c r="I486" s="142"/>
      <c r="J486" s="142"/>
      <c r="K486" s="27"/>
      <c r="L486" s="27"/>
      <c r="M486" s="109"/>
    </row>
    <row r="487" spans="1:13">
      <c r="A487" s="34" t="s">
        <v>52</v>
      </c>
      <c r="B487" s="143"/>
      <c r="C487" s="143"/>
      <c r="D487" s="143"/>
      <c r="E487" s="143"/>
      <c r="F487" s="143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143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44"/>
      <c r="I495" s="144"/>
      <c r="J495" s="144"/>
      <c r="K495" s="144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44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4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45"/>
      <c r="I511" s="8"/>
      <c r="J511" s="145"/>
      <c r="K511" s="8"/>
      <c r="L511" s="145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45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43"/>
      <c r="G530" s="109"/>
      <c r="H530" s="142" t="s">
        <v>51</v>
      </c>
      <c r="I530" s="142"/>
      <c r="J530" s="142"/>
      <c r="K530" s="27"/>
      <c r="L530" s="27"/>
      <c r="M530" s="109"/>
    </row>
    <row r="531" spans="1:14">
      <c r="A531" s="34" t="s">
        <v>52</v>
      </c>
      <c r="B531" s="143"/>
      <c r="C531" s="143"/>
      <c r="D531" s="143"/>
      <c r="E531" s="143"/>
      <c r="F531" s="143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143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44"/>
      <c r="I539" s="144"/>
      <c r="J539" s="144"/>
      <c r="K539" s="144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44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4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45"/>
      <c r="I555" s="8"/>
      <c r="J555" s="145"/>
      <c r="K555" s="8"/>
      <c r="L555" s="145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45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43"/>
      <c r="G574" s="109"/>
      <c r="H574" s="142" t="s">
        <v>51</v>
      </c>
      <c r="I574" s="142"/>
      <c r="J574" s="142"/>
      <c r="K574" s="27"/>
      <c r="L574" s="27"/>
      <c r="M574" s="109"/>
    </row>
    <row r="575" spans="1:13">
      <c r="A575" s="34" t="s">
        <v>52</v>
      </c>
      <c r="B575" s="143"/>
      <c r="C575" s="143"/>
      <c r="D575" s="143"/>
      <c r="E575" s="143"/>
      <c r="F575" s="143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143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44"/>
      <c r="I583" s="144"/>
      <c r="J583" s="144"/>
      <c r="K583" s="144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44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4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45"/>
      <c r="I599" s="8"/>
      <c r="J599" s="145"/>
      <c r="K599" s="8"/>
      <c r="L599" s="145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45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43"/>
      <c r="G618" s="109"/>
      <c r="H618" s="142" t="s">
        <v>51</v>
      </c>
      <c r="I618" s="142"/>
      <c r="J618" s="142"/>
      <c r="K618" s="27"/>
      <c r="L618" s="27"/>
      <c r="M618" s="109"/>
    </row>
    <row r="619" spans="1:13">
      <c r="A619" s="34" t="s">
        <v>52</v>
      </c>
      <c r="B619" s="143"/>
      <c r="C619" s="143"/>
      <c r="D619" s="143"/>
      <c r="E619" s="143"/>
      <c r="F619" s="143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143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44"/>
      <c r="I627" s="144"/>
      <c r="J627" s="144"/>
      <c r="K627" s="144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44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4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45"/>
      <c r="I643" s="8"/>
      <c r="J643" s="145"/>
      <c r="K643" s="8"/>
      <c r="L643" s="145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45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43"/>
      <c r="G662" s="109"/>
      <c r="H662" s="142" t="s">
        <v>51</v>
      </c>
      <c r="I662" s="142"/>
      <c r="J662" s="142"/>
      <c r="K662" s="27"/>
      <c r="L662" s="27"/>
      <c r="M662" s="109"/>
    </row>
    <row r="663" spans="1:13">
      <c r="A663" s="34" t="s">
        <v>52</v>
      </c>
      <c r="B663" s="143"/>
      <c r="C663" s="143"/>
      <c r="D663" s="143"/>
      <c r="E663" s="143"/>
      <c r="F663" s="143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143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44"/>
      <c r="I671" s="144"/>
      <c r="J671" s="144"/>
      <c r="K671" s="144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44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4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45"/>
      <c r="I687" s="8"/>
      <c r="J687" s="145"/>
      <c r="K687" s="8"/>
      <c r="L687" s="145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45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43"/>
      <c r="G706" s="109"/>
      <c r="H706" s="142" t="s">
        <v>51</v>
      </c>
      <c r="I706" s="142"/>
      <c r="J706" s="142"/>
      <c r="K706" s="27"/>
      <c r="L706" s="27"/>
      <c r="M706" s="109"/>
    </row>
    <row r="707" spans="1:13">
      <c r="A707" s="34" t="s">
        <v>52</v>
      </c>
      <c r="B707" s="143"/>
      <c r="C707" s="143"/>
      <c r="D707" s="143"/>
      <c r="E707" s="143"/>
      <c r="F707" s="143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143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44"/>
      <c r="I715" s="144"/>
      <c r="J715" s="144"/>
      <c r="K715" s="144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44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4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45"/>
      <c r="I731" s="8"/>
      <c r="J731" s="145"/>
      <c r="K731" s="8"/>
      <c r="L731" s="145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45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43"/>
      <c r="G750" s="109"/>
      <c r="H750" s="142" t="s">
        <v>51</v>
      </c>
      <c r="I750" s="142"/>
      <c r="J750" s="142"/>
      <c r="K750" s="27"/>
      <c r="L750" s="27"/>
      <c r="M750" s="109"/>
    </row>
    <row r="751" spans="1:13">
      <c r="A751" s="34" t="s">
        <v>52</v>
      </c>
      <c r="B751" s="143"/>
      <c r="C751" s="143"/>
      <c r="D751" s="143"/>
      <c r="E751" s="143"/>
      <c r="F751" s="143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43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44"/>
      <c r="I759" s="144"/>
      <c r="J759" s="144"/>
      <c r="K759" s="144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44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4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45"/>
      <c r="I775" s="8"/>
      <c r="J775" s="145"/>
      <c r="K775" s="8"/>
      <c r="L775" s="145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45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43"/>
      <c r="G794" s="109"/>
      <c r="H794" s="142" t="s">
        <v>51</v>
      </c>
      <c r="I794" s="142"/>
      <c r="J794" s="142"/>
      <c r="K794" s="27"/>
      <c r="L794" s="27"/>
      <c r="M794" s="109"/>
    </row>
    <row r="795" spans="1:13">
      <c r="A795" s="34" t="s">
        <v>52</v>
      </c>
      <c r="B795" s="143"/>
      <c r="C795" s="143"/>
      <c r="D795" s="143"/>
      <c r="E795" s="143"/>
      <c r="F795" s="143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43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44"/>
      <c r="I803" s="144"/>
      <c r="J803" s="144"/>
      <c r="K803" s="144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44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4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45"/>
      <c r="I819" s="8"/>
      <c r="J819" s="145"/>
      <c r="K819" s="8"/>
      <c r="L819" s="145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45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43"/>
      <c r="G838" s="109"/>
      <c r="H838" s="142" t="s">
        <v>51</v>
      </c>
      <c r="I838" s="142"/>
      <c r="J838" s="142"/>
      <c r="K838" s="27"/>
      <c r="L838" s="27"/>
      <c r="M838" s="109"/>
    </row>
    <row r="839" spans="1:13">
      <c r="A839" s="34" t="s">
        <v>52</v>
      </c>
      <c r="B839" s="143"/>
      <c r="C839" s="143"/>
      <c r="D839" s="143"/>
      <c r="E839" s="143"/>
      <c r="F839" s="143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43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44"/>
      <c r="I847" s="144"/>
      <c r="J847" s="144"/>
      <c r="K847" s="144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44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4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45"/>
      <c r="I863" s="8"/>
      <c r="J863" s="145"/>
      <c r="K863" s="8"/>
      <c r="L863" s="145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45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43"/>
      <c r="G882" s="109"/>
      <c r="H882" s="142" t="s">
        <v>51</v>
      </c>
      <c r="I882" s="142"/>
      <c r="J882" s="142"/>
      <c r="K882" s="27"/>
      <c r="L882" s="27"/>
      <c r="M882" s="109"/>
    </row>
    <row r="883" spans="1:13">
      <c r="A883" s="34" t="s">
        <v>52</v>
      </c>
      <c r="B883" s="143"/>
      <c r="C883" s="143"/>
      <c r="D883" s="143"/>
      <c r="E883" s="143"/>
      <c r="F883" s="143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43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44"/>
      <c r="I891" s="144"/>
      <c r="J891" s="144"/>
      <c r="K891" s="144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44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4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45"/>
      <c r="I907" s="8"/>
      <c r="J907" s="145"/>
      <c r="K907" s="8"/>
      <c r="L907" s="145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45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43"/>
      <c r="G926" s="109"/>
      <c r="H926" s="142" t="s">
        <v>51</v>
      </c>
      <c r="I926" s="142"/>
      <c r="J926" s="142"/>
      <c r="K926" s="27"/>
      <c r="L926" s="27"/>
      <c r="M926" s="109"/>
    </row>
    <row r="927" spans="1:13">
      <c r="A927" s="34" t="s">
        <v>52</v>
      </c>
      <c r="B927" s="143"/>
      <c r="C927" s="143"/>
      <c r="D927" s="143"/>
      <c r="E927" s="143"/>
      <c r="F927" s="143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43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44"/>
      <c r="I935" s="144"/>
      <c r="J935" s="144"/>
      <c r="K935" s="144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44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4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45"/>
      <c r="I951" s="8"/>
      <c r="J951" s="145"/>
      <c r="K951" s="8"/>
      <c r="L951" s="145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45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43"/>
      <c r="G970" s="109"/>
      <c r="H970" s="142" t="s">
        <v>51</v>
      </c>
      <c r="I970" s="142"/>
      <c r="J970" s="142"/>
      <c r="K970" s="27"/>
      <c r="L970" s="27"/>
      <c r="M970" s="109"/>
    </row>
    <row r="971" spans="1:13">
      <c r="A971" s="34" t="s">
        <v>52</v>
      </c>
      <c r="B971" s="143"/>
      <c r="C971" s="143"/>
      <c r="D971" s="143"/>
      <c r="E971" s="143"/>
      <c r="F971" s="143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43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44"/>
      <c r="I979" s="144"/>
      <c r="J979" s="144"/>
      <c r="K979" s="144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44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4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45"/>
      <c r="I995" s="8"/>
      <c r="J995" s="145"/>
      <c r="K995" s="8"/>
      <c r="L995" s="145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45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43"/>
      <c r="G1014" s="109"/>
      <c r="H1014" s="142" t="s">
        <v>51</v>
      </c>
      <c r="I1014" s="142"/>
      <c r="J1014" s="142"/>
      <c r="K1014" s="27"/>
      <c r="L1014" s="27"/>
      <c r="M1014" s="109"/>
    </row>
    <row r="1015" spans="1:13">
      <c r="A1015" s="34" t="s">
        <v>52</v>
      </c>
      <c r="B1015" s="143"/>
      <c r="C1015" s="143"/>
      <c r="D1015" s="143"/>
      <c r="E1015" s="143"/>
      <c r="F1015" s="143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43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44"/>
      <c r="I1023" s="144"/>
      <c r="J1023" s="144"/>
      <c r="K1023" s="144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44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45"/>
      <c r="I1039" s="8"/>
      <c r="J1039" s="145"/>
      <c r="K1039" s="8"/>
      <c r="L1039" s="145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45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43"/>
      <c r="G1058" s="109"/>
      <c r="H1058" s="142" t="s">
        <v>51</v>
      </c>
      <c r="I1058" s="142"/>
      <c r="J1058" s="142"/>
      <c r="K1058" s="27"/>
      <c r="L1058" s="27"/>
      <c r="M1058" s="109"/>
    </row>
    <row r="1059" spans="1:14">
      <c r="A1059" s="34" t="s">
        <v>52</v>
      </c>
      <c r="B1059" s="143"/>
      <c r="C1059" s="143"/>
      <c r="D1059" s="143"/>
      <c r="E1059" s="143"/>
      <c r="F1059" s="143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43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44"/>
      <c r="I1067" s="144"/>
      <c r="J1067" s="144"/>
      <c r="K1067" s="144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44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45"/>
      <c r="I1083" s="8"/>
      <c r="J1083" s="145"/>
      <c r="K1083" s="8"/>
      <c r="L1083" s="145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45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43"/>
      <c r="G1102" s="109"/>
      <c r="H1102" s="142" t="s">
        <v>51</v>
      </c>
      <c r="I1102" s="142"/>
      <c r="J1102" s="142"/>
      <c r="K1102" s="27"/>
      <c r="L1102" s="27"/>
      <c r="M1102" s="109"/>
    </row>
    <row r="1103" spans="1:13">
      <c r="A1103" s="34" t="s">
        <v>52</v>
      </c>
      <c r="B1103" s="143"/>
      <c r="C1103" s="143"/>
      <c r="D1103" s="143"/>
      <c r="E1103" s="143"/>
      <c r="F1103" s="143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43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44"/>
      <c r="I1111" s="144"/>
      <c r="J1111" s="144"/>
      <c r="K1111" s="144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44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45"/>
      <c r="I1127" s="8"/>
      <c r="J1127" s="145"/>
      <c r="K1127" s="8"/>
      <c r="L1127" s="145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45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43"/>
      <c r="G1146" s="109"/>
      <c r="H1146" s="142" t="s">
        <v>51</v>
      </c>
      <c r="I1146" s="142"/>
      <c r="J1146" s="142"/>
      <c r="K1146" s="27"/>
      <c r="L1146" s="27"/>
      <c r="M1146" s="109"/>
    </row>
    <row r="1147" spans="1:13">
      <c r="A1147" s="34" t="s">
        <v>52</v>
      </c>
      <c r="B1147" s="143"/>
      <c r="C1147" s="143"/>
      <c r="D1147" s="143"/>
      <c r="E1147" s="143"/>
      <c r="F1147" s="143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43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44"/>
      <c r="I1155" s="144"/>
      <c r="J1155" s="144"/>
      <c r="K1155" s="144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44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45"/>
      <c r="I1171" s="8"/>
      <c r="J1171" s="145"/>
      <c r="K1171" s="8"/>
      <c r="L1171" s="145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45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43"/>
      <c r="G1190" s="109"/>
      <c r="H1190" s="142" t="s">
        <v>51</v>
      </c>
      <c r="I1190" s="142"/>
      <c r="J1190" s="142"/>
      <c r="K1190" s="27"/>
      <c r="L1190" s="27"/>
      <c r="M1190" s="109"/>
    </row>
    <row r="1191" spans="1:13">
      <c r="A1191" s="34" t="s">
        <v>52</v>
      </c>
      <c r="B1191" s="143"/>
      <c r="C1191" s="143"/>
      <c r="D1191" s="143"/>
      <c r="E1191" s="143"/>
      <c r="F1191" s="143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43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44"/>
      <c r="I1199" s="144"/>
      <c r="J1199" s="144"/>
      <c r="K1199" s="144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44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45"/>
      <c r="I1215" s="8"/>
      <c r="J1215" s="145"/>
      <c r="K1215" s="8"/>
      <c r="L1215" s="145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45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43"/>
      <c r="G1234" s="109"/>
      <c r="H1234" s="142" t="s">
        <v>51</v>
      </c>
      <c r="I1234" s="142"/>
      <c r="J1234" s="142"/>
      <c r="K1234" s="27"/>
      <c r="L1234" s="27"/>
      <c r="M1234" s="109"/>
    </row>
    <row r="1235" spans="1:14">
      <c r="A1235" s="34" t="s">
        <v>52</v>
      </c>
      <c r="B1235" s="143"/>
      <c r="C1235" s="143"/>
      <c r="D1235" s="143"/>
      <c r="E1235" s="143"/>
      <c r="F1235" s="143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43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44"/>
      <c r="I1243" s="144"/>
      <c r="J1243" s="144"/>
      <c r="K1243" s="144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44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45"/>
      <c r="I1259" s="8"/>
      <c r="J1259" s="145"/>
      <c r="K1259" s="8"/>
      <c r="L1259" s="145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45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43"/>
      <c r="G1278" s="109"/>
      <c r="H1278" s="142" t="s">
        <v>51</v>
      </c>
      <c r="I1278" s="142"/>
      <c r="J1278" s="142"/>
      <c r="K1278" s="27"/>
      <c r="L1278" s="27"/>
      <c r="M1278" s="109"/>
    </row>
    <row r="1279" spans="1:13">
      <c r="A1279" s="34" t="s">
        <v>52</v>
      </c>
      <c r="B1279" s="143"/>
      <c r="C1279" s="143"/>
      <c r="D1279" s="143"/>
      <c r="E1279" s="143"/>
      <c r="F1279" s="143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43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44"/>
      <c r="I1287" s="144"/>
      <c r="J1287" s="144"/>
      <c r="K1287" s="144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44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45"/>
      <c r="I1303" s="8"/>
      <c r="J1303" s="145"/>
      <c r="K1303" s="8"/>
      <c r="L1303" s="145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45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43"/>
      <c r="G1322" s="109"/>
      <c r="H1322" s="142" t="s">
        <v>51</v>
      </c>
      <c r="I1322" s="142"/>
      <c r="J1322" s="142"/>
      <c r="K1322" s="27"/>
      <c r="L1322" s="27"/>
      <c r="M1322" s="109"/>
    </row>
    <row r="1323" spans="1:13">
      <c r="A1323" s="34" t="s">
        <v>52</v>
      </c>
      <c r="B1323" s="143"/>
      <c r="C1323" s="143"/>
      <c r="D1323" s="143"/>
      <c r="E1323" s="143"/>
      <c r="F1323" s="143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43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44"/>
      <c r="I1331" s="144"/>
      <c r="J1331" s="144"/>
      <c r="K1331" s="144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44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45"/>
      <c r="I1347" s="8"/>
      <c r="J1347" s="145"/>
      <c r="K1347" s="8"/>
      <c r="L1347" s="145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45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43"/>
      <c r="G1366" s="109"/>
      <c r="H1366" s="142" t="s">
        <v>51</v>
      </c>
      <c r="I1366" s="142"/>
      <c r="J1366" s="142"/>
      <c r="K1366" s="27"/>
      <c r="L1366" s="27"/>
      <c r="M1366" s="109"/>
    </row>
    <row r="1367" spans="1:13">
      <c r="A1367" s="34" t="s">
        <v>52</v>
      </c>
      <c r="B1367" s="143"/>
      <c r="C1367" s="143"/>
      <c r="D1367" s="143"/>
      <c r="E1367" s="143"/>
      <c r="F1367" s="143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43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44"/>
      <c r="I1375" s="144"/>
      <c r="J1375" s="144"/>
      <c r="K1375" s="144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44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45"/>
      <c r="I1391" s="8"/>
      <c r="J1391" s="145"/>
      <c r="K1391" s="8"/>
      <c r="L1391" s="145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45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43"/>
      <c r="G1410" s="109"/>
      <c r="H1410" s="142" t="s">
        <v>51</v>
      </c>
      <c r="I1410" s="142"/>
      <c r="J1410" s="142"/>
      <c r="K1410" s="27"/>
      <c r="L1410" s="27"/>
      <c r="M1410" s="109"/>
    </row>
    <row r="1411" spans="1:13">
      <c r="A1411" s="34" t="s">
        <v>52</v>
      </c>
      <c r="B1411" s="143"/>
      <c r="C1411" s="143"/>
      <c r="D1411" s="143"/>
      <c r="E1411" s="143"/>
      <c r="F1411" s="143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43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44"/>
      <c r="I1419" s="144"/>
      <c r="J1419" s="144"/>
      <c r="K1419" s="144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44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45"/>
      <c r="I1435" s="8"/>
      <c r="J1435" s="145"/>
      <c r="K1435" s="8"/>
      <c r="L1435" s="145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45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43"/>
      <c r="G1454" s="109"/>
      <c r="H1454" s="142" t="s">
        <v>51</v>
      </c>
      <c r="I1454" s="142"/>
      <c r="J1454" s="142"/>
      <c r="K1454" s="27"/>
      <c r="L1454" s="27"/>
      <c r="M1454" s="109"/>
    </row>
    <row r="1455" spans="1:13">
      <c r="A1455" s="34" t="s">
        <v>52</v>
      </c>
      <c r="B1455" s="143"/>
      <c r="C1455" s="143"/>
      <c r="D1455" s="143"/>
      <c r="E1455" s="143"/>
      <c r="F1455" s="143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43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44"/>
      <c r="I1463" s="144"/>
      <c r="J1463" s="144"/>
      <c r="K1463" s="144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44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45"/>
      <c r="I1479" s="8"/>
      <c r="J1479" s="145"/>
      <c r="K1479" s="8"/>
      <c r="L1479" s="145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45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43"/>
      <c r="G1498" s="109"/>
      <c r="H1498" s="142" t="s">
        <v>51</v>
      </c>
      <c r="I1498" s="142"/>
      <c r="J1498" s="142"/>
      <c r="K1498" s="27"/>
      <c r="L1498" s="27"/>
      <c r="M1498" s="109"/>
    </row>
    <row r="1499" spans="1:13">
      <c r="A1499" s="34" t="s">
        <v>52</v>
      </c>
      <c r="B1499" s="143"/>
      <c r="C1499" s="143"/>
      <c r="D1499" s="143"/>
      <c r="E1499" s="143"/>
      <c r="F1499" s="143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43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44"/>
      <c r="I1507" s="144"/>
      <c r="J1507" s="144"/>
      <c r="K1507" s="144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44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45"/>
      <c r="I1523" s="8"/>
      <c r="J1523" s="145"/>
      <c r="K1523" s="8"/>
      <c r="L1523" s="145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45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43"/>
      <c r="G1542" s="109"/>
      <c r="H1542" s="142" t="s">
        <v>51</v>
      </c>
      <c r="I1542" s="142"/>
      <c r="J1542" s="142"/>
      <c r="K1542" s="27"/>
      <c r="L1542" s="27"/>
      <c r="M1542" s="109"/>
    </row>
    <row r="1543" spans="1:13">
      <c r="A1543" s="34" t="s">
        <v>52</v>
      </c>
      <c r="B1543" s="143"/>
      <c r="C1543" s="143"/>
      <c r="D1543" s="143"/>
      <c r="E1543" s="143"/>
      <c r="F1543" s="143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43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44"/>
      <c r="I1551" s="144"/>
      <c r="J1551" s="144"/>
      <c r="K1551" s="144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44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45"/>
      <c r="I1567" s="8"/>
      <c r="J1567" s="145"/>
      <c r="K1567" s="8"/>
      <c r="L1567" s="145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45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43"/>
      <c r="G1586" s="109"/>
      <c r="H1586" s="142" t="s">
        <v>51</v>
      </c>
      <c r="I1586" s="142"/>
      <c r="J1586" s="142"/>
      <c r="K1586" s="27"/>
      <c r="L1586" s="27"/>
      <c r="M1586" s="109"/>
    </row>
    <row r="1587" spans="1:13">
      <c r="A1587" s="34" t="s">
        <v>52</v>
      </c>
      <c r="B1587" s="143"/>
      <c r="C1587" s="143"/>
      <c r="D1587" s="143"/>
      <c r="E1587" s="143"/>
      <c r="F1587" s="143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43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44"/>
      <c r="I1595" s="144"/>
      <c r="J1595" s="144"/>
      <c r="K1595" s="144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44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45"/>
      <c r="I1611" s="8"/>
      <c r="J1611" s="145"/>
      <c r="K1611" s="8"/>
      <c r="L1611" s="145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45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43"/>
      <c r="G1630" s="109"/>
      <c r="H1630" s="142" t="s">
        <v>51</v>
      </c>
      <c r="I1630" s="142"/>
      <c r="J1630" s="142"/>
      <c r="K1630" s="27"/>
      <c r="L1630" s="27"/>
      <c r="M1630" s="109"/>
    </row>
    <row r="1631" spans="1:13">
      <c r="A1631" s="34" t="s">
        <v>52</v>
      </c>
      <c r="B1631" s="143"/>
      <c r="C1631" s="143"/>
      <c r="D1631" s="143"/>
      <c r="E1631" s="143"/>
      <c r="F1631" s="143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43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44"/>
      <c r="I1639" s="144"/>
      <c r="J1639" s="144"/>
      <c r="K1639" s="144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44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45"/>
      <c r="I1655" s="8"/>
      <c r="J1655" s="145"/>
      <c r="K1655" s="8"/>
      <c r="L1655" s="145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45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43"/>
      <c r="G1674" s="109"/>
      <c r="H1674" s="142" t="s">
        <v>51</v>
      </c>
      <c r="I1674" s="142"/>
      <c r="J1674" s="142"/>
      <c r="K1674" s="27"/>
      <c r="L1674" s="27"/>
      <c r="M1674" s="109"/>
    </row>
    <row r="1675" spans="1:13">
      <c r="A1675" s="34" t="s">
        <v>52</v>
      </c>
      <c r="B1675" s="143"/>
      <c r="C1675" s="143"/>
      <c r="D1675" s="143"/>
      <c r="E1675" s="143"/>
      <c r="F1675" s="143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43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44"/>
      <c r="I1683" s="144"/>
      <c r="J1683" s="144"/>
      <c r="K1683" s="144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44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45"/>
      <c r="I1699" s="8"/>
      <c r="J1699" s="145"/>
      <c r="K1699" s="8"/>
      <c r="L1699" s="145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45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43"/>
      <c r="G1718" s="109"/>
      <c r="H1718" s="142" t="s">
        <v>51</v>
      </c>
      <c r="I1718" s="142"/>
      <c r="J1718" s="142"/>
      <c r="K1718" s="27"/>
      <c r="L1718" s="27"/>
      <c r="M1718" s="109"/>
    </row>
    <row r="1719" spans="1:13">
      <c r="A1719" s="34" t="s">
        <v>52</v>
      </c>
      <c r="B1719" s="143"/>
      <c r="C1719" s="143"/>
      <c r="D1719" s="143"/>
      <c r="E1719" s="143"/>
      <c r="F1719" s="143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43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44"/>
      <c r="I1727" s="144"/>
      <c r="J1727" s="144"/>
      <c r="K1727" s="144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44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45"/>
      <c r="I1743" s="8"/>
      <c r="J1743" s="145"/>
      <c r="K1743" s="8"/>
      <c r="L1743" s="145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45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43"/>
      <c r="G1762" s="109"/>
      <c r="H1762" s="142" t="s">
        <v>51</v>
      </c>
      <c r="I1762" s="142"/>
      <c r="J1762" s="142"/>
      <c r="K1762" s="27"/>
      <c r="L1762" s="27"/>
      <c r="M1762" s="109"/>
    </row>
    <row r="1763" spans="1:14">
      <c r="A1763" s="34" t="s">
        <v>52</v>
      </c>
      <c r="B1763" s="143"/>
      <c r="C1763" s="143"/>
      <c r="D1763" s="143"/>
      <c r="E1763" s="143"/>
      <c r="F1763" s="143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43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44"/>
      <c r="I1771" s="144"/>
      <c r="J1771" s="144"/>
      <c r="K1771" s="144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44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45"/>
      <c r="I1787" s="8"/>
      <c r="J1787" s="145"/>
      <c r="K1787" s="8"/>
      <c r="L1787" s="145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45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43"/>
      <c r="G1806" s="109"/>
      <c r="H1806" s="142" t="s">
        <v>51</v>
      </c>
      <c r="I1806" s="142"/>
      <c r="J1806" s="142"/>
      <c r="K1806" s="27"/>
      <c r="L1806" s="27"/>
      <c r="M1806" s="109"/>
    </row>
    <row r="1807" spans="1:13">
      <c r="A1807" s="34" t="s">
        <v>52</v>
      </c>
      <c r="B1807" s="143"/>
      <c r="C1807" s="143"/>
      <c r="D1807" s="143"/>
      <c r="E1807" s="143"/>
      <c r="F1807" s="143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43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44"/>
      <c r="I1815" s="144"/>
      <c r="J1815" s="144"/>
      <c r="K1815" s="144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44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45"/>
      <c r="I1831" s="8"/>
      <c r="J1831" s="145"/>
      <c r="K1831" s="8"/>
      <c r="L1831" s="145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45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43"/>
      <c r="G1850" s="109"/>
      <c r="H1850" s="142" t="s">
        <v>51</v>
      </c>
      <c r="I1850" s="142"/>
      <c r="J1850" s="142"/>
      <c r="K1850" s="27"/>
      <c r="L1850" s="27"/>
      <c r="M1850" s="109"/>
    </row>
    <row r="1851" spans="1:13">
      <c r="A1851" s="34" t="s">
        <v>52</v>
      </c>
      <c r="B1851" s="143"/>
      <c r="C1851" s="143"/>
      <c r="D1851" s="143"/>
      <c r="E1851" s="143"/>
      <c r="F1851" s="143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43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44"/>
      <c r="I1859" s="144"/>
      <c r="J1859" s="144"/>
      <c r="K1859" s="144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44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45"/>
      <c r="I1875" s="8"/>
      <c r="J1875" s="145"/>
      <c r="K1875" s="8"/>
      <c r="L1875" s="145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45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43"/>
      <c r="G1894" s="109"/>
      <c r="H1894" s="142" t="s">
        <v>51</v>
      </c>
      <c r="I1894" s="142"/>
      <c r="J1894" s="142"/>
      <c r="K1894" s="27"/>
      <c r="L1894" s="27"/>
      <c r="M1894" s="109"/>
    </row>
    <row r="1895" spans="1:13">
      <c r="A1895" s="34" t="s">
        <v>52</v>
      </c>
      <c r="B1895" s="143"/>
      <c r="C1895" s="143"/>
      <c r="D1895" s="143"/>
      <c r="E1895" s="143"/>
      <c r="F1895" s="143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43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44"/>
      <c r="I1903" s="144"/>
      <c r="J1903" s="144"/>
      <c r="K1903" s="144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44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45"/>
      <c r="I1919" s="8"/>
      <c r="J1919" s="145"/>
      <c r="K1919" s="8"/>
      <c r="L1919" s="145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45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43"/>
      <c r="G1938" s="109"/>
      <c r="H1938" s="142" t="s">
        <v>51</v>
      </c>
      <c r="I1938" s="142"/>
      <c r="J1938" s="142"/>
      <c r="K1938" s="27"/>
      <c r="L1938" s="27"/>
      <c r="M1938" s="109"/>
    </row>
    <row r="1939" spans="1:13">
      <c r="A1939" s="34" t="s">
        <v>52</v>
      </c>
      <c r="B1939" s="143"/>
      <c r="C1939" s="143"/>
      <c r="D1939" s="143"/>
      <c r="E1939" s="143"/>
      <c r="F1939" s="143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43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44"/>
      <c r="I1947" s="144"/>
      <c r="J1947" s="144"/>
      <c r="K1947" s="144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44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45"/>
      <c r="I1963" s="8"/>
      <c r="J1963" s="145"/>
      <c r="K1963" s="8"/>
      <c r="L1963" s="145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45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43"/>
      <c r="G1982" s="109"/>
      <c r="H1982" s="142" t="s">
        <v>51</v>
      </c>
      <c r="I1982" s="142"/>
      <c r="J1982" s="142"/>
      <c r="K1982" s="27"/>
      <c r="L1982" s="27"/>
      <c r="M1982" s="109"/>
    </row>
    <row r="1983" spans="1:13">
      <c r="A1983" s="34" t="s">
        <v>52</v>
      </c>
      <c r="B1983" s="143"/>
      <c r="C1983" s="143"/>
      <c r="D1983" s="143"/>
      <c r="E1983" s="143"/>
      <c r="F1983" s="143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43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44"/>
      <c r="I1991" s="144"/>
      <c r="J1991" s="144"/>
      <c r="K1991" s="144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44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45"/>
      <c r="I2007" s="8"/>
      <c r="J2007" s="145"/>
      <c r="K2007" s="8"/>
      <c r="L2007" s="145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45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43"/>
      <c r="G2026" s="109"/>
      <c r="H2026" s="142" t="s">
        <v>51</v>
      </c>
      <c r="I2026" s="142"/>
      <c r="J2026" s="142"/>
      <c r="K2026" s="27"/>
      <c r="L2026" s="27"/>
      <c r="M2026" s="109"/>
    </row>
    <row r="2027" spans="1:13">
      <c r="A2027" s="34" t="s">
        <v>52</v>
      </c>
      <c r="B2027" s="143"/>
      <c r="C2027" s="143"/>
      <c r="D2027" s="143"/>
      <c r="E2027" s="143"/>
      <c r="F2027" s="143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43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44"/>
      <c r="I2035" s="144"/>
      <c r="J2035" s="144"/>
      <c r="K2035" s="144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44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45"/>
      <c r="I2051" s="8"/>
      <c r="J2051" s="145"/>
      <c r="K2051" s="8"/>
      <c r="L2051" s="145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45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43"/>
      <c r="G2070" s="109"/>
      <c r="H2070" s="142" t="s">
        <v>51</v>
      </c>
      <c r="I2070" s="142"/>
      <c r="J2070" s="142"/>
      <c r="K2070" s="27"/>
      <c r="L2070" s="27"/>
      <c r="M2070" s="109"/>
    </row>
    <row r="2071" spans="1:13">
      <c r="A2071" s="34" t="s">
        <v>52</v>
      </c>
      <c r="B2071" s="143"/>
      <c r="C2071" s="143"/>
      <c r="D2071" s="143"/>
      <c r="E2071" s="143"/>
      <c r="F2071" s="143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43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44"/>
      <c r="I2079" s="144"/>
      <c r="J2079" s="144"/>
      <c r="K2079" s="144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44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45"/>
      <c r="I2095" s="8"/>
      <c r="J2095" s="145"/>
      <c r="K2095" s="8"/>
      <c r="L2095" s="145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45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43"/>
      <c r="G2114" s="109"/>
      <c r="H2114" s="142" t="s">
        <v>51</v>
      </c>
      <c r="I2114" s="142"/>
      <c r="J2114" s="142"/>
      <c r="K2114" s="27"/>
      <c r="L2114" s="27"/>
      <c r="M2114" s="109"/>
    </row>
    <row r="2115" spans="1:13">
      <c r="A2115" s="34" t="s">
        <v>52</v>
      </c>
      <c r="B2115" s="143"/>
      <c r="C2115" s="143"/>
      <c r="D2115" s="143"/>
      <c r="E2115" s="143"/>
      <c r="F2115" s="143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43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44"/>
      <c r="I2123" s="144"/>
      <c r="J2123" s="144"/>
      <c r="K2123" s="144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44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45"/>
      <c r="I2139" s="8"/>
      <c r="J2139" s="145"/>
      <c r="K2139" s="8"/>
      <c r="L2139" s="145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45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43"/>
      <c r="G2158" s="109"/>
      <c r="H2158" s="142" t="s">
        <v>51</v>
      </c>
      <c r="I2158" s="142"/>
      <c r="J2158" s="142"/>
      <c r="K2158" s="27"/>
      <c r="L2158" s="27"/>
      <c r="M2158" s="109"/>
    </row>
    <row r="2159" spans="1:13">
      <c r="A2159" s="34" t="s">
        <v>52</v>
      </c>
      <c r="B2159" s="143"/>
      <c r="C2159" s="143"/>
      <c r="D2159" s="143"/>
      <c r="E2159" s="143"/>
      <c r="F2159" s="143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43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44"/>
      <c r="I2167" s="144"/>
      <c r="J2167" s="144"/>
      <c r="K2167" s="144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44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45"/>
      <c r="I2183" s="8"/>
      <c r="J2183" s="145"/>
      <c r="K2183" s="8"/>
      <c r="L2183" s="145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45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43"/>
      <c r="G2202" s="109"/>
      <c r="H2202" s="142" t="s">
        <v>51</v>
      </c>
      <c r="I2202" s="142"/>
      <c r="J2202" s="142"/>
      <c r="K2202" s="27"/>
      <c r="L2202" s="27"/>
      <c r="M2202" s="109"/>
    </row>
    <row r="2203" spans="1:13">
      <c r="A2203" s="34" t="s">
        <v>52</v>
      </c>
      <c r="B2203" s="143"/>
      <c r="C2203" s="143"/>
      <c r="D2203" s="143"/>
      <c r="E2203" s="143"/>
      <c r="F2203" s="143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43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44"/>
      <c r="I2211" s="144"/>
      <c r="J2211" s="144"/>
      <c r="K2211" s="144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44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45"/>
      <c r="I2227" s="8"/>
      <c r="J2227" s="145"/>
      <c r="K2227" s="8"/>
      <c r="L2227" s="145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45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43"/>
      <c r="G2246" s="109"/>
      <c r="H2246" s="142" t="s">
        <v>51</v>
      </c>
      <c r="I2246" s="142"/>
      <c r="J2246" s="142"/>
      <c r="K2246" s="27"/>
      <c r="L2246" s="27"/>
      <c r="M2246" s="109"/>
    </row>
    <row r="2247" spans="1:13">
      <c r="A2247" s="34" t="s">
        <v>52</v>
      </c>
      <c r="B2247" s="143"/>
      <c r="C2247" s="143"/>
      <c r="D2247" s="143"/>
      <c r="E2247" s="143"/>
      <c r="F2247" s="143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43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44"/>
      <c r="I2255" s="144"/>
      <c r="J2255" s="144"/>
      <c r="K2255" s="144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44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45"/>
      <c r="I2271" s="8"/>
      <c r="J2271" s="145"/>
      <c r="K2271" s="8"/>
      <c r="L2271" s="145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45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43"/>
      <c r="G2290" s="109"/>
      <c r="H2290" s="142" t="s">
        <v>51</v>
      </c>
      <c r="I2290" s="142"/>
      <c r="J2290" s="142"/>
      <c r="K2290" s="27"/>
      <c r="L2290" s="27"/>
      <c r="M2290" s="109"/>
    </row>
    <row r="2291" spans="1:13">
      <c r="A2291" s="34" t="s">
        <v>52</v>
      </c>
      <c r="B2291" s="143"/>
      <c r="C2291" s="143"/>
      <c r="D2291" s="143"/>
      <c r="E2291" s="143"/>
      <c r="F2291" s="143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43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44"/>
      <c r="I2299" s="144"/>
      <c r="J2299" s="144"/>
      <c r="K2299" s="144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44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45"/>
      <c r="I2315" s="8"/>
      <c r="J2315" s="145"/>
      <c r="K2315" s="8"/>
      <c r="L2315" s="145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45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43"/>
      <c r="G2334" s="109"/>
      <c r="H2334" s="142" t="s">
        <v>51</v>
      </c>
      <c r="I2334" s="142"/>
      <c r="J2334" s="142"/>
      <c r="K2334" s="27"/>
      <c r="L2334" s="27"/>
      <c r="M2334" s="109"/>
    </row>
    <row r="2335" spans="1:13">
      <c r="A2335" s="34" t="s">
        <v>52</v>
      </c>
      <c r="B2335" s="143"/>
      <c r="C2335" s="143"/>
      <c r="D2335" s="143"/>
      <c r="E2335" s="143"/>
      <c r="F2335" s="143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43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44"/>
      <c r="I2343" s="144"/>
      <c r="J2343" s="144"/>
      <c r="K2343" s="144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44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45"/>
      <c r="I2359" s="8"/>
      <c r="J2359" s="145"/>
      <c r="K2359" s="8"/>
      <c r="L2359" s="145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45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43"/>
      <c r="G2378" s="109"/>
      <c r="H2378" s="142" t="s">
        <v>51</v>
      </c>
      <c r="I2378" s="142"/>
      <c r="J2378" s="142"/>
      <c r="K2378" s="27"/>
      <c r="L2378" s="27"/>
      <c r="M2378" s="109"/>
    </row>
    <row r="2379" spans="1:13">
      <c r="A2379" s="34" t="s">
        <v>52</v>
      </c>
      <c r="B2379" s="143"/>
      <c r="C2379" s="143"/>
      <c r="D2379" s="143"/>
      <c r="E2379" s="143"/>
      <c r="F2379" s="143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43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44"/>
      <c r="I2387" s="144"/>
      <c r="J2387" s="144"/>
      <c r="K2387" s="144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44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45"/>
      <c r="I2403" s="8"/>
      <c r="J2403" s="145"/>
      <c r="K2403" s="8"/>
      <c r="L2403" s="145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45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43"/>
      <c r="G2422" s="109"/>
      <c r="H2422" s="142" t="s">
        <v>51</v>
      </c>
      <c r="I2422" s="142"/>
      <c r="J2422" s="142"/>
      <c r="K2422" s="27"/>
      <c r="L2422" s="27"/>
      <c r="M2422" s="109"/>
    </row>
    <row r="2423" spans="1:13">
      <c r="A2423" s="34" t="s">
        <v>52</v>
      </c>
      <c r="B2423" s="143"/>
      <c r="C2423" s="143"/>
      <c r="D2423" s="143"/>
      <c r="E2423" s="143"/>
      <c r="F2423" s="143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43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44"/>
      <c r="I2431" s="144"/>
      <c r="J2431" s="144"/>
      <c r="K2431" s="144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44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45"/>
      <c r="I2447" s="8"/>
      <c r="J2447" s="145"/>
      <c r="K2447" s="8"/>
      <c r="L2447" s="145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45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43"/>
      <c r="G2466" s="109"/>
      <c r="H2466" s="142" t="s">
        <v>51</v>
      </c>
      <c r="I2466" s="142"/>
      <c r="J2466" s="142"/>
      <c r="K2466" s="27"/>
      <c r="L2466" s="27"/>
      <c r="M2466" s="109"/>
    </row>
    <row r="2467" spans="1:13">
      <c r="A2467" s="34" t="s">
        <v>52</v>
      </c>
      <c r="B2467" s="143"/>
      <c r="C2467" s="143"/>
      <c r="D2467" s="143"/>
      <c r="E2467" s="143"/>
      <c r="F2467" s="143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43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44"/>
      <c r="I2475" s="144"/>
      <c r="J2475" s="144"/>
      <c r="K2475" s="144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44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45"/>
      <c r="I2491" s="8"/>
      <c r="J2491" s="145"/>
      <c r="K2491" s="8"/>
      <c r="L2491" s="145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45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43"/>
      <c r="G2510" s="109"/>
      <c r="H2510" s="142" t="s">
        <v>51</v>
      </c>
      <c r="I2510" s="142"/>
      <c r="J2510" s="142"/>
      <c r="K2510" s="27"/>
      <c r="L2510" s="27"/>
      <c r="M2510" s="109"/>
    </row>
    <row r="2511" spans="1:13">
      <c r="A2511" s="34" t="s">
        <v>52</v>
      </c>
      <c r="B2511" s="143"/>
      <c r="C2511" s="143"/>
      <c r="D2511" s="143"/>
      <c r="E2511" s="143"/>
      <c r="F2511" s="143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43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44"/>
      <c r="I2519" s="144"/>
      <c r="J2519" s="144"/>
      <c r="K2519" s="144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44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45"/>
      <c r="I2535" s="8"/>
      <c r="J2535" s="145"/>
      <c r="K2535" s="8"/>
      <c r="L2535" s="145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45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43"/>
      <c r="G2554" s="109"/>
      <c r="H2554" s="142" t="s">
        <v>51</v>
      </c>
      <c r="I2554" s="142"/>
      <c r="J2554" s="142"/>
      <c r="K2554" s="27"/>
      <c r="L2554" s="27"/>
      <c r="M2554" s="109"/>
    </row>
    <row r="2555" spans="1:13">
      <c r="A2555" s="34" t="s">
        <v>52</v>
      </c>
      <c r="B2555" s="143"/>
      <c r="C2555" s="143"/>
      <c r="D2555" s="143"/>
      <c r="E2555" s="143"/>
      <c r="F2555" s="143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43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44"/>
      <c r="I2563" s="144"/>
      <c r="J2563" s="144"/>
      <c r="K2563" s="144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44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45"/>
      <c r="I2579" s="8"/>
      <c r="J2579" s="145"/>
      <c r="K2579" s="8"/>
      <c r="L2579" s="145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45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43"/>
      <c r="G2598" s="109"/>
      <c r="H2598" s="142" t="s">
        <v>51</v>
      </c>
      <c r="I2598" s="142"/>
      <c r="J2598" s="142"/>
      <c r="K2598" s="27"/>
      <c r="L2598" s="27"/>
      <c r="M2598" s="109"/>
    </row>
    <row r="2599" spans="1:13">
      <c r="A2599" s="34" t="s">
        <v>52</v>
      </c>
      <c r="B2599" s="143"/>
      <c r="C2599" s="143"/>
      <c r="D2599" s="143"/>
      <c r="E2599" s="143"/>
      <c r="F2599" s="143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43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44"/>
      <c r="I2607" s="144"/>
      <c r="J2607" s="144"/>
      <c r="K2607" s="144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44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45"/>
      <c r="I2623" s="8"/>
      <c r="J2623" s="145"/>
      <c r="K2623" s="8"/>
      <c r="L2623" s="145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45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43"/>
      <c r="G2642" s="109"/>
      <c r="H2642" s="142" t="s">
        <v>51</v>
      </c>
      <c r="I2642" s="142"/>
      <c r="J2642" s="142"/>
      <c r="K2642" s="27"/>
      <c r="L2642" s="27"/>
      <c r="M2642" s="109"/>
    </row>
    <row r="2643" spans="1:13">
      <c r="A2643" s="34" t="s">
        <v>52</v>
      </c>
      <c r="B2643" s="143"/>
      <c r="C2643" s="143"/>
      <c r="D2643" s="143"/>
      <c r="E2643" s="143"/>
      <c r="F2643" s="143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43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44"/>
      <c r="I2651" s="144"/>
      <c r="J2651" s="144"/>
      <c r="K2651" s="144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44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45"/>
      <c r="I2667" s="8"/>
      <c r="J2667" s="145"/>
      <c r="K2667" s="8"/>
      <c r="L2667" s="145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45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43"/>
      <c r="G2686" s="109"/>
      <c r="H2686" s="142" t="s">
        <v>51</v>
      </c>
      <c r="I2686" s="142"/>
      <c r="J2686" s="142"/>
      <c r="K2686" s="27"/>
      <c r="L2686" s="27"/>
      <c r="M2686" s="109"/>
    </row>
    <row r="2687" spans="1:13">
      <c r="A2687" s="34" t="s">
        <v>52</v>
      </c>
      <c r="B2687" s="143"/>
      <c r="C2687" s="143"/>
      <c r="D2687" s="143"/>
      <c r="E2687" s="143"/>
      <c r="F2687" s="143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43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44"/>
      <c r="I2695" s="144"/>
      <c r="J2695" s="144"/>
      <c r="K2695" s="144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44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45"/>
      <c r="I2711" s="8"/>
      <c r="J2711" s="145"/>
      <c r="K2711" s="8"/>
      <c r="L2711" s="145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45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43"/>
      <c r="G2730" s="109"/>
      <c r="H2730" s="142" t="s">
        <v>51</v>
      </c>
      <c r="I2730" s="142"/>
      <c r="J2730" s="142"/>
      <c r="K2730" s="27"/>
      <c r="L2730" s="27"/>
      <c r="M2730" s="109"/>
    </row>
    <row r="2731" spans="1:13">
      <c r="A2731" s="34" t="s">
        <v>52</v>
      </c>
      <c r="B2731" s="143"/>
      <c r="C2731" s="143"/>
      <c r="D2731" s="143"/>
      <c r="E2731" s="143"/>
      <c r="F2731" s="143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43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44"/>
      <c r="I2739" s="144"/>
      <c r="J2739" s="144"/>
      <c r="K2739" s="144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44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45"/>
      <c r="I2755" s="8"/>
      <c r="J2755" s="145"/>
      <c r="K2755" s="8"/>
      <c r="L2755" s="145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45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43"/>
      <c r="G2774" s="109"/>
      <c r="H2774" s="142" t="s">
        <v>51</v>
      </c>
      <c r="I2774" s="142"/>
      <c r="J2774" s="142"/>
      <c r="K2774" s="27"/>
      <c r="L2774" s="27"/>
      <c r="M2774" s="109"/>
    </row>
    <row r="2775" spans="1:13">
      <c r="A2775" s="34" t="s">
        <v>52</v>
      </c>
      <c r="B2775" s="143"/>
      <c r="C2775" s="143"/>
      <c r="D2775" s="143"/>
      <c r="E2775" s="143"/>
      <c r="F2775" s="143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43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44"/>
      <c r="I2783" s="144"/>
      <c r="J2783" s="144"/>
      <c r="K2783" s="144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44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45"/>
      <c r="I2799" s="8"/>
      <c r="J2799" s="145"/>
      <c r="K2799" s="8"/>
      <c r="L2799" s="145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45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43"/>
      <c r="G2818" s="109"/>
      <c r="H2818" s="142" t="s">
        <v>51</v>
      </c>
      <c r="I2818" s="142"/>
      <c r="J2818" s="142"/>
      <c r="K2818" s="27"/>
      <c r="L2818" s="27"/>
      <c r="M2818" s="109"/>
    </row>
    <row r="2819" spans="1:13">
      <c r="A2819" s="34" t="s">
        <v>52</v>
      </c>
      <c r="B2819" s="143"/>
      <c r="C2819" s="143"/>
      <c r="D2819" s="143"/>
      <c r="E2819" s="143"/>
      <c r="F2819" s="143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43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44"/>
      <c r="I2827" s="144"/>
      <c r="J2827" s="144"/>
      <c r="K2827" s="144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44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45"/>
      <c r="I2843" s="8"/>
      <c r="J2843" s="145"/>
      <c r="K2843" s="8"/>
      <c r="L2843" s="145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45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43"/>
      <c r="G2862" s="109"/>
      <c r="H2862" s="142" t="s">
        <v>51</v>
      </c>
      <c r="I2862" s="142"/>
      <c r="J2862" s="142"/>
      <c r="K2862" s="27"/>
      <c r="L2862" s="27"/>
      <c r="M2862" s="109"/>
    </row>
    <row r="2863" spans="1:13">
      <c r="A2863" s="34" t="s">
        <v>52</v>
      </c>
      <c r="B2863" s="143"/>
      <c r="C2863" s="143"/>
      <c r="D2863" s="143"/>
      <c r="E2863" s="143"/>
      <c r="F2863" s="143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43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44"/>
      <c r="I2871" s="144"/>
      <c r="J2871" s="144"/>
      <c r="K2871" s="144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44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45"/>
      <c r="I2887" s="8"/>
      <c r="J2887" s="145"/>
      <c r="K2887" s="8"/>
      <c r="L2887" s="145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45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43"/>
      <c r="G2906" s="109"/>
      <c r="H2906" s="142" t="s">
        <v>51</v>
      </c>
      <c r="I2906" s="142"/>
      <c r="J2906" s="142"/>
      <c r="K2906" s="27"/>
      <c r="L2906" s="27"/>
      <c r="M2906" s="109"/>
    </row>
    <row r="2907" spans="1:13">
      <c r="A2907" s="34" t="s">
        <v>52</v>
      </c>
      <c r="B2907" s="143"/>
      <c r="C2907" s="143"/>
      <c r="D2907" s="143"/>
      <c r="E2907" s="143"/>
      <c r="F2907" s="143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43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44"/>
      <c r="I2915" s="144"/>
      <c r="J2915" s="144"/>
      <c r="K2915" s="144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44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45"/>
      <c r="I2931" s="8"/>
      <c r="J2931" s="145"/>
      <c r="K2931" s="8"/>
      <c r="L2931" s="145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45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43"/>
      <c r="G2950" s="109"/>
      <c r="H2950" s="142" t="s">
        <v>51</v>
      </c>
      <c r="I2950" s="142"/>
      <c r="J2950" s="142"/>
      <c r="K2950" s="27"/>
      <c r="L2950" s="27"/>
      <c r="M2950" s="109"/>
    </row>
    <row r="2951" spans="1:13">
      <c r="A2951" s="34" t="s">
        <v>52</v>
      </c>
      <c r="B2951" s="143"/>
      <c r="C2951" s="143"/>
      <c r="D2951" s="143"/>
      <c r="E2951" s="143"/>
      <c r="F2951" s="143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43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44"/>
      <c r="I2959" s="144"/>
      <c r="J2959" s="144"/>
      <c r="K2959" s="144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44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45"/>
      <c r="I2975" s="8"/>
      <c r="J2975" s="145"/>
      <c r="K2975" s="8"/>
      <c r="L2975" s="145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45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02">
        <v>1</v>
      </c>
      <c r="C3" s="102"/>
      <c r="D3" s="102"/>
      <c r="E3" s="102"/>
      <c r="F3" s="102"/>
      <c r="G3" s="109"/>
      <c r="H3" s="55" t="s">
        <v>262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6230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692</v>
      </c>
      <c r="E5" s="30"/>
      <c r="F5" s="28"/>
      <c r="G5" s="109" t="s">
        <v>264</v>
      </c>
      <c r="H5" s="31">
        <v>1</v>
      </c>
      <c r="I5" s="68"/>
      <c r="J5" s="35">
        <v>5686</v>
      </c>
      <c r="K5" s="31" t="s">
        <v>263</v>
      </c>
      <c r="L5" s="33">
        <v>1</v>
      </c>
      <c r="M5" s="109" t="s">
        <v>264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255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24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1000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258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266</v>
      </c>
      <c r="D13" s="71" t="s">
        <v>78</v>
      </c>
      <c r="E13" s="71" t="s">
        <v>78</v>
      </c>
      <c r="F13" s="6" t="s">
        <v>71</v>
      </c>
      <c r="G13" s="109"/>
      <c r="H13" s="21" t="s">
        <v>64</v>
      </c>
      <c r="I13" s="21"/>
      <c r="J13" s="43">
        <f>SUM(J5*L5)+(J6*L6)+(J7*L7)+(J8*L8)+10+6</f>
        <v>5702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4686</v>
      </c>
      <c r="C14" s="6" t="s">
        <v>267</v>
      </c>
      <c r="D14" s="71" t="s">
        <v>78</v>
      </c>
      <c r="E14" s="71" t="s">
        <v>78</v>
      </c>
      <c r="F14" s="6" t="s">
        <v>71</v>
      </c>
      <c r="G14" s="109"/>
      <c r="H14" s="21" t="s">
        <v>65</v>
      </c>
      <c r="I14" s="21"/>
      <c r="J14" s="43">
        <f>SUM(B12:B16)+B11+6</f>
        <v>5702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78</v>
      </c>
      <c r="D15" s="6" t="s">
        <v>258</v>
      </c>
      <c r="E15" s="71" t="s">
        <v>78</v>
      </c>
      <c r="F15" s="69" t="s">
        <v>73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76</v>
      </c>
      <c r="D16" s="71" t="s">
        <v>76</v>
      </c>
      <c r="E16" s="71" t="s">
        <v>76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23" t="s">
        <v>259</v>
      </c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186" t="s">
        <v>31</v>
      </c>
      <c r="K20" s="186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9" t="s">
        <v>9</v>
      </c>
      <c r="I21" s="7">
        <v>65</v>
      </c>
      <c r="J21" s="149" t="s">
        <v>14</v>
      </c>
      <c r="K21" s="149" t="s">
        <v>15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9" t="s">
        <v>10</v>
      </c>
      <c r="I22" s="7">
        <v>2</v>
      </c>
      <c r="J22" s="149">
        <v>0</v>
      </c>
      <c r="K22" s="7">
        <v>50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9" t="s">
        <v>11</v>
      </c>
      <c r="I23" s="7">
        <v>70</v>
      </c>
      <c r="J23" s="186" t="s">
        <v>22</v>
      </c>
      <c r="K23" s="186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9" t="s">
        <v>12</v>
      </c>
      <c r="I24" s="7">
        <v>8</v>
      </c>
      <c r="J24" s="149" t="s">
        <v>14</v>
      </c>
      <c r="K24" s="149" t="s">
        <v>15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9" t="s">
        <v>13</v>
      </c>
      <c r="I25" s="7">
        <v>53</v>
      </c>
      <c r="J25" s="149">
        <v>0</v>
      </c>
      <c r="K25" s="7">
        <v>250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D35" s="53" t="s">
        <v>269</v>
      </c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1"/>
      <c r="G46" s="109"/>
      <c r="H46" s="150" t="s">
        <v>51</v>
      </c>
      <c r="I46" s="150"/>
      <c r="J46" s="150"/>
      <c r="K46" s="27"/>
      <c r="L46" s="27"/>
      <c r="M46" s="109"/>
    </row>
    <row r="47" spans="1:13">
      <c r="A47" s="34" t="s">
        <v>52</v>
      </c>
      <c r="B47" s="151">
        <v>2</v>
      </c>
      <c r="C47" s="151"/>
      <c r="D47" s="151"/>
      <c r="E47" s="151"/>
      <c r="F47" s="151"/>
      <c r="G47" s="109"/>
      <c r="H47" s="55" t="s">
        <v>262</v>
      </c>
      <c r="I47" s="55"/>
      <c r="J47" s="55"/>
      <c r="K47" s="37"/>
      <c r="L47" s="26"/>
      <c r="M47" s="134"/>
    </row>
    <row r="48" spans="1:13">
      <c r="A48" s="151"/>
      <c r="B48" s="29"/>
      <c r="C48" s="15" t="s">
        <v>53</v>
      </c>
      <c r="D48" s="67">
        <v>12330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692</v>
      </c>
      <c r="E49" s="30"/>
      <c r="F49" s="28"/>
      <c r="G49" s="109" t="s">
        <v>264</v>
      </c>
      <c r="H49" s="31">
        <v>1</v>
      </c>
      <c r="I49" s="68"/>
      <c r="J49" s="35">
        <v>5686</v>
      </c>
      <c r="K49" s="31" t="s">
        <v>263</v>
      </c>
      <c r="L49" s="33">
        <v>2</v>
      </c>
      <c r="M49" s="109" t="s">
        <v>264</v>
      </c>
      <c r="N49" s="100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255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7">
        <v>30</v>
      </c>
      <c r="D54" s="77">
        <v>24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2"/>
      <c r="I55" s="152"/>
      <c r="J55" s="152"/>
      <c r="K55" s="152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258</v>
      </c>
      <c r="E56" s="71" t="s">
        <v>78</v>
      </c>
      <c r="F56" s="6" t="s">
        <v>71</v>
      </c>
      <c r="G56" s="109"/>
      <c r="H56" s="204" t="s">
        <v>75</v>
      </c>
      <c r="I56" s="205"/>
      <c r="J56" s="152">
        <v>1</v>
      </c>
      <c r="K56" s="44" t="s">
        <v>35</v>
      </c>
      <c r="L56" s="5"/>
      <c r="M56" s="126"/>
    </row>
    <row r="57" spans="1:14">
      <c r="A57" s="17">
        <v>4</v>
      </c>
      <c r="B57" s="75">
        <v>500</v>
      </c>
      <c r="C57" s="6" t="s">
        <v>266</v>
      </c>
      <c r="D57" s="71" t="s">
        <v>78</v>
      </c>
      <c r="E57" s="71" t="s">
        <v>78</v>
      </c>
      <c r="F57" s="6" t="s">
        <v>71</v>
      </c>
      <c r="G57" s="109"/>
      <c r="H57" s="21" t="s">
        <v>64</v>
      </c>
      <c r="I57" s="21"/>
      <c r="J57" s="43">
        <f>SUM(J49*L49)+(J50*L50)+(J51*L51)+(J52*L52)+10+9</f>
        <v>11391</v>
      </c>
      <c r="K57" s="2"/>
      <c r="L57" s="3"/>
      <c r="M57" s="127"/>
      <c r="N57" s="59"/>
    </row>
    <row r="58" spans="1:14">
      <c r="A58" s="17">
        <v>5</v>
      </c>
      <c r="B58" s="76">
        <v>4686</v>
      </c>
      <c r="C58" s="6" t="s">
        <v>267</v>
      </c>
      <c r="D58" s="71" t="s">
        <v>78</v>
      </c>
      <c r="E58" s="71" t="s">
        <v>78</v>
      </c>
      <c r="F58" s="6" t="s">
        <v>71</v>
      </c>
      <c r="G58" s="109"/>
      <c r="H58" s="21" t="s">
        <v>65</v>
      </c>
      <c r="I58" s="21"/>
      <c r="J58" s="43">
        <f>SUM(B56:B60)*2+B55+9</f>
        <v>11391</v>
      </c>
      <c r="K58" s="27"/>
      <c r="L58" s="3"/>
      <c r="M58" s="127"/>
    </row>
    <row r="59" spans="1:14">
      <c r="A59" s="17">
        <v>6</v>
      </c>
      <c r="B59" s="7">
        <v>500</v>
      </c>
      <c r="C59" s="71" t="s">
        <v>78</v>
      </c>
      <c r="D59" s="6" t="s">
        <v>258</v>
      </c>
      <c r="E59" s="71" t="s">
        <v>78</v>
      </c>
      <c r="F59" s="69" t="s">
        <v>73</v>
      </c>
      <c r="G59" s="109"/>
      <c r="H59" s="206" t="s">
        <v>66</v>
      </c>
      <c r="I59" s="207"/>
      <c r="J59" s="206" t="s">
        <v>268</v>
      </c>
      <c r="K59" s="207"/>
      <c r="L59" s="20"/>
      <c r="M59" s="111"/>
      <c r="N59" s="4"/>
    </row>
    <row r="60" spans="1:14">
      <c r="A60" s="17">
        <v>7</v>
      </c>
      <c r="B60" s="76">
        <v>0</v>
      </c>
      <c r="C60" s="71" t="s">
        <v>76</v>
      </c>
      <c r="D60" s="71" t="s">
        <v>76</v>
      </c>
      <c r="E60" s="71" t="s">
        <v>76</v>
      </c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 t="s">
        <v>7</v>
      </c>
      <c r="C61" s="7" t="s">
        <v>74</v>
      </c>
      <c r="D61" s="7">
        <v>2</v>
      </c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 t="s">
        <v>259</v>
      </c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49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186" t="s">
        <v>31</v>
      </c>
      <c r="K64" s="186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9" t="s">
        <v>9</v>
      </c>
      <c r="I65" s="7">
        <v>65</v>
      </c>
      <c r="J65" s="149" t="s">
        <v>14</v>
      </c>
      <c r="K65" s="149" t="s">
        <v>15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9" t="s">
        <v>10</v>
      </c>
      <c r="I66" s="7">
        <v>2</v>
      </c>
      <c r="J66" s="149">
        <v>0</v>
      </c>
      <c r="K66" s="7">
        <v>50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9" t="s">
        <v>11</v>
      </c>
      <c r="I67" s="7">
        <v>70</v>
      </c>
      <c r="J67" s="186" t="s">
        <v>22</v>
      </c>
      <c r="K67" s="186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9" t="s">
        <v>12</v>
      </c>
      <c r="I68" s="7">
        <v>8</v>
      </c>
      <c r="J68" s="149" t="s">
        <v>14</v>
      </c>
      <c r="K68" s="149" t="s">
        <v>15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9" t="s">
        <v>13</v>
      </c>
      <c r="I69" s="7">
        <v>53</v>
      </c>
      <c r="J69" s="149">
        <v>0</v>
      </c>
      <c r="K69" s="7">
        <v>250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3"/>
      <c r="I71" s="8"/>
      <c r="J71" s="153"/>
      <c r="K71" s="8"/>
      <c r="L71" s="153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3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02"/>
      <c r="G90" s="109"/>
      <c r="H90" s="105" t="s">
        <v>51</v>
      </c>
      <c r="I90" s="105"/>
      <c r="J90" s="105"/>
      <c r="K90" s="27"/>
      <c r="L90" s="27"/>
      <c r="M90" s="109"/>
    </row>
    <row r="91" spans="1:13">
      <c r="A91" s="34" t="s">
        <v>52</v>
      </c>
      <c r="B91" s="102"/>
      <c r="C91" s="102"/>
      <c r="D91" s="102"/>
      <c r="E91" s="102"/>
      <c r="F91" s="102"/>
      <c r="G91" s="109"/>
      <c r="H91" s="55" t="s">
        <v>195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/>
      <c r="C135" s="102"/>
      <c r="D135" s="102"/>
      <c r="E135" s="102"/>
      <c r="F135" s="102"/>
      <c r="G135" s="109"/>
      <c r="H135" s="55" t="s">
        <v>195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/>
      <c r="C179" s="102"/>
      <c r="D179" s="102"/>
      <c r="E179" s="102"/>
      <c r="F179" s="102"/>
      <c r="G179" s="109"/>
      <c r="H179" s="55" t="s">
        <v>195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195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195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195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/>
      <c r="C355" s="102"/>
      <c r="D355" s="102"/>
      <c r="E355" s="102"/>
      <c r="F355" s="102"/>
      <c r="G355" s="109"/>
      <c r="H355" s="55" t="s">
        <v>195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3">
      <c r="A487" s="34" t="s">
        <v>52</v>
      </c>
      <c r="B487" s="102"/>
      <c r="C487" s="102"/>
      <c r="D487" s="102"/>
      <c r="E487" s="102"/>
      <c r="F487" s="102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4">
      <c r="A531" s="34" t="s">
        <v>52</v>
      </c>
      <c r="B531" s="102"/>
      <c r="C531" s="102"/>
      <c r="D531" s="102"/>
      <c r="E531" s="102"/>
      <c r="F531" s="102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4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3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4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02"/>
      <c r="G2950" s="109"/>
      <c r="H2950" s="105" t="s">
        <v>51</v>
      </c>
      <c r="I2950" s="105"/>
      <c r="J2950" s="105"/>
      <c r="K2950" s="27"/>
      <c r="L2950" s="27"/>
      <c r="M2950" s="109"/>
    </row>
    <row r="2951" spans="1:13">
      <c r="A2951" s="34" t="s">
        <v>52</v>
      </c>
      <c r="B2951" s="102"/>
      <c r="C2951" s="102"/>
      <c r="D2951" s="102"/>
      <c r="E2951" s="102"/>
      <c r="F2951" s="102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8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J20:K20"/>
    <mergeCell ref="J23:K2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64:K64"/>
    <mergeCell ref="J67:K67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02">
        <v>1</v>
      </c>
      <c r="C3" s="102"/>
      <c r="D3" s="102"/>
      <c r="E3" s="102"/>
      <c r="F3" s="102"/>
      <c r="G3" s="109"/>
      <c r="H3" s="55" t="s">
        <v>273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11530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488</v>
      </c>
      <c r="E5" s="30"/>
      <c r="F5" s="28"/>
      <c r="G5" s="109" t="s">
        <v>278</v>
      </c>
      <c r="H5" s="31">
        <v>1</v>
      </c>
      <c r="I5" s="68"/>
      <c r="J5" s="35">
        <v>6111</v>
      </c>
      <c r="K5" s="31" t="s">
        <v>275</v>
      </c>
      <c r="L5" s="33">
        <v>1</v>
      </c>
      <c r="M5" s="109" t="s">
        <v>278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 t="s">
        <v>278</v>
      </c>
      <c r="H6" s="31">
        <v>2</v>
      </c>
      <c r="I6" s="68"/>
      <c r="J6" s="35">
        <v>4826</v>
      </c>
      <c r="K6" s="31" t="s">
        <v>276</v>
      </c>
      <c r="L6" s="33">
        <v>1</v>
      </c>
      <c r="M6" s="109" t="s">
        <v>278</v>
      </c>
      <c r="N6" s="70">
        <f>SUM(J6*L6)</f>
        <v>4826</v>
      </c>
    </row>
    <row r="7" spans="1:22">
      <c r="A7" s="9" t="s">
        <v>1</v>
      </c>
      <c r="B7" s="11"/>
      <c r="C7" s="15" t="s">
        <v>61</v>
      </c>
      <c r="D7" s="30">
        <v>11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274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9652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279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6111</v>
      </c>
      <c r="C13" s="71" t="s">
        <v>78</v>
      </c>
      <c r="D13" s="6" t="s">
        <v>279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SUM(J5*L5)+(J6*L6)+(J7*L7)+(J8*L8)+10+9</f>
        <v>10956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SUM(B12:B14)+B16+B11+9</f>
        <v>10956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78</v>
      </c>
      <c r="D15" s="6" t="s">
        <v>279</v>
      </c>
      <c r="E15" s="71" t="s">
        <v>78</v>
      </c>
      <c r="F15" s="6" t="s">
        <v>71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4826</v>
      </c>
      <c r="C16" s="71" t="s">
        <v>78</v>
      </c>
      <c r="D16" s="6" t="s">
        <v>279</v>
      </c>
      <c r="E16" s="71" t="s">
        <v>78</v>
      </c>
      <c r="F16" s="69" t="s">
        <v>73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76</v>
      </c>
      <c r="D17" s="71" t="s">
        <v>76</v>
      </c>
      <c r="E17" s="71" t="s">
        <v>76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280</v>
      </c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9</v>
      </c>
      <c r="I21" s="7">
        <v>65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55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55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55" t="s">
        <v>12</v>
      </c>
      <c r="I24" s="7">
        <v>5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55" t="s">
        <v>13</v>
      </c>
      <c r="I25" s="7">
        <v>53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7"/>
      <c r="G46" s="109"/>
      <c r="H46" s="156" t="s">
        <v>51</v>
      </c>
      <c r="I46" s="156"/>
      <c r="J46" s="156"/>
      <c r="K46" s="27"/>
      <c r="L46" s="27"/>
      <c r="M46" s="109"/>
    </row>
    <row r="47" spans="1:13">
      <c r="A47" s="34" t="s">
        <v>52</v>
      </c>
      <c r="B47" s="157">
        <v>2</v>
      </c>
      <c r="C47" s="157"/>
      <c r="D47" s="157"/>
      <c r="E47" s="157"/>
      <c r="F47" s="157"/>
      <c r="G47" s="109"/>
      <c r="H47" s="55" t="s">
        <v>273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53</v>
      </c>
      <c r="D48" s="67">
        <v>11530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488</v>
      </c>
      <c r="E49" s="30"/>
      <c r="F49" s="28"/>
      <c r="G49" s="109" t="s">
        <v>278</v>
      </c>
      <c r="H49" s="31">
        <v>1</v>
      </c>
      <c r="I49" s="68"/>
      <c r="J49" s="35">
        <v>4826</v>
      </c>
      <c r="K49" s="31" t="s">
        <v>276</v>
      </c>
      <c r="L49" s="33">
        <v>1</v>
      </c>
      <c r="M49" s="109" t="s">
        <v>278</v>
      </c>
      <c r="N49" s="100"/>
    </row>
    <row r="50" spans="1:14">
      <c r="A50" s="9" t="s">
        <v>0</v>
      </c>
      <c r="B50" s="10"/>
      <c r="C50" s="15" t="s">
        <v>60</v>
      </c>
      <c r="D50" s="30">
        <v>300</v>
      </c>
      <c r="E50" s="30"/>
      <c r="F50" s="28"/>
      <c r="G50" s="109" t="s">
        <v>278</v>
      </c>
      <c r="H50" s="31">
        <v>2</v>
      </c>
      <c r="I50" s="68"/>
      <c r="J50" s="35">
        <v>3161</v>
      </c>
      <c r="K50" s="31" t="s">
        <v>281</v>
      </c>
      <c r="L50" s="33">
        <v>1</v>
      </c>
      <c r="M50" s="109" t="s">
        <v>278</v>
      </c>
      <c r="N50" s="70"/>
    </row>
    <row r="51" spans="1:14">
      <c r="A51" s="9" t="s">
        <v>1</v>
      </c>
      <c r="B51" s="11"/>
      <c r="C51" s="15" t="s">
        <v>61</v>
      </c>
      <c r="D51" s="30">
        <v>11</v>
      </c>
      <c r="E51" s="30"/>
      <c r="F51" s="28"/>
      <c r="G51" s="109" t="s">
        <v>278</v>
      </c>
      <c r="H51" s="31">
        <v>3</v>
      </c>
      <c r="I51" s="31"/>
      <c r="J51" s="35">
        <v>3161</v>
      </c>
      <c r="K51" s="31" t="s">
        <v>282</v>
      </c>
      <c r="L51" s="33">
        <v>1</v>
      </c>
      <c r="M51" s="109" t="s">
        <v>278</v>
      </c>
      <c r="N51" s="70"/>
    </row>
    <row r="52" spans="1:14">
      <c r="A52" s="9" t="s">
        <v>62</v>
      </c>
      <c r="B52" s="11"/>
      <c r="C52" s="16" t="s">
        <v>63</v>
      </c>
      <c r="D52" s="57" t="s">
        <v>274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279</v>
      </c>
      <c r="E56" s="71" t="s">
        <v>78</v>
      </c>
      <c r="F56" s="6" t="s">
        <v>71</v>
      </c>
      <c r="G56" s="109"/>
      <c r="H56" s="204" t="s">
        <v>75</v>
      </c>
      <c r="I56" s="205"/>
      <c r="J56" s="158">
        <v>1</v>
      </c>
      <c r="K56" s="44" t="s">
        <v>35</v>
      </c>
      <c r="L56" s="5"/>
      <c r="M56" s="126"/>
    </row>
    <row r="57" spans="1:14">
      <c r="A57" s="17">
        <v>4</v>
      </c>
      <c r="B57" s="75">
        <v>4826</v>
      </c>
      <c r="C57" s="71" t="s">
        <v>78</v>
      </c>
      <c r="D57" s="6" t="s">
        <v>279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SUM(J49*L49)+(J50*L50)+(J51*L51)+(J52*L52)+10+12</f>
        <v>11170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SUM(B56:B58)+(B60)*2+B55+12</f>
        <v>11170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78</v>
      </c>
      <c r="D59" s="6" t="s">
        <v>279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3161</v>
      </c>
      <c r="C60" s="71" t="s">
        <v>78</v>
      </c>
      <c r="D60" s="6" t="s">
        <v>279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80</v>
      </c>
      <c r="D62" s="7">
        <v>2</v>
      </c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280</v>
      </c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5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57"/>
      <c r="G90" s="109"/>
      <c r="H90" s="156" t="s">
        <v>51</v>
      </c>
      <c r="I90" s="156"/>
      <c r="J90" s="156"/>
      <c r="K90" s="27"/>
      <c r="L90" s="27"/>
      <c r="M90" s="109"/>
    </row>
    <row r="91" spans="1:13">
      <c r="A91" s="34" t="s">
        <v>52</v>
      </c>
      <c r="B91" s="157">
        <v>3</v>
      </c>
      <c r="C91" s="157"/>
      <c r="D91" s="157"/>
      <c r="E91" s="157"/>
      <c r="F91" s="157"/>
      <c r="G91" s="109"/>
      <c r="H91" s="55" t="s">
        <v>273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53</v>
      </c>
      <c r="D92" s="67">
        <v>11530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488</v>
      </c>
      <c r="E93" s="30"/>
      <c r="F93" s="28"/>
      <c r="G93" s="109" t="s">
        <v>278</v>
      </c>
      <c r="H93" s="31">
        <v>1</v>
      </c>
      <c r="I93" s="68"/>
      <c r="J93" s="35">
        <v>5983</v>
      </c>
      <c r="K93" s="31" t="s">
        <v>284</v>
      </c>
      <c r="L93" s="33">
        <v>1</v>
      </c>
      <c r="M93" s="109" t="s">
        <v>278</v>
      </c>
    </row>
    <row r="94" spans="1:13">
      <c r="A94" s="9" t="s">
        <v>0</v>
      </c>
      <c r="B94" s="10"/>
      <c r="C94" s="15" t="s">
        <v>60</v>
      </c>
      <c r="D94" s="30">
        <v>300</v>
      </c>
      <c r="E94" s="30"/>
      <c r="F94" s="28"/>
      <c r="G94" s="109" t="s">
        <v>278</v>
      </c>
      <c r="H94" s="31">
        <v>2</v>
      </c>
      <c r="I94" s="68"/>
      <c r="J94" s="35">
        <v>3107.5</v>
      </c>
      <c r="K94" s="31" t="s">
        <v>285</v>
      </c>
      <c r="L94" s="33">
        <v>1</v>
      </c>
      <c r="M94" s="109" t="s">
        <v>278</v>
      </c>
    </row>
    <row r="95" spans="1:13">
      <c r="A95" s="9" t="s">
        <v>1</v>
      </c>
      <c r="B95" s="11"/>
      <c r="C95" s="15" t="s">
        <v>61</v>
      </c>
      <c r="D95" s="30">
        <v>11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274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279</v>
      </c>
      <c r="E100" s="71" t="s">
        <v>78</v>
      </c>
      <c r="F100" s="6" t="s">
        <v>71</v>
      </c>
      <c r="G100" s="109"/>
      <c r="H100" s="204" t="s">
        <v>75</v>
      </c>
      <c r="I100" s="205"/>
      <c r="J100" s="15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5983</v>
      </c>
      <c r="C101" s="71" t="s">
        <v>78</v>
      </c>
      <c r="D101" s="6" t="s">
        <v>279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SUM(J93*L93)+(J94*L94)+(J95*L95)+(J96*L96)+10+9</f>
        <v>9109.5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SUM(B100:B102)+B104+B99+9</f>
        <v>9109.5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78</v>
      </c>
      <c r="D103" s="6" t="s">
        <v>279</v>
      </c>
      <c r="E103" s="71" t="s">
        <v>78</v>
      </c>
      <c r="F103" s="6" t="s">
        <v>71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3107.5</v>
      </c>
      <c r="C104" s="71" t="s">
        <v>78</v>
      </c>
      <c r="D104" s="6" t="s">
        <v>279</v>
      </c>
      <c r="E104" s="71" t="s">
        <v>78</v>
      </c>
      <c r="F104" s="69" t="s">
        <v>73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76</v>
      </c>
      <c r="D105" s="71" t="s">
        <v>76</v>
      </c>
      <c r="E105" s="71" t="s">
        <v>76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 t="s">
        <v>280</v>
      </c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65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2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5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53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/>
      <c r="C135" s="102"/>
      <c r="D135" s="102"/>
      <c r="E135" s="102"/>
      <c r="F135" s="102"/>
      <c r="G135" s="109"/>
      <c r="H135" s="55" t="s">
        <v>142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/>
      <c r="C179" s="102"/>
      <c r="D179" s="102"/>
      <c r="E179" s="102"/>
      <c r="F179" s="102"/>
      <c r="G179" s="109"/>
      <c r="H179" s="55" t="s">
        <v>142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142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142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142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/>
      <c r="C355" s="102"/>
      <c r="D355" s="102"/>
      <c r="E355" s="102"/>
      <c r="F355" s="102"/>
      <c r="G355" s="109"/>
      <c r="H355" s="55" t="s">
        <v>142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142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142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3">
      <c r="A487" s="34" t="s">
        <v>52</v>
      </c>
      <c r="B487" s="102"/>
      <c r="C487" s="102"/>
      <c r="D487" s="102"/>
      <c r="E487" s="102"/>
      <c r="F487" s="102"/>
      <c r="G487" s="109"/>
      <c r="H487" s="55" t="s">
        <v>142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4">
      <c r="A531" s="34" t="s">
        <v>52</v>
      </c>
      <c r="B531" s="102"/>
      <c r="C531" s="102"/>
      <c r="D531" s="102"/>
      <c r="E531" s="102"/>
      <c r="F531" s="102"/>
      <c r="G531" s="109"/>
      <c r="H531" s="55" t="s">
        <v>142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142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4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3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4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02"/>
      <c r="G2950" s="109"/>
      <c r="H2950" s="105" t="s">
        <v>51</v>
      </c>
      <c r="I2950" s="105"/>
      <c r="J2950" s="105"/>
      <c r="K2950" s="27"/>
      <c r="L2950" s="27"/>
      <c r="M2950" s="109"/>
    </row>
    <row r="2951" spans="1:13">
      <c r="A2951" s="34" t="s">
        <v>52</v>
      </c>
      <c r="B2951" s="102"/>
      <c r="C2951" s="102"/>
      <c r="D2951" s="102"/>
      <c r="E2951" s="102"/>
      <c r="F2951" s="102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dimension ref="A1:V2992"/>
  <sheetViews>
    <sheetView topLeftCell="A124"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48"/>
      <c r="P1" s="148"/>
      <c r="Q1" s="148"/>
      <c r="R1" s="148"/>
      <c r="S1" s="148"/>
    </row>
    <row r="2" spans="1:22">
      <c r="A2" s="202" t="s">
        <v>86</v>
      </c>
      <c r="B2" s="203"/>
      <c r="C2" s="203"/>
      <c r="D2" s="203"/>
      <c r="E2" s="203"/>
      <c r="F2" s="151"/>
      <c r="G2" s="109"/>
      <c r="H2" s="150" t="s">
        <v>51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52</v>
      </c>
      <c r="B3" s="151">
        <v>1</v>
      </c>
      <c r="C3" s="151"/>
      <c r="D3" s="151"/>
      <c r="E3" s="151"/>
      <c r="F3" s="151"/>
      <c r="G3" s="109"/>
      <c r="H3" s="55" t="s">
        <v>286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53</v>
      </c>
      <c r="D4" s="67">
        <v>7530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59</v>
      </c>
      <c r="D5" s="30">
        <v>294</v>
      </c>
      <c r="E5" s="30"/>
      <c r="F5" s="28"/>
      <c r="G5" s="109" t="s">
        <v>290</v>
      </c>
      <c r="H5" s="31">
        <v>1</v>
      </c>
      <c r="I5" s="68"/>
      <c r="J5" s="35">
        <v>7080</v>
      </c>
      <c r="K5" s="31" t="s">
        <v>289</v>
      </c>
      <c r="L5" s="33">
        <v>1</v>
      </c>
      <c r="M5" s="111" t="s">
        <v>290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287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4000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279</v>
      </c>
      <c r="E12" s="71" t="s">
        <v>78</v>
      </c>
      <c r="F12" s="6" t="s">
        <v>71</v>
      </c>
      <c r="G12" s="109"/>
      <c r="H12" s="204" t="s">
        <v>75</v>
      </c>
      <c r="I12" s="205"/>
      <c r="J12" s="152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2000</v>
      </c>
      <c r="C13" s="6" t="s">
        <v>291</v>
      </c>
      <c r="D13" s="71" t="s">
        <v>78</v>
      </c>
      <c r="E13" s="71" t="s">
        <v>78</v>
      </c>
      <c r="F13" s="6" t="s">
        <v>71</v>
      </c>
      <c r="G13" s="109"/>
      <c r="H13" s="21" t="s">
        <v>64</v>
      </c>
      <c r="I13" s="21"/>
      <c r="J13" s="43">
        <f>SUM(J5*L5)+(J6*L6)+(J7*L7)+(J8*L8)+10+6</f>
        <v>7096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3080</v>
      </c>
      <c r="C14" s="6" t="s">
        <v>236</v>
      </c>
      <c r="D14" s="71" t="s">
        <v>78</v>
      </c>
      <c r="E14" s="71" t="s">
        <v>78</v>
      </c>
      <c r="F14" s="6" t="s">
        <v>71</v>
      </c>
      <c r="G14" s="109"/>
      <c r="H14" s="21" t="s">
        <v>65</v>
      </c>
      <c r="I14" s="21"/>
      <c r="J14" s="43">
        <f>SUM(B12:B16)+B11+6</f>
        <v>7096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2000</v>
      </c>
      <c r="C15" s="71" t="s">
        <v>78</v>
      </c>
      <c r="D15" s="6" t="s">
        <v>279</v>
      </c>
      <c r="E15" s="71" t="s">
        <v>78</v>
      </c>
      <c r="F15" s="69" t="s">
        <v>73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76</v>
      </c>
      <c r="D16" s="71" t="s">
        <v>76</v>
      </c>
      <c r="E16" s="71" t="s">
        <v>76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23" t="s">
        <v>280</v>
      </c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49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186" t="s">
        <v>31</v>
      </c>
      <c r="K20" s="186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9</v>
      </c>
      <c r="I21" s="7">
        <v>0</v>
      </c>
      <c r="J21" s="155" t="s">
        <v>14</v>
      </c>
      <c r="K21" s="155" t="s">
        <v>15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55" t="s">
        <v>10</v>
      </c>
      <c r="I22" s="7">
        <v>1</v>
      </c>
      <c r="J22" s="155">
        <v>0</v>
      </c>
      <c r="K22" s="7">
        <v>50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55" t="s">
        <v>11</v>
      </c>
      <c r="I23" s="7">
        <v>80</v>
      </c>
      <c r="J23" s="186" t="s">
        <v>22</v>
      </c>
      <c r="K23" s="186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55" t="s">
        <v>12</v>
      </c>
      <c r="I24" s="7">
        <v>3</v>
      </c>
      <c r="J24" s="155" t="s">
        <v>14</v>
      </c>
      <c r="K24" s="155" t="s">
        <v>15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55" t="s">
        <v>13</v>
      </c>
      <c r="I25" s="7">
        <v>40</v>
      </c>
      <c r="J25" s="155">
        <v>0</v>
      </c>
      <c r="K25" s="7">
        <v>150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3"/>
      <c r="I27" s="8"/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3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7"/>
      <c r="G46" s="109"/>
      <c r="H46" s="156" t="s">
        <v>51</v>
      </c>
      <c r="I46" s="156"/>
      <c r="J46" s="156"/>
      <c r="K46" s="27"/>
      <c r="L46" s="27"/>
      <c r="M46" s="109"/>
    </row>
    <row r="47" spans="1:13">
      <c r="A47" s="34" t="s">
        <v>52</v>
      </c>
      <c r="B47" s="157">
        <v>2</v>
      </c>
      <c r="C47" s="157"/>
      <c r="D47" s="157"/>
      <c r="E47" s="157"/>
      <c r="F47" s="157"/>
      <c r="G47" s="109"/>
      <c r="H47" s="55" t="s">
        <v>286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53</v>
      </c>
      <c r="D48" s="67">
        <v>7030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294</v>
      </c>
      <c r="E49" s="30"/>
      <c r="F49" s="28"/>
      <c r="G49" s="109" t="s">
        <v>278</v>
      </c>
      <c r="H49" s="31">
        <v>1</v>
      </c>
      <c r="I49" s="68"/>
      <c r="J49" s="35">
        <v>7011</v>
      </c>
      <c r="K49" s="31" t="s">
        <v>292</v>
      </c>
      <c r="L49" s="33">
        <v>1</v>
      </c>
      <c r="M49" s="109" t="s">
        <v>278</v>
      </c>
      <c r="N49" s="148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8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287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7">
        <v>30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293</v>
      </c>
      <c r="E56" s="71" t="s">
        <v>78</v>
      </c>
      <c r="F56" s="6" t="s">
        <v>71</v>
      </c>
      <c r="G56" s="109"/>
      <c r="H56" s="204" t="s">
        <v>75</v>
      </c>
      <c r="I56" s="205"/>
      <c r="J56" s="158">
        <v>2</v>
      </c>
      <c r="K56" s="44" t="s">
        <v>35</v>
      </c>
      <c r="L56" s="5"/>
      <c r="M56" s="126"/>
    </row>
    <row r="57" spans="1:14">
      <c r="A57" s="17">
        <v>4</v>
      </c>
      <c r="B57" s="75">
        <v>2000</v>
      </c>
      <c r="C57" s="6" t="s">
        <v>291</v>
      </c>
      <c r="D57" s="71" t="s">
        <v>78</v>
      </c>
      <c r="E57" s="71" t="s">
        <v>78</v>
      </c>
      <c r="F57" s="6" t="s">
        <v>71</v>
      </c>
      <c r="G57" s="109"/>
      <c r="H57" s="21" t="s">
        <v>64</v>
      </c>
      <c r="I57" s="21"/>
      <c r="J57" s="43">
        <f>SUM(J49*L49)+(J50*L50)+(J51*L51)+(J52*L52)+10+6</f>
        <v>7027</v>
      </c>
      <c r="K57" s="2"/>
      <c r="L57" s="3"/>
      <c r="M57" s="127"/>
      <c r="N57" s="59"/>
    </row>
    <row r="58" spans="1:14">
      <c r="A58" s="17">
        <v>5</v>
      </c>
      <c r="B58" s="76">
        <v>3011</v>
      </c>
      <c r="C58" s="6" t="s">
        <v>236</v>
      </c>
      <c r="D58" s="71" t="s">
        <v>78</v>
      </c>
      <c r="E58" s="71" t="s">
        <v>78</v>
      </c>
      <c r="F58" s="6" t="s">
        <v>71</v>
      </c>
      <c r="G58" s="109"/>
      <c r="H58" s="21" t="s">
        <v>65</v>
      </c>
      <c r="I58" s="21"/>
      <c r="J58" s="43">
        <f>SUM(B56:B60)+B55+6</f>
        <v>7027</v>
      </c>
      <c r="K58" s="27"/>
      <c r="L58" s="3"/>
      <c r="M58" s="127"/>
    </row>
    <row r="59" spans="1:14">
      <c r="A59" s="17">
        <v>6</v>
      </c>
      <c r="B59" s="7">
        <v>2000</v>
      </c>
      <c r="C59" s="71" t="s">
        <v>78</v>
      </c>
      <c r="D59" s="6" t="s">
        <v>293</v>
      </c>
      <c r="E59" s="71" t="s">
        <v>78</v>
      </c>
      <c r="F59" s="69" t="s">
        <v>73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0</v>
      </c>
      <c r="C60" s="71" t="s">
        <v>76</v>
      </c>
      <c r="D60" s="71" t="s">
        <v>76</v>
      </c>
      <c r="E60" s="71" t="s">
        <v>76</v>
      </c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23" t="s">
        <v>280</v>
      </c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55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29</v>
      </c>
      <c r="I64" s="183"/>
      <c r="J64" s="186" t="s">
        <v>31</v>
      </c>
      <c r="K64" s="186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65</v>
      </c>
      <c r="J65" s="155" t="s">
        <v>14</v>
      </c>
      <c r="K65" s="155" t="s">
        <v>15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2</v>
      </c>
      <c r="J66" s="155">
        <v>0</v>
      </c>
      <c r="K66" s="7">
        <v>50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70</v>
      </c>
      <c r="J67" s="186" t="s">
        <v>22</v>
      </c>
      <c r="K67" s="186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3</v>
      </c>
      <c r="J68" s="155" t="s">
        <v>14</v>
      </c>
      <c r="K68" s="155" t="s">
        <v>15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48</v>
      </c>
      <c r="J69" s="155">
        <v>0</v>
      </c>
      <c r="K69" s="7">
        <v>150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57"/>
      <c r="G90" s="109"/>
      <c r="H90" s="156" t="s">
        <v>51</v>
      </c>
      <c r="I90" s="156"/>
      <c r="J90" s="156"/>
      <c r="K90" s="27"/>
      <c r="L90" s="27"/>
      <c r="M90" s="109"/>
    </row>
    <row r="91" spans="1:13">
      <c r="A91" s="34" t="s">
        <v>52</v>
      </c>
      <c r="B91" s="157">
        <v>3</v>
      </c>
      <c r="C91" s="157"/>
      <c r="D91" s="157"/>
      <c r="E91" s="157"/>
      <c r="F91" s="157"/>
      <c r="G91" s="109"/>
      <c r="H91" s="55" t="s">
        <v>286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53</v>
      </c>
      <c r="D92" s="67">
        <v>7030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294</v>
      </c>
      <c r="E93" s="30"/>
      <c r="F93" s="28"/>
      <c r="G93" s="109" t="s">
        <v>278</v>
      </c>
      <c r="H93" s="31">
        <v>1</v>
      </c>
      <c r="I93" s="68"/>
      <c r="J93" s="35">
        <v>6132</v>
      </c>
      <c r="K93" s="31" t="s">
        <v>294</v>
      </c>
      <c r="L93" s="33">
        <v>1</v>
      </c>
      <c r="M93" s="109" t="s">
        <v>278</v>
      </c>
    </row>
    <row r="94" spans="1:13">
      <c r="A94" s="9" t="s">
        <v>0</v>
      </c>
      <c r="B94" s="10"/>
      <c r="C94" s="15" t="s">
        <v>60</v>
      </c>
      <c r="D94" s="30">
        <v>200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>
        <v>8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287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7">
        <v>30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295</v>
      </c>
      <c r="E100" s="71" t="s">
        <v>78</v>
      </c>
      <c r="F100" s="6" t="s">
        <v>71</v>
      </c>
      <c r="G100" s="109"/>
      <c r="H100" s="204" t="s">
        <v>75</v>
      </c>
      <c r="I100" s="205"/>
      <c r="J100" s="15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500</v>
      </c>
      <c r="C101" s="6" t="s">
        <v>291</v>
      </c>
      <c r="D101" s="71" t="s">
        <v>78</v>
      </c>
      <c r="E101" s="71" t="s">
        <v>78</v>
      </c>
      <c r="F101" s="6" t="s">
        <v>71</v>
      </c>
      <c r="G101" s="109"/>
      <c r="H101" s="21" t="s">
        <v>64</v>
      </c>
      <c r="I101" s="21"/>
      <c r="J101" s="43">
        <f>SUM(J93*L93)+(J94*L94)+(J95*L95)+(J96*L96)+10+6</f>
        <v>6148</v>
      </c>
      <c r="K101" s="2"/>
      <c r="L101" s="3"/>
      <c r="M101" s="127"/>
    </row>
    <row r="102" spans="1:13">
      <c r="A102" s="17">
        <v>5</v>
      </c>
      <c r="B102" s="76">
        <v>5132</v>
      </c>
      <c r="C102" s="6" t="s">
        <v>236</v>
      </c>
      <c r="D102" s="71" t="s">
        <v>78</v>
      </c>
      <c r="E102" s="71" t="s">
        <v>78</v>
      </c>
      <c r="F102" s="6" t="s">
        <v>71</v>
      </c>
      <c r="G102" s="109"/>
      <c r="H102" s="21" t="s">
        <v>65</v>
      </c>
      <c r="I102" s="21"/>
      <c r="J102" s="43">
        <f>SUM(B100:B104)+B99+6</f>
        <v>6148</v>
      </c>
      <c r="K102" s="27"/>
      <c r="L102" s="3"/>
      <c r="M102" s="127"/>
    </row>
    <row r="103" spans="1:13">
      <c r="A103" s="17">
        <v>6</v>
      </c>
      <c r="B103" s="7">
        <v>500</v>
      </c>
      <c r="C103" s="71" t="s">
        <v>78</v>
      </c>
      <c r="D103" s="6" t="s">
        <v>295</v>
      </c>
      <c r="E103" s="71" t="s">
        <v>78</v>
      </c>
      <c r="F103" s="69" t="s">
        <v>73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0</v>
      </c>
      <c r="C104" s="71" t="s">
        <v>76</v>
      </c>
      <c r="D104" s="71" t="s">
        <v>76</v>
      </c>
      <c r="E104" s="71" t="s">
        <v>76</v>
      </c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23" t="s">
        <v>280</v>
      </c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30</v>
      </c>
      <c r="I108" s="183"/>
      <c r="J108" s="186" t="s">
        <v>31</v>
      </c>
      <c r="K108" s="186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65</v>
      </c>
      <c r="J109" s="155" t="s">
        <v>14</v>
      </c>
      <c r="K109" s="155" t="s">
        <v>15</v>
      </c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2</v>
      </c>
      <c r="J110" s="155">
        <v>0</v>
      </c>
      <c r="K110" s="7">
        <v>50</v>
      </c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70</v>
      </c>
      <c r="J111" s="186" t="s">
        <v>22</v>
      </c>
      <c r="K111" s="186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3</v>
      </c>
      <c r="J112" s="155" t="s">
        <v>14</v>
      </c>
      <c r="K112" s="155" t="s">
        <v>15</v>
      </c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53</v>
      </c>
      <c r="J113" s="155">
        <v>0</v>
      </c>
      <c r="K113" s="7">
        <v>150</v>
      </c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57"/>
      <c r="G134" s="109"/>
      <c r="H134" s="156" t="s">
        <v>51</v>
      </c>
      <c r="I134" s="156"/>
      <c r="J134" s="156"/>
      <c r="K134" s="27"/>
      <c r="L134" s="27"/>
      <c r="M134" s="109"/>
    </row>
    <row r="135" spans="1:13">
      <c r="A135" s="34" t="s">
        <v>52</v>
      </c>
      <c r="B135" s="157">
        <v>4</v>
      </c>
      <c r="C135" s="157"/>
      <c r="D135" s="157"/>
      <c r="E135" s="157"/>
      <c r="F135" s="157"/>
      <c r="G135" s="109"/>
      <c r="H135" s="55" t="s">
        <v>286</v>
      </c>
      <c r="I135" s="55"/>
      <c r="J135" s="55"/>
      <c r="K135" s="37"/>
      <c r="L135" s="26"/>
      <c r="M135" s="134"/>
    </row>
    <row r="136" spans="1:13">
      <c r="A136" s="157"/>
      <c r="B136" s="29"/>
      <c r="C136" s="15" t="s">
        <v>53</v>
      </c>
      <c r="D136" s="67">
        <v>7030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294</v>
      </c>
      <c r="E137" s="30"/>
      <c r="F137" s="28"/>
      <c r="G137" s="109" t="s">
        <v>278</v>
      </c>
      <c r="H137" s="31">
        <v>1</v>
      </c>
      <c r="I137" s="68"/>
      <c r="J137" s="35">
        <v>5979</v>
      </c>
      <c r="K137" s="31" t="s">
        <v>296</v>
      </c>
      <c r="L137" s="33">
        <v>1</v>
      </c>
      <c r="M137" s="109" t="s">
        <v>278</v>
      </c>
    </row>
    <row r="138" spans="1:13">
      <c r="A138" s="9" t="s">
        <v>0</v>
      </c>
      <c r="B138" s="10"/>
      <c r="C138" s="15" t="s">
        <v>60</v>
      </c>
      <c r="D138" s="30">
        <v>200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>
        <v>8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 t="s">
        <v>287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7">
        <v>30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58"/>
      <c r="I143" s="158"/>
      <c r="J143" s="158"/>
      <c r="K143" s="158"/>
      <c r="L143" s="44"/>
      <c r="M143" s="135"/>
    </row>
    <row r="144" spans="1:13">
      <c r="A144" s="17">
        <v>3</v>
      </c>
      <c r="B144" s="75">
        <v>0</v>
      </c>
      <c r="C144" s="71" t="s">
        <v>78</v>
      </c>
      <c r="D144" s="6" t="s">
        <v>295</v>
      </c>
      <c r="E144" s="71" t="s">
        <v>78</v>
      </c>
      <c r="F144" s="6" t="s">
        <v>71</v>
      </c>
      <c r="G144" s="109"/>
      <c r="H144" s="204" t="s">
        <v>75</v>
      </c>
      <c r="I144" s="205"/>
      <c r="J144" s="15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500</v>
      </c>
      <c r="C145" s="6" t="s">
        <v>291</v>
      </c>
      <c r="D145" s="71" t="s">
        <v>78</v>
      </c>
      <c r="E145" s="71" t="s">
        <v>78</v>
      </c>
      <c r="F145" s="6" t="s">
        <v>71</v>
      </c>
      <c r="G145" s="109"/>
      <c r="H145" s="21" t="s">
        <v>64</v>
      </c>
      <c r="I145" s="21"/>
      <c r="J145" s="43">
        <f>SUM(J137*L137)+(J138*L138)+(J139*L139)+(J140*L140)+10+6</f>
        <v>5995</v>
      </c>
      <c r="K145" s="2"/>
      <c r="L145" s="3"/>
      <c r="M145" s="127"/>
    </row>
    <row r="146" spans="1:13">
      <c r="A146" s="17">
        <v>5</v>
      </c>
      <c r="B146" s="76">
        <v>4979</v>
      </c>
      <c r="C146" s="6" t="s">
        <v>236</v>
      </c>
      <c r="D146" s="71" t="s">
        <v>78</v>
      </c>
      <c r="E146" s="71" t="s">
        <v>78</v>
      </c>
      <c r="F146" s="6" t="s">
        <v>71</v>
      </c>
      <c r="G146" s="109"/>
      <c r="H146" s="21" t="s">
        <v>65</v>
      </c>
      <c r="I146" s="21"/>
      <c r="J146" s="43">
        <f>SUM(B144:B148)+B143+6</f>
        <v>5995</v>
      </c>
      <c r="K146" s="27"/>
      <c r="L146" s="3"/>
      <c r="M146" s="127"/>
    </row>
    <row r="147" spans="1:13">
      <c r="A147" s="17">
        <v>6</v>
      </c>
      <c r="B147" s="7">
        <v>500</v>
      </c>
      <c r="C147" s="71" t="s">
        <v>78</v>
      </c>
      <c r="D147" s="6" t="s">
        <v>295</v>
      </c>
      <c r="E147" s="71" t="s">
        <v>78</v>
      </c>
      <c r="F147" s="69" t="s">
        <v>73</v>
      </c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76</v>
      </c>
      <c r="D148" s="71" t="s">
        <v>76</v>
      </c>
      <c r="E148" s="71" t="s">
        <v>76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23" t="s">
        <v>280</v>
      </c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55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 t="s">
        <v>30</v>
      </c>
      <c r="I152" s="183"/>
      <c r="J152" s="186" t="s">
        <v>31</v>
      </c>
      <c r="K152" s="186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55" t="s">
        <v>9</v>
      </c>
      <c r="I153" s="7">
        <v>65</v>
      </c>
      <c r="J153" s="155" t="s">
        <v>14</v>
      </c>
      <c r="K153" s="155" t="s">
        <v>15</v>
      </c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55" t="s">
        <v>10</v>
      </c>
      <c r="I154" s="7">
        <v>2</v>
      </c>
      <c r="J154" s="155">
        <v>0</v>
      </c>
      <c r="K154" s="7">
        <v>50</v>
      </c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55" t="s">
        <v>11</v>
      </c>
      <c r="I155" s="7">
        <v>70</v>
      </c>
      <c r="J155" s="186" t="s">
        <v>22</v>
      </c>
      <c r="K155" s="186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55" t="s">
        <v>12</v>
      </c>
      <c r="I156" s="7">
        <v>3</v>
      </c>
      <c r="J156" s="155" t="s">
        <v>14</v>
      </c>
      <c r="K156" s="155" t="s">
        <v>15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55" t="s">
        <v>13</v>
      </c>
      <c r="I157" s="7">
        <v>53</v>
      </c>
      <c r="J157" s="155">
        <v>0</v>
      </c>
      <c r="K157" s="7">
        <v>150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9"/>
      <c r="I159" s="8"/>
      <c r="J159" s="159"/>
      <c r="K159" s="8"/>
      <c r="L159" s="15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51"/>
      <c r="G178" s="109"/>
      <c r="H178" s="150" t="s">
        <v>51</v>
      </c>
      <c r="I178" s="150"/>
      <c r="J178" s="150"/>
      <c r="K178" s="27"/>
      <c r="L178" s="27"/>
      <c r="M178" s="109"/>
    </row>
    <row r="179" spans="1:13">
      <c r="A179" s="34" t="s">
        <v>52</v>
      </c>
      <c r="B179" s="151"/>
      <c r="C179" s="151"/>
      <c r="D179" s="151"/>
      <c r="E179" s="151"/>
      <c r="F179" s="151"/>
      <c r="G179" s="109"/>
      <c r="H179" s="55" t="s">
        <v>142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51"/>
      <c r="G222" s="109"/>
      <c r="H222" s="150" t="s">
        <v>51</v>
      </c>
      <c r="I222" s="150"/>
      <c r="J222" s="150"/>
      <c r="K222" s="27"/>
      <c r="L222" s="27"/>
      <c r="M222" s="109"/>
    </row>
    <row r="223" spans="1:13">
      <c r="A223" s="34" t="s">
        <v>52</v>
      </c>
      <c r="B223" s="151"/>
      <c r="C223" s="151"/>
      <c r="D223" s="151"/>
      <c r="E223" s="151"/>
      <c r="F223" s="151"/>
      <c r="G223" s="109"/>
      <c r="H223" s="55" t="s">
        <v>142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51"/>
      <c r="G266" s="109"/>
      <c r="H266" s="150" t="s">
        <v>51</v>
      </c>
      <c r="I266" s="150"/>
      <c r="J266" s="150"/>
      <c r="K266" s="27"/>
      <c r="L266" s="27"/>
      <c r="M266" s="109"/>
    </row>
    <row r="267" spans="1:13">
      <c r="A267" s="34" t="s">
        <v>52</v>
      </c>
      <c r="B267" s="151"/>
      <c r="C267" s="151"/>
      <c r="D267" s="151"/>
      <c r="E267" s="151"/>
      <c r="F267" s="151"/>
      <c r="G267" s="109"/>
      <c r="H267" s="55" t="s">
        <v>142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51"/>
      <c r="G310" s="109"/>
      <c r="H310" s="150" t="s">
        <v>51</v>
      </c>
      <c r="I310" s="150"/>
      <c r="J310" s="150"/>
      <c r="K310" s="27"/>
      <c r="L310" s="27"/>
      <c r="M310" s="109"/>
    </row>
    <row r="311" spans="1:14">
      <c r="A311" s="34" t="s">
        <v>52</v>
      </c>
      <c r="B311" s="151"/>
      <c r="C311" s="151"/>
      <c r="D311" s="151"/>
      <c r="E311" s="151"/>
      <c r="F311" s="151"/>
      <c r="G311" s="109"/>
      <c r="H311" s="55" t="s">
        <v>142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51"/>
      <c r="G354" s="109"/>
      <c r="H354" s="150" t="s">
        <v>51</v>
      </c>
      <c r="I354" s="150"/>
      <c r="J354" s="150"/>
      <c r="K354" s="27"/>
      <c r="L354" s="27"/>
      <c r="M354" s="109"/>
    </row>
    <row r="355" spans="1:14">
      <c r="A355" s="34" t="s">
        <v>52</v>
      </c>
      <c r="B355" s="151"/>
      <c r="C355" s="151"/>
      <c r="D355" s="151"/>
      <c r="E355" s="151"/>
      <c r="F355" s="151"/>
      <c r="G355" s="109"/>
      <c r="H355" s="55" t="s">
        <v>142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51"/>
      <c r="G398" s="109"/>
      <c r="H398" s="150" t="s">
        <v>51</v>
      </c>
      <c r="I398" s="150"/>
      <c r="J398" s="150"/>
      <c r="K398" s="27"/>
      <c r="L398" s="27"/>
      <c r="M398" s="109"/>
    </row>
    <row r="399" spans="1:13">
      <c r="A399" s="34" t="s">
        <v>52</v>
      </c>
      <c r="B399" s="151"/>
      <c r="C399" s="151"/>
      <c r="D399" s="151"/>
      <c r="E399" s="151"/>
      <c r="F399" s="151"/>
      <c r="G399" s="109"/>
      <c r="H399" s="55" t="s">
        <v>142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51"/>
      <c r="G442" s="109"/>
      <c r="H442" s="150" t="s">
        <v>51</v>
      </c>
      <c r="I442" s="150"/>
      <c r="J442" s="150"/>
      <c r="K442" s="27"/>
      <c r="L442" s="27"/>
      <c r="M442" s="109"/>
    </row>
    <row r="443" spans="1:13">
      <c r="A443" s="34" t="s">
        <v>52</v>
      </c>
      <c r="B443" s="151"/>
      <c r="C443" s="151"/>
      <c r="D443" s="151"/>
      <c r="E443" s="151"/>
      <c r="F443" s="151"/>
      <c r="G443" s="109"/>
      <c r="H443" s="55" t="s">
        <v>142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51"/>
      <c r="G486" s="109"/>
      <c r="H486" s="150" t="s">
        <v>51</v>
      </c>
      <c r="I486" s="150"/>
      <c r="J486" s="150"/>
      <c r="K486" s="27"/>
      <c r="L486" s="27"/>
      <c r="M486" s="109"/>
    </row>
    <row r="487" spans="1:13">
      <c r="A487" s="34" t="s">
        <v>52</v>
      </c>
      <c r="B487" s="151"/>
      <c r="C487" s="151"/>
      <c r="D487" s="151"/>
      <c r="E487" s="151"/>
      <c r="F487" s="151"/>
      <c r="G487" s="109"/>
      <c r="H487" s="55" t="s">
        <v>142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51"/>
      <c r="G530" s="109"/>
      <c r="H530" s="150" t="s">
        <v>51</v>
      </c>
      <c r="I530" s="150"/>
      <c r="J530" s="150"/>
      <c r="K530" s="27"/>
      <c r="L530" s="27"/>
      <c r="M530" s="109"/>
    </row>
    <row r="531" spans="1:14">
      <c r="A531" s="34" t="s">
        <v>52</v>
      </c>
      <c r="B531" s="151"/>
      <c r="C531" s="151"/>
      <c r="D531" s="151"/>
      <c r="E531" s="151"/>
      <c r="F531" s="151"/>
      <c r="G531" s="109"/>
      <c r="H531" s="55" t="s">
        <v>142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51"/>
      <c r="G574" s="109"/>
      <c r="H574" s="150" t="s">
        <v>51</v>
      </c>
      <c r="I574" s="150"/>
      <c r="J574" s="150"/>
      <c r="K574" s="27"/>
      <c r="L574" s="27"/>
      <c r="M574" s="109"/>
    </row>
    <row r="575" spans="1:13">
      <c r="A575" s="34" t="s">
        <v>52</v>
      </c>
      <c r="B575" s="151"/>
      <c r="C575" s="151"/>
      <c r="D575" s="151"/>
      <c r="E575" s="151"/>
      <c r="F575" s="151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51"/>
      <c r="G618" s="109"/>
      <c r="H618" s="150" t="s">
        <v>51</v>
      </c>
      <c r="I618" s="150"/>
      <c r="J618" s="150"/>
      <c r="K618" s="27"/>
      <c r="L618" s="27"/>
      <c r="M618" s="109"/>
    </row>
    <row r="619" spans="1:13">
      <c r="A619" s="34" t="s">
        <v>52</v>
      </c>
      <c r="B619" s="151"/>
      <c r="C619" s="151"/>
      <c r="D619" s="151"/>
      <c r="E619" s="151"/>
      <c r="F619" s="151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51"/>
      <c r="G662" s="109"/>
      <c r="H662" s="150" t="s">
        <v>51</v>
      </c>
      <c r="I662" s="150"/>
      <c r="J662" s="150"/>
      <c r="K662" s="27"/>
      <c r="L662" s="27"/>
      <c r="M662" s="109"/>
    </row>
    <row r="663" spans="1:13">
      <c r="A663" s="34" t="s">
        <v>52</v>
      </c>
      <c r="B663" s="151"/>
      <c r="C663" s="151"/>
      <c r="D663" s="151"/>
      <c r="E663" s="151"/>
      <c r="F663" s="151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51"/>
      <c r="G706" s="109"/>
      <c r="H706" s="150" t="s">
        <v>51</v>
      </c>
      <c r="I706" s="150"/>
      <c r="J706" s="150"/>
      <c r="K706" s="27"/>
      <c r="L706" s="27"/>
      <c r="M706" s="109"/>
    </row>
    <row r="707" spans="1:13">
      <c r="A707" s="34" t="s">
        <v>52</v>
      </c>
      <c r="B707" s="151"/>
      <c r="C707" s="151"/>
      <c r="D707" s="151"/>
      <c r="E707" s="151"/>
      <c r="F707" s="151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51"/>
      <c r="G750" s="109"/>
      <c r="H750" s="150" t="s">
        <v>51</v>
      </c>
      <c r="I750" s="150"/>
      <c r="J750" s="150"/>
      <c r="K750" s="27"/>
      <c r="L750" s="27"/>
      <c r="M750" s="109"/>
    </row>
    <row r="751" spans="1:13">
      <c r="A751" s="34" t="s">
        <v>52</v>
      </c>
      <c r="B751" s="151"/>
      <c r="C751" s="151"/>
      <c r="D751" s="151"/>
      <c r="E751" s="151"/>
      <c r="F751" s="151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51"/>
      <c r="G794" s="109"/>
      <c r="H794" s="150" t="s">
        <v>51</v>
      </c>
      <c r="I794" s="150"/>
      <c r="J794" s="150"/>
      <c r="K794" s="27"/>
      <c r="L794" s="27"/>
      <c r="M794" s="109"/>
    </row>
    <row r="795" spans="1:13">
      <c r="A795" s="34" t="s">
        <v>52</v>
      </c>
      <c r="B795" s="151"/>
      <c r="C795" s="151"/>
      <c r="D795" s="151"/>
      <c r="E795" s="151"/>
      <c r="F795" s="151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51"/>
      <c r="G838" s="109"/>
      <c r="H838" s="150" t="s">
        <v>51</v>
      </c>
      <c r="I838" s="150"/>
      <c r="J838" s="150"/>
      <c r="K838" s="27"/>
      <c r="L838" s="27"/>
      <c r="M838" s="109"/>
    </row>
    <row r="839" spans="1:13">
      <c r="A839" s="34" t="s">
        <v>52</v>
      </c>
      <c r="B839" s="151"/>
      <c r="C839" s="151"/>
      <c r="D839" s="151"/>
      <c r="E839" s="151"/>
      <c r="F839" s="151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51"/>
      <c r="G882" s="109"/>
      <c r="H882" s="150" t="s">
        <v>51</v>
      </c>
      <c r="I882" s="150"/>
      <c r="J882" s="150"/>
      <c r="K882" s="27"/>
      <c r="L882" s="27"/>
      <c r="M882" s="109"/>
    </row>
    <row r="883" spans="1:13">
      <c r="A883" s="34" t="s">
        <v>52</v>
      </c>
      <c r="B883" s="151"/>
      <c r="C883" s="151"/>
      <c r="D883" s="151"/>
      <c r="E883" s="151"/>
      <c r="F883" s="151"/>
      <c r="G883" s="109"/>
      <c r="H883" s="55" t="s">
        <v>142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51"/>
      <c r="G926" s="109"/>
      <c r="H926" s="150" t="s">
        <v>51</v>
      </c>
      <c r="I926" s="150"/>
      <c r="J926" s="150"/>
      <c r="K926" s="27"/>
      <c r="L926" s="27"/>
      <c r="M926" s="109"/>
    </row>
    <row r="927" spans="1:13">
      <c r="A927" s="34" t="s">
        <v>52</v>
      </c>
      <c r="B927" s="151"/>
      <c r="C927" s="151"/>
      <c r="D927" s="151"/>
      <c r="E927" s="151"/>
      <c r="F927" s="151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51"/>
      <c r="G970" s="109"/>
      <c r="H970" s="150" t="s">
        <v>51</v>
      </c>
      <c r="I970" s="150"/>
      <c r="J970" s="150"/>
      <c r="K970" s="27"/>
      <c r="L970" s="27"/>
      <c r="M970" s="109"/>
    </row>
    <row r="971" spans="1:13">
      <c r="A971" s="34" t="s">
        <v>52</v>
      </c>
      <c r="B971" s="151"/>
      <c r="C971" s="151"/>
      <c r="D971" s="151"/>
      <c r="E971" s="151"/>
      <c r="F971" s="151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51"/>
      <c r="G1014" s="109"/>
      <c r="H1014" s="150" t="s">
        <v>51</v>
      </c>
      <c r="I1014" s="150"/>
      <c r="J1014" s="150"/>
      <c r="K1014" s="27"/>
      <c r="L1014" s="27"/>
      <c r="M1014" s="109"/>
    </row>
    <row r="1015" spans="1:13">
      <c r="A1015" s="34" t="s">
        <v>52</v>
      </c>
      <c r="B1015" s="151"/>
      <c r="C1015" s="151"/>
      <c r="D1015" s="151"/>
      <c r="E1015" s="151"/>
      <c r="F1015" s="151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51"/>
      <c r="G1058" s="109"/>
      <c r="H1058" s="150" t="s">
        <v>51</v>
      </c>
      <c r="I1058" s="150"/>
      <c r="J1058" s="150"/>
      <c r="K1058" s="27"/>
      <c r="L1058" s="27"/>
      <c r="M1058" s="109"/>
    </row>
    <row r="1059" spans="1:14">
      <c r="A1059" s="34" t="s">
        <v>52</v>
      </c>
      <c r="B1059" s="151"/>
      <c r="C1059" s="151"/>
      <c r="D1059" s="151"/>
      <c r="E1059" s="151"/>
      <c r="F1059" s="151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51"/>
      <c r="G1102" s="109"/>
      <c r="H1102" s="150" t="s">
        <v>51</v>
      </c>
      <c r="I1102" s="150"/>
      <c r="J1102" s="150"/>
      <c r="K1102" s="27"/>
      <c r="L1102" s="27"/>
      <c r="M1102" s="109"/>
    </row>
    <row r="1103" spans="1:13">
      <c r="A1103" s="34" t="s">
        <v>52</v>
      </c>
      <c r="B1103" s="151"/>
      <c r="C1103" s="151"/>
      <c r="D1103" s="151"/>
      <c r="E1103" s="151"/>
      <c r="F1103" s="151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51"/>
      <c r="G1146" s="109"/>
      <c r="H1146" s="150" t="s">
        <v>51</v>
      </c>
      <c r="I1146" s="150"/>
      <c r="J1146" s="150"/>
      <c r="K1146" s="27"/>
      <c r="L1146" s="27"/>
      <c r="M1146" s="109"/>
    </row>
    <row r="1147" spans="1:13">
      <c r="A1147" s="34" t="s">
        <v>52</v>
      </c>
      <c r="B1147" s="151"/>
      <c r="C1147" s="151"/>
      <c r="D1147" s="151"/>
      <c r="E1147" s="151"/>
      <c r="F1147" s="151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51"/>
      <c r="G1190" s="109"/>
      <c r="H1190" s="150" t="s">
        <v>51</v>
      </c>
      <c r="I1190" s="150"/>
      <c r="J1190" s="150"/>
      <c r="K1190" s="27"/>
      <c r="L1190" s="27"/>
      <c r="M1190" s="109"/>
    </row>
    <row r="1191" spans="1:13">
      <c r="A1191" s="34" t="s">
        <v>52</v>
      </c>
      <c r="B1191" s="151"/>
      <c r="C1191" s="151"/>
      <c r="D1191" s="151"/>
      <c r="E1191" s="151"/>
      <c r="F1191" s="151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51"/>
      <c r="G1234" s="109"/>
      <c r="H1234" s="150" t="s">
        <v>51</v>
      </c>
      <c r="I1234" s="150"/>
      <c r="J1234" s="150"/>
      <c r="K1234" s="27"/>
      <c r="L1234" s="27"/>
      <c r="M1234" s="109"/>
    </row>
    <row r="1235" spans="1:14">
      <c r="A1235" s="34" t="s">
        <v>52</v>
      </c>
      <c r="B1235" s="151"/>
      <c r="C1235" s="151"/>
      <c r="D1235" s="151"/>
      <c r="E1235" s="151"/>
      <c r="F1235" s="151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51"/>
      <c r="G1278" s="109"/>
      <c r="H1278" s="150" t="s">
        <v>51</v>
      </c>
      <c r="I1278" s="150"/>
      <c r="J1278" s="150"/>
      <c r="K1278" s="27"/>
      <c r="L1278" s="27"/>
      <c r="M1278" s="109"/>
    </row>
    <row r="1279" spans="1:13">
      <c r="A1279" s="34" t="s">
        <v>52</v>
      </c>
      <c r="B1279" s="151"/>
      <c r="C1279" s="151"/>
      <c r="D1279" s="151"/>
      <c r="E1279" s="151"/>
      <c r="F1279" s="151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51"/>
      <c r="G1322" s="109"/>
      <c r="H1322" s="150" t="s">
        <v>51</v>
      </c>
      <c r="I1322" s="150"/>
      <c r="J1322" s="150"/>
      <c r="K1322" s="27"/>
      <c r="L1322" s="27"/>
      <c r="M1322" s="109"/>
    </row>
    <row r="1323" spans="1:13">
      <c r="A1323" s="34" t="s">
        <v>52</v>
      </c>
      <c r="B1323" s="151"/>
      <c r="C1323" s="151"/>
      <c r="D1323" s="151"/>
      <c r="E1323" s="151"/>
      <c r="F1323" s="151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51"/>
      <c r="G1366" s="109"/>
      <c r="H1366" s="150" t="s">
        <v>51</v>
      </c>
      <c r="I1366" s="150"/>
      <c r="J1366" s="150"/>
      <c r="K1366" s="27"/>
      <c r="L1366" s="27"/>
      <c r="M1366" s="109"/>
    </row>
    <row r="1367" spans="1:13">
      <c r="A1367" s="34" t="s">
        <v>52</v>
      </c>
      <c r="B1367" s="151"/>
      <c r="C1367" s="151"/>
      <c r="D1367" s="151"/>
      <c r="E1367" s="151"/>
      <c r="F1367" s="151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51"/>
      <c r="G1410" s="109"/>
      <c r="H1410" s="150" t="s">
        <v>51</v>
      </c>
      <c r="I1410" s="150"/>
      <c r="J1410" s="150"/>
      <c r="K1410" s="27"/>
      <c r="L1410" s="27"/>
      <c r="M1410" s="109"/>
    </row>
    <row r="1411" spans="1:13">
      <c r="A1411" s="34" t="s">
        <v>52</v>
      </c>
      <c r="B1411" s="151"/>
      <c r="C1411" s="151"/>
      <c r="D1411" s="151"/>
      <c r="E1411" s="151"/>
      <c r="F1411" s="151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51"/>
      <c r="G1454" s="109"/>
      <c r="H1454" s="150" t="s">
        <v>51</v>
      </c>
      <c r="I1454" s="150"/>
      <c r="J1454" s="150"/>
      <c r="K1454" s="27"/>
      <c r="L1454" s="27"/>
      <c r="M1454" s="109"/>
    </row>
    <row r="1455" spans="1:13">
      <c r="A1455" s="34" t="s">
        <v>52</v>
      </c>
      <c r="B1455" s="151"/>
      <c r="C1455" s="151"/>
      <c r="D1455" s="151"/>
      <c r="E1455" s="151"/>
      <c r="F1455" s="151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51"/>
      <c r="G1498" s="109"/>
      <c r="H1498" s="150" t="s">
        <v>51</v>
      </c>
      <c r="I1498" s="150"/>
      <c r="J1498" s="150"/>
      <c r="K1498" s="27"/>
      <c r="L1498" s="27"/>
      <c r="M1498" s="109"/>
    </row>
    <row r="1499" spans="1:13">
      <c r="A1499" s="34" t="s">
        <v>52</v>
      </c>
      <c r="B1499" s="151"/>
      <c r="C1499" s="151"/>
      <c r="D1499" s="151"/>
      <c r="E1499" s="151"/>
      <c r="F1499" s="151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51"/>
      <c r="G1542" s="109"/>
      <c r="H1542" s="150" t="s">
        <v>51</v>
      </c>
      <c r="I1542" s="150"/>
      <c r="J1542" s="150"/>
      <c r="K1542" s="27"/>
      <c r="L1542" s="27"/>
      <c r="M1542" s="109"/>
    </row>
    <row r="1543" spans="1:13">
      <c r="A1543" s="34" t="s">
        <v>52</v>
      </c>
      <c r="B1543" s="151"/>
      <c r="C1543" s="151"/>
      <c r="D1543" s="151"/>
      <c r="E1543" s="151"/>
      <c r="F1543" s="151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51"/>
      <c r="G1586" s="109"/>
      <c r="H1586" s="150" t="s">
        <v>51</v>
      </c>
      <c r="I1586" s="150"/>
      <c r="J1586" s="150"/>
      <c r="K1586" s="27"/>
      <c r="L1586" s="27"/>
      <c r="M1586" s="109"/>
    </row>
    <row r="1587" spans="1:13">
      <c r="A1587" s="34" t="s">
        <v>52</v>
      </c>
      <c r="B1587" s="151"/>
      <c r="C1587" s="151"/>
      <c r="D1587" s="151"/>
      <c r="E1587" s="151"/>
      <c r="F1587" s="151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51"/>
      <c r="G1630" s="109"/>
      <c r="H1630" s="150" t="s">
        <v>51</v>
      </c>
      <c r="I1630" s="150"/>
      <c r="J1630" s="150"/>
      <c r="K1630" s="27"/>
      <c r="L1630" s="27"/>
      <c r="M1630" s="109"/>
    </row>
    <row r="1631" spans="1:13">
      <c r="A1631" s="34" t="s">
        <v>52</v>
      </c>
      <c r="B1631" s="151"/>
      <c r="C1631" s="151"/>
      <c r="D1631" s="151"/>
      <c r="E1631" s="151"/>
      <c r="F1631" s="151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51"/>
      <c r="G1674" s="109"/>
      <c r="H1674" s="150" t="s">
        <v>51</v>
      </c>
      <c r="I1674" s="150"/>
      <c r="J1674" s="150"/>
      <c r="K1674" s="27"/>
      <c r="L1674" s="27"/>
      <c r="M1674" s="109"/>
    </row>
    <row r="1675" spans="1:13">
      <c r="A1675" s="34" t="s">
        <v>52</v>
      </c>
      <c r="B1675" s="151"/>
      <c r="C1675" s="151"/>
      <c r="D1675" s="151"/>
      <c r="E1675" s="151"/>
      <c r="F1675" s="151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51"/>
      <c r="G1718" s="109"/>
      <c r="H1718" s="150" t="s">
        <v>51</v>
      </c>
      <c r="I1718" s="150"/>
      <c r="J1718" s="150"/>
      <c r="K1718" s="27"/>
      <c r="L1718" s="27"/>
      <c r="M1718" s="109"/>
    </row>
    <row r="1719" spans="1:13">
      <c r="A1719" s="34" t="s">
        <v>52</v>
      </c>
      <c r="B1719" s="151"/>
      <c r="C1719" s="151"/>
      <c r="D1719" s="151"/>
      <c r="E1719" s="151"/>
      <c r="F1719" s="151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51"/>
      <c r="G1762" s="109"/>
      <c r="H1762" s="150" t="s">
        <v>51</v>
      </c>
      <c r="I1762" s="150"/>
      <c r="J1762" s="150"/>
      <c r="K1762" s="27"/>
      <c r="L1762" s="27"/>
      <c r="M1762" s="109"/>
    </row>
    <row r="1763" spans="1:14">
      <c r="A1763" s="34" t="s">
        <v>52</v>
      </c>
      <c r="B1763" s="151"/>
      <c r="C1763" s="151"/>
      <c r="D1763" s="151"/>
      <c r="E1763" s="151"/>
      <c r="F1763" s="151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51"/>
      <c r="G1806" s="109"/>
      <c r="H1806" s="150" t="s">
        <v>51</v>
      </c>
      <c r="I1806" s="150"/>
      <c r="J1806" s="150"/>
      <c r="K1806" s="27"/>
      <c r="L1806" s="27"/>
      <c r="M1806" s="109"/>
    </row>
    <row r="1807" spans="1:13">
      <c r="A1807" s="34" t="s">
        <v>52</v>
      </c>
      <c r="B1807" s="151"/>
      <c r="C1807" s="151"/>
      <c r="D1807" s="151"/>
      <c r="E1807" s="151"/>
      <c r="F1807" s="151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51"/>
      <c r="G1850" s="109"/>
      <c r="H1850" s="150" t="s">
        <v>51</v>
      </c>
      <c r="I1850" s="150"/>
      <c r="J1850" s="150"/>
      <c r="K1850" s="27"/>
      <c r="L1850" s="27"/>
      <c r="M1850" s="109"/>
    </row>
    <row r="1851" spans="1:13">
      <c r="A1851" s="34" t="s">
        <v>52</v>
      </c>
      <c r="B1851" s="151"/>
      <c r="C1851" s="151"/>
      <c r="D1851" s="151"/>
      <c r="E1851" s="151"/>
      <c r="F1851" s="151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51"/>
      <c r="G1894" s="109"/>
      <c r="H1894" s="150" t="s">
        <v>51</v>
      </c>
      <c r="I1894" s="150"/>
      <c r="J1894" s="150"/>
      <c r="K1894" s="27"/>
      <c r="L1894" s="27"/>
      <c r="M1894" s="109"/>
    </row>
    <row r="1895" spans="1:13">
      <c r="A1895" s="34" t="s">
        <v>52</v>
      </c>
      <c r="B1895" s="151"/>
      <c r="C1895" s="151"/>
      <c r="D1895" s="151"/>
      <c r="E1895" s="151"/>
      <c r="F1895" s="151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51"/>
      <c r="G1938" s="109"/>
      <c r="H1938" s="150" t="s">
        <v>51</v>
      </c>
      <c r="I1938" s="150"/>
      <c r="J1938" s="150"/>
      <c r="K1938" s="27"/>
      <c r="L1938" s="27"/>
      <c r="M1938" s="109"/>
    </row>
    <row r="1939" spans="1:13">
      <c r="A1939" s="34" t="s">
        <v>52</v>
      </c>
      <c r="B1939" s="151"/>
      <c r="C1939" s="151"/>
      <c r="D1939" s="151"/>
      <c r="E1939" s="151"/>
      <c r="F1939" s="151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51"/>
      <c r="G1982" s="109"/>
      <c r="H1982" s="150" t="s">
        <v>51</v>
      </c>
      <c r="I1982" s="150"/>
      <c r="J1982" s="150"/>
      <c r="K1982" s="27"/>
      <c r="L1982" s="27"/>
      <c r="M1982" s="109"/>
    </row>
    <row r="1983" spans="1:13">
      <c r="A1983" s="34" t="s">
        <v>52</v>
      </c>
      <c r="B1983" s="151"/>
      <c r="C1983" s="151"/>
      <c r="D1983" s="151"/>
      <c r="E1983" s="151"/>
      <c r="F1983" s="151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51"/>
      <c r="G2026" s="109"/>
      <c r="H2026" s="150" t="s">
        <v>51</v>
      </c>
      <c r="I2026" s="150"/>
      <c r="J2026" s="150"/>
      <c r="K2026" s="27"/>
      <c r="L2026" s="27"/>
      <c r="M2026" s="109"/>
    </row>
    <row r="2027" spans="1:13">
      <c r="A2027" s="34" t="s">
        <v>52</v>
      </c>
      <c r="B2027" s="151"/>
      <c r="C2027" s="151"/>
      <c r="D2027" s="151"/>
      <c r="E2027" s="151"/>
      <c r="F2027" s="151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51"/>
      <c r="G2070" s="109"/>
      <c r="H2070" s="150" t="s">
        <v>51</v>
      </c>
      <c r="I2070" s="150"/>
      <c r="J2070" s="150"/>
      <c r="K2070" s="27"/>
      <c r="L2070" s="27"/>
      <c r="M2070" s="109"/>
    </row>
    <row r="2071" spans="1:13">
      <c r="A2071" s="34" t="s">
        <v>52</v>
      </c>
      <c r="B2071" s="151"/>
      <c r="C2071" s="151"/>
      <c r="D2071" s="151"/>
      <c r="E2071" s="151"/>
      <c r="F2071" s="151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51"/>
      <c r="G2114" s="109"/>
      <c r="H2114" s="150" t="s">
        <v>51</v>
      </c>
      <c r="I2114" s="150"/>
      <c r="J2114" s="150"/>
      <c r="K2114" s="27"/>
      <c r="L2114" s="27"/>
      <c r="M2114" s="109"/>
    </row>
    <row r="2115" spans="1:13">
      <c r="A2115" s="34" t="s">
        <v>52</v>
      </c>
      <c r="B2115" s="151"/>
      <c r="C2115" s="151"/>
      <c r="D2115" s="151"/>
      <c r="E2115" s="151"/>
      <c r="F2115" s="151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51"/>
      <c r="G2158" s="109"/>
      <c r="H2158" s="150" t="s">
        <v>51</v>
      </c>
      <c r="I2158" s="150"/>
      <c r="J2158" s="150"/>
      <c r="K2158" s="27"/>
      <c r="L2158" s="27"/>
      <c r="M2158" s="109"/>
    </row>
    <row r="2159" spans="1:13">
      <c r="A2159" s="34" t="s">
        <v>52</v>
      </c>
      <c r="B2159" s="151"/>
      <c r="C2159" s="151"/>
      <c r="D2159" s="151"/>
      <c r="E2159" s="151"/>
      <c r="F2159" s="151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51"/>
      <c r="G2202" s="109"/>
      <c r="H2202" s="150" t="s">
        <v>51</v>
      </c>
      <c r="I2202" s="150"/>
      <c r="J2202" s="150"/>
      <c r="K2202" s="27"/>
      <c r="L2202" s="27"/>
      <c r="M2202" s="109"/>
    </row>
    <row r="2203" spans="1:13">
      <c r="A2203" s="34" t="s">
        <v>52</v>
      </c>
      <c r="B2203" s="151"/>
      <c r="C2203" s="151"/>
      <c r="D2203" s="151"/>
      <c r="E2203" s="151"/>
      <c r="F2203" s="151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51"/>
      <c r="G2246" s="109"/>
      <c r="H2246" s="150" t="s">
        <v>51</v>
      </c>
      <c r="I2246" s="150"/>
      <c r="J2246" s="150"/>
      <c r="K2246" s="27"/>
      <c r="L2246" s="27"/>
      <c r="M2246" s="109"/>
    </row>
    <row r="2247" spans="1:13">
      <c r="A2247" s="34" t="s">
        <v>52</v>
      </c>
      <c r="B2247" s="151"/>
      <c r="C2247" s="151"/>
      <c r="D2247" s="151"/>
      <c r="E2247" s="151"/>
      <c r="F2247" s="151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51"/>
      <c r="G2290" s="109"/>
      <c r="H2290" s="150" t="s">
        <v>51</v>
      </c>
      <c r="I2290" s="150"/>
      <c r="J2290" s="150"/>
      <c r="K2290" s="27"/>
      <c r="L2290" s="27"/>
      <c r="M2290" s="109"/>
    </row>
    <row r="2291" spans="1:13">
      <c r="A2291" s="34" t="s">
        <v>52</v>
      </c>
      <c r="B2291" s="151"/>
      <c r="C2291" s="151"/>
      <c r="D2291" s="151"/>
      <c r="E2291" s="151"/>
      <c r="F2291" s="151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51"/>
      <c r="G2334" s="109"/>
      <c r="H2334" s="150" t="s">
        <v>51</v>
      </c>
      <c r="I2334" s="150"/>
      <c r="J2334" s="150"/>
      <c r="K2334" s="27"/>
      <c r="L2334" s="27"/>
      <c r="M2334" s="109"/>
    </row>
    <row r="2335" spans="1:13">
      <c r="A2335" s="34" t="s">
        <v>52</v>
      </c>
      <c r="B2335" s="151"/>
      <c r="C2335" s="151"/>
      <c r="D2335" s="151"/>
      <c r="E2335" s="151"/>
      <c r="F2335" s="151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51"/>
      <c r="G2378" s="109"/>
      <c r="H2378" s="150" t="s">
        <v>51</v>
      </c>
      <c r="I2378" s="150"/>
      <c r="J2378" s="150"/>
      <c r="K2378" s="27"/>
      <c r="L2378" s="27"/>
      <c r="M2378" s="109"/>
    </row>
    <row r="2379" spans="1:13">
      <c r="A2379" s="34" t="s">
        <v>52</v>
      </c>
      <c r="B2379" s="151"/>
      <c r="C2379" s="151"/>
      <c r="D2379" s="151"/>
      <c r="E2379" s="151"/>
      <c r="F2379" s="151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51"/>
      <c r="G2422" s="109"/>
      <c r="H2422" s="150" t="s">
        <v>51</v>
      </c>
      <c r="I2422" s="150"/>
      <c r="J2422" s="150"/>
      <c r="K2422" s="27"/>
      <c r="L2422" s="27"/>
      <c r="M2422" s="109"/>
    </row>
    <row r="2423" spans="1:13">
      <c r="A2423" s="34" t="s">
        <v>52</v>
      </c>
      <c r="B2423" s="151"/>
      <c r="C2423" s="151"/>
      <c r="D2423" s="151"/>
      <c r="E2423" s="151"/>
      <c r="F2423" s="151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51"/>
      <c r="G2466" s="109"/>
      <c r="H2466" s="150" t="s">
        <v>51</v>
      </c>
      <c r="I2466" s="150"/>
      <c r="J2466" s="150"/>
      <c r="K2466" s="27"/>
      <c r="L2466" s="27"/>
      <c r="M2466" s="109"/>
    </row>
    <row r="2467" spans="1:13">
      <c r="A2467" s="34" t="s">
        <v>52</v>
      </c>
      <c r="B2467" s="151"/>
      <c r="C2467" s="151"/>
      <c r="D2467" s="151"/>
      <c r="E2467" s="151"/>
      <c r="F2467" s="151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51"/>
      <c r="G2510" s="109"/>
      <c r="H2510" s="150" t="s">
        <v>51</v>
      </c>
      <c r="I2510" s="150"/>
      <c r="J2510" s="150"/>
      <c r="K2510" s="27"/>
      <c r="L2510" s="27"/>
      <c r="M2510" s="109"/>
    </row>
    <row r="2511" spans="1:13">
      <c r="A2511" s="34" t="s">
        <v>52</v>
      </c>
      <c r="B2511" s="151"/>
      <c r="C2511" s="151"/>
      <c r="D2511" s="151"/>
      <c r="E2511" s="151"/>
      <c r="F2511" s="151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51"/>
      <c r="G2554" s="109"/>
      <c r="H2554" s="150" t="s">
        <v>51</v>
      </c>
      <c r="I2554" s="150"/>
      <c r="J2554" s="150"/>
      <c r="K2554" s="27"/>
      <c r="L2554" s="27"/>
      <c r="M2554" s="109"/>
    </row>
    <row r="2555" spans="1:13">
      <c r="A2555" s="34" t="s">
        <v>52</v>
      </c>
      <c r="B2555" s="151"/>
      <c r="C2555" s="151"/>
      <c r="D2555" s="151"/>
      <c r="E2555" s="151"/>
      <c r="F2555" s="151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51"/>
      <c r="G2598" s="109"/>
      <c r="H2598" s="150" t="s">
        <v>51</v>
      </c>
      <c r="I2598" s="150"/>
      <c r="J2598" s="150"/>
      <c r="K2598" s="27"/>
      <c r="L2598" s="27"/>
      <c r="M2598" s="109"/>
    </row>
    <row r="2599" spans="1:13">
      <c r="A2599" s="34" t="s">
        <v>52</v>
      </c>
      <c r="B2599" s="151"/>
      <c r="C2599" s="151"/>
      <c r="D2599" s="151"/>
      <c r="E2599" s="151"/>
      <c r="F2599" s="151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51"/>
      <c r="G2642" s="109"/>
      <c r="H2642" s="150" t="s">
        <v>51</v>
      </c>
      <c r="I2642" s="150"/>
      <c r="J2642" s="150"/>
      <c r="K2642" s="27"/>
      <c r="L2642" s="27"/>
      <c r="M2642" s="109"/>
    </row>
    <row r="2643" spans="1:13">
      <c r="A2643" s="34" t="s">
        <v>52</v>
      </c>
      <c r="B2643" s="151"/>
      <c r="C2643" s="151"/>
      <c r="D2643" s="151"/>
      <c r="E2643" s="151"/>
      <c r="F2643" s="151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51"/>
      <c r="G2686" s="109"/>
      <c r="H2686" s="150" t="s">
        <v>51</v>
      </c>
      <c r="I2686" s="150"/>
      <c r="J2686" s="150"/>
      <c r="K2686" s="27"/>
      <c r="L2686" s="27"/>
      <c r="M2686" s="109"/>
    </row>
    <row r="2687" spans="1:13">
      <c r="A2687" s="34" t="s">
        <v>52</v>
      </c>
      <c r="B2687" s="151"/>
      <c r="C2687" s="151"/>
      <c r="D2687" s="151"/>
      <c r="E2687" s="151"/>
      <c r="F2687" s="151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51"/>
      <c r="G2730" s="109"/>
      <c r="H2730" s="150" t="s">
        <v>51</v>
      </c>
      <c r="I2730" s="150"/>
      <c r="J2730" s="150"/>
      <c r="K2730" s="27"/>
      <c r="L2730" s="27"/>
      <c r="M2730" s="109"/>
    </row>
    <row r="2731" spans="1:13">
      <c r="A2731" s="34" t="s">
        <v>52</v>
      </c>
      <c r="B2731" s="151"/>
      <c r="C2731" s="151"/>
      <c r="D2731" s="151"/>
      <c r="E2731" s="151"/>
      <c r="F2731" s="151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51"/>
      <c r="G2774" s="109"/>
      <c r="H2774" s="150" t="s">
        <v>51</v>
      </c>
      <c r="I2774" s="150"/>
      <c r="J2774" s="150"/>
      <c r="K2774" s="27"/>
      <c r="L2774" s="27"/>
      <c r="M2774" s="109"/>
    </row>
    <row r="2775" spans="1:13">
      <c r="A2775" s="34" t="s">
        <v>52</v>
      </c>
      <c r="B2775" s="151"/>
      <c r="C2775" s="151"/>
      <c r="D2775" s="151"/>
      <c r="E2775" s="151"/>
      <c r="F2775" s="151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51"/>
      <c r="G2818" s="109"/>
      <c r="H2818" s="150" t="s">
        <v>51</v>
      </c>
      <c r="I2818" s="150"/>
      <c r="J2818" s="150"/>
      <c r="K2818" s="27"/>
      <c r="L2818" s="27"/>
      <c r="M2818" s="109"/>
    </row>
    <row r="2819" spans="1:13">
      <c r="A2819" s="34" t="s">
        <v>52</v>
      </c>
      <c r="B2819" s="151"/>
      <c r="C2819" s="151"/>
      <c r="D2819" s="151"/>
      <c r="E2819" s="151"/>
      <c r="F2819" s="151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51"/>
      <c r="G2862" s="109"/>
      <c r="H2862" s="150" t="s">
        <v>51</v>
      </c>
      <c r="I2862" s="150"/>
      <c r="J2862" s="150"/>
      <c r="K2862" s="27"/>
      <c r="L2862" s="27"/>
      <c r="M2862" s="109"/>
    </row>
    <row r="2863" spans="1:13">
      <c r="A2863" s="34" t="s">
        <v>52</v>
      </c>
      <c r="B2863" s="151"/>
      <c r="C2863" s="151"/>
      <c r="D2863" s="151"/>
      <c r="E2863" s="151"/>
      <c r="F2863" s="151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51"/>
      <c r="G2906" s="109"/>
      <c r="H2906" s="150" t="s">
        <v>51</v>
      </c>
      <c r="I2906" s="150"/>
      <c r="J2906" s="150"/>
      <c r="K2906" s="27"/>
      <c r="L2906" s="27"/>
      <c r="M2906" s="109"/>
    </row>
    <row r="2907" spans="1:13">
      <c r="A2907" s="34" t="s">
        <v>52</v>
      </c>
      <c r="B2907" s="151"/>
      <c r="C2907" s="151"/>
      <c r="D2907" s="151"/>
      <c r="E2907" s="151"/>
      <c r="F2907" s="151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51"/>
      <c r="G2950" s="109"/>
      <c r="H2950" s="150" t="s">
        <v>51</v>
      </c>
      <c r="I2950" s="150"/>
      <c r="J2950" s="150"/>
      <c r="K2950" s="27"/>
      <c r="L2950" s="27"/>
      <c r="M2950" s="109"/>
    </row>
    <row r="2951" spans="1:13">
      <c r="A2951" s="34" t="s">
        <v>52</v>
      </c>
      <c r="B2951" s="151"/>
      <c r="C2951" s="151"/>
      <c r="D2951" s="151"/>
      <c r="E2951" s="151"/>
      <c r="F2951" s="151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2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J152:K152"/>
    <mergeCell ref="J155:K155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J108:K108"/>
    <mergeCell ref="J111:K111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64:K64"/>
    <mergeCell ref="J67:K67"/>
    <mergeCell ref="A1:L1"/>
    <mergeCell ref="A2:E2"/>
    <mergeCell ref="H12:I12"/>
    <mergeCell ref="H15:I15"/>
    <mergeCell ref="J15:K15"/>
    <mergeCell ref="H16:I17"/>
    <mergeCell ref="J16:K17"/>
    <mergeCell ref="J20:K20"/>
    <mergeCell ref="J23:K2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3" manualBreakCount="3">
    <brk id="44" max="12" man="1"/>
    <brk id="88" max="12" man="1"/>
    <brk id="132" max="12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48"/>
      <c r="P1" s="148"/>
      <c r="Q1" s="148"/>
      <c r="R1" s="148"/>
      <c r="S1" s="148"/>
    </row>
    <row r="2" spans="1:22">
      <c r="A2" s="202" t="s">
        <v>86</v>
      </c>
      <c r="B2" s="203"/>
      <c r="C2" s="203"/>
      <c r="D2" s="203"/>
      <c r="E2" s="203"/>
      <c r="F2" s="151"/>
      <c r="G2" s="109"/>
      <c r="H2" s="150" t="s">
        <v>51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52</v>
      </c>
      <c r="B3" s="151">
        <v>1</v>
      </c>
      <c r="C3" s="151"/>
      <c r="D3" s="151"/>
      <c r="E3" s="151"/>
      <c r="F3" s="151"/>
      <c r="G3" s="109"/>
      <c r="H3" s="55" t="s">
        <v>297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53</v>
      </c>
      <c r="D4" s="67">
        <v>13430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59</v>
      </c>
      <c r="D5" s="30">
        <v>650</v>
      </c>
      <c r="E5" s="30"/>
      <c r="F5" s="28"/>
      <c r="G5" s="109" t="s">
        <v>290</v>
      </c>
      <c r="H5" s="31">
        <v>1</v>
      </c>
      <c r="I5" s="68"/>
      <c r="J5" s="35">
        <v>13337.2</v>
      </c>
      <c r="K5" s="31" t="s">
        <v>299</v>
      </c>
      <c r="L5" s="33">
        <v>1</v>
      </c>
      <c r="M5" s="111" t="s">
        <v>290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287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24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300</v>
      </c>
      <c r="E12" s="71" t="s">
        <v>78</v>
      </c>
      <c r="F12" s="6" t="s">
        <v>71</v>
      </c>
      <c r="G12" s="109"/>
      <c r="H12" s="204" t="s">
        <v>75</v>
      </c>
      <c r="I12" s="205"/>
      <c r="J12" s="152">
        <v>3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13337.2</v>
      </c>
      <c r="C13" s="71" t="s">
        <v>78</v>
      </c>
      <c r="D13" s="6" t="s">
        <v>203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SUM(J5*L5)+(J6*L6)+(J7*L7)+(J8*L8)+10+6</f>
        <v>13353.2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SUM(B12:B14)+B11+6</f>
        <v>13353.2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280</v>
      </c>
      <c r="C15" s="7"/>
      <c r="D15" s="7"/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49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16</v>
      </c>
      <c r="I20" s="196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14</v>
      </c>
      <c r="I21" s="155" t="s">
        <v>33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45.7</v>
      </c>
      <c r="I22" s="23">
        <v>85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44.9</v>
      </c>
      <c r="I23" s="23">
        <v>165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7">
        <v>44.1</v>
      </c>
      <c r="I24" s="23">
        <v>245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7">
        <v>43.3</v>
      </c>
      <c r="I25" s="23">
        <v>325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7">
        <v>42.5</v>
      </c>
      <c r="I26" s="23">
        <v>405</v>
      </c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7">
        <v>41.7</v>
      </c>
      <c r="I27" s="23">
        <v>485</v>
      </c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7">
        <v>40.9</v>
      </c>
      <c r="I28" s="23">
        <v>565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82" t="s">
        <v>24</v>
      </c>
      <c r="I30" s="196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55" t="s">
        <v>14</v>
      </c>
      <c r="I31" s="155" t="s">
        <v>33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40.9</v>
      </c>
      <c r="I32" s="23">
        <v>85</v>
      </c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7">
        <v>41.7</v>
      </c>
      <c r="I33" s="23">
        <v>165</v>
      </c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7">
        <v>42.5</v>
      </c>
      <c r="I34" s="23">
        <v>245</v>
      </c>
      <c r="J34" s="42"/>
      <c r="K34" s="8"/>
      <c r="L34" s="8"/>
      <c r="M34" s="130"/>
    </row>
    <row r="35" spans="1:13">
      <c r="G35" s="130"/>
      <c r="H35" s="7">
        <v>43.3</v>
      </c>
      <c r="I35" s="23">
        <v>325</v>
      </c>
      <c r="J35" s="8"/>
      <c r="K35" s="8"/>
      <c r="L35" s="8"/>
      <c r="M35" s="130"/>
    </row>
    <row r="36" spans="1:13">
      <c r="G36" s="130"/>
      <c r="H36" s="7">
        <v>44.1</v>
      </c>
      <c r="I36" s="23">
        <v>405</v>
      </c>
      <c r="J36" s="8"/>
      <c r="K36" s="8"/>
      <c r="L36" s="8"/>
      <c r="M36" s="130"/>
    </row>
    <row r="37" spans="1:13">
      <c r="G37" s="130"/>
      <c r="H37" s="7">
        <v>44.9</v>
      </c>
      <c r="I37" s="23">
        <v>485</v>
      </c>
      <c r="J37" s="8"/>
      <c r="K37" s="8"/>
      <c r="L37" s="8"/>
      <c r="M37" s="130"/>
    </row>
    <row r="38" spans="1:13">
      <c r="G38" s="130"/>
      <c r="H38" s="7">
        <v>45.7</v>
      </c>
      <c r="I38" s="23">
        <v>565</v>
      </c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7"/>
      <c r="G46" s="109"/>
      <c r="H46" s="156" t="s">
        <v>51</v>
      </c>
      <c r="I46" s="156"/>
      <c r="J46" s="156"/>
      <c r="K46" s="27"/>
      <c r="L46" s="27"/>
      <c r="M46" s="109"/>
    </row>
    <row r="47" spans="1:13">
      <c r="A47" s="34" t="s">
        <v>52</v>
      </c>
      <c r="B47" s="157">
        <v>2</v>
      </c>
      <c r="C47" s="157"/>
      <c r="D47" s="157"/>
      <c r="E47" s="157"/>
      <c r="F47" s="157"/>
      <c r="G47" s="109"/>
      <c r="H47" s="55" t="s">
        <v>297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53</v>
      </c>
      <c r="D48" s="67">
        <v>13430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650</v>
      </c>
      <c r="E49" s="30"/>
      <c r="F49" s="28"/>
      <c r="G49" s="109" t="s">
        <v>290</v>
      </c>
      <c r="H49" s="31">
        <v>1</v>
      </c>
      <c r="I49" s="68"/>
      <c r="J49" s="35">
        <v>13330</v>
      </c>
      <c r="K49" s="31" t="s">
        <v>301</v>
      </c>
      <c r="L49" s="33">
        <v>1</v>
      </c>
      <c r="M49" s="111" t="s">
        <v>290</v>
      </c>
      <c r="N49" s="148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287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24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279</v>
      </c>
      <c r="E56" s="71" t="s">
        <v>78</v>
      </c>
      <c r="F56" s="6" t="s">
        <v>71</v>
      </c>
      <c r="G56" s="109"/>
      <c r="H56" s="204" t="s">
        <v>75</v>
      </c>
      <c r="I56" s="205"/>
      <c r="J56" s="158">
        <v>2</v>
      </c>
      <c r="K56" s="44" t="s">
        <v>35</v>
      </c>
      <c r="L56" s="5"/>
      <c r="M56" s="126"/>
    </row>
    <row r="57" spans="1:14">
      <c r="A57" s="17">
        <v>4</v>
      </c>
      <c r="B57" s="75">
        <v>13330</v>
      </c>
      <c r="C57" s="71" t="s">
        <v>78</v>
      </c>
      <c r="D57" s="6" t="s">
        <v>279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SUM(J49*L49)+(J50*L50)+(J51*L51)+(J52*L52)+10+6</f>
        <v>13346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SUM(B56:B58)+B55+6</f>
        <v>13346</v>
      </c>
      <c r="K58" s="27"/>
      <c r="L58" s="3"/>
      <c r="M58" s="127"/>
    </row>
    <row r="59" spans="1:14">
      <c r="A59" s="17">
        <v>6</v>
      </c>
      <c r="B59" s="23" t="s">
        <v>280</v>
      </c>
      <c r="C59" s="7"/>
      <c r="D59" s="7"/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/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55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7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51"/>
      <c r="G90" s="109"/>
      <c r="H90" s="150" t="s">
        <v>51</v>
      </c>
      <c r="I90" s="150"/>
      <c r="J90" s="150"/>
      <c r="K90" s="27"/>
      <c r="L90" s="27"/>
      <c r="M90" s="109"/>
    </row>
    <row r="91" spans="1:13">
      <c r="A91" s="34" t="s">
        <v>52</v>
      </c>
      <c r="B91" s="151"/>
      <c r="C91" s="151"/>
      <c r="D91" s="151"/>
      <c r="E91" s="151"/>
      <c r="F91" s="151"/>
      <c r="G91" s="109"/>
      <c r="H91" s="55" t="s">
        <v>142</v>
      </c>
      <c r="I91" s="55"/>
      <c r="J91" s="55"/>
      <c r="K91" s="37"/>
      <c r="L91" s="26"/>
      <c r="M91" s="134"/>
    </row>
    <row r="92" spans="1:13">
      <c r="A92" s="151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52"/>
      <c r="I99" s="152"/>
      <c r="J99" s="152"/>
      <c r="K99" s="152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52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49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9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9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9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9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9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3"/>
      <c r="I115" s="8"/>
      <c r="J115" s="153"/>
      <c r="K115" s="8"/>
      <c r="L115" s="153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3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51"/>
      <c r="G134" s="109"/>
      <c r="H134" s="150" t="s">
        <v>51</v>
      </c>
      <c r="I134" s="150"/>
      <c r="J134" s="150"/>
      <c r="K134" s="27"/>
      <c r="L134" s="27"/>
      <c r="M134" s="109"/>
    </row>
    <row r="135" spans="1:13">
      <c r="A135" s="34" t="s">
        <v>52</v>
      </c>
      <c r="B135" s="151"/>
      <c r="C135" s="151"/>
      <c r="D135" s="151"/>
      <c r="E135" s="151"/>
      <c r="F135" s="151"/>
      <c r="G135" s="109"/>
      <c r="H135" s="55" t="s">
        <v>142</v>
      </c>
      <c r="I135" s="55"/>
      <c r="J135" s="55"/>
      <c r="K135" s="37"/>
      <c r="L135" s="26"/>
      <c r="M135" s="134"/>
    </row>
    <row r="136" spans="1:13">
      <c r="A136" s="151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52"/>
      <c r="I143" s="152"/>
      <c r="J143" s="152"/>
      <c r="K143" s="152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52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49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9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9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9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9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9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3"/>
      <c r="I159" s="8"/>
      <c r="J159" s="153"/>
      <c r="K159" s="8"/>
      <c r="L159" s="153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3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51"/>
      <c r="G178" s="109"/>
      <c r="H178" s="150" t="s">
        <v>51</v>
      </c>
      <c r="I178" s="150"/>
      <c r="J178" s="150"/>
      <c r="K178" s="27"/>
      <c r="L178" s="27"/>
      <c r="M178" s="109"/>
    </row>
    <row r="179" spans="1:13">
      <c r="A179" s="34" t="s">
        <v>52</v>
      </c>
      <c r="B179" s="151"/>
      <c r="C179" s="151"/>
      <c r="D179" s="151"/>
      <c r="E179" s="151"/>
      <c r="F179" s="151"/>
      <c r="G179" s="109"/>
      <c r="H179" s="55" t="s">
        <v>142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51"/>
      <c r="G222" s="109"/>
      <c r="H222" s="150" t="s">
        <v>51</v>
      </c>
      <c r="I222" s="150"/>
      <c r="J222" s="150"/>
      <c r="K222" s="27"/>
      <c r="L222" s="27"/>
      <c r="M222" s="109"/>
    </row>
    <row r="223" spans="1:13">
      <c r="A223" s="34" t="s">
        <v>52</v>
      </c>
      <c r="B223" s="151"/>
      <c r="C223" s="151"/>
      <c r="D223" s="151"/>
      <c r="E223" s="151"/>
      <c r="F223" s="151"/>
      <c r="G223" s="109"/>
      <c r="H223" s="55" t="s">
        <v>142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51"/>
      <c r="G266" s="109"/>
      <c r="H266" s="150" t="s">
        <v>51</v>
      </c>
      <c r="I266" s="150"/>
      <c r="J266" s="150"/>
      <c r="K266" s="27"/>
      <c r="L266" s="27"/>
      <c r="M266" s="109"/>
    </row>
    <row r="267" spans="1:13">
      <c r="A267" s="34" t="s">
        <v>52</v>
      </c>
      <c r="B267" s="151"/>
      <c r="C267" s="151"/>
      <c r="D267" s="151"/>
      <c r="E267" s="151"/>
      <c r="F267" s="151"/>
      <c r="G267" s="109"/>
      <c r="H267" s="55" t="s">
        <v>142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51"/>
      <c r="G310" s="109"/>
      <c r="H310" s="150" t="s">
        <v>51</v>
      </c>
      <c r="I310" s="150"/>
      <c r="J310" s="150"/>
      <c r="K310" s="27"/>
      <c r="L310" s="27"/>
      <c r="M310" s="109"/>
    </row>
    <row r="311" spans="1:14">
      <c r="A311" s="34" t="s">
        <v>52</v>
      </c>
      <c r="B311" s="151"/>
      <c r="C311" s="151"/>
      <c r="D311" s="151"/>
      <c r="E311" s="151"/>
      <c r="F311" s="151"/>
      <c r="G311" s="109"/>
      <c r="H311" s="55" t="s">
        <v>142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51"/>
      <c r="G354" s="109"/>
      <c r="H354" s="150" t="s">
        <v>51</v>
      </c>
      <c r="I354" s="150"/>
      <c r="J354" s="150"/>
      <c r="K354" s="27"/>
      <c r="L354" s="27"/>
      <c r="M354" s="109"/>
    </row>
    <row r="355" spans="1:14">
      <c r="A355" s="34" t="s">
        <v>52</v>
      </c>
      <c r="B355" s="151"/>
      <c r="C355" s="151"/>
      <c r="D355" s="151"/>
      <c r="E355" s="151"/>
      <c r="F355" s="151"/>
      <c r="G355" s="109"/>
      <c r="H355" s="55" t="s">
        <v>142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51"/>
      <c r="G398" s="109"/>
      <c r="H398" s="150" t="s">
        <v>51</v>
      </c>
      <c r="I398" s="150"/>
      <c r="J398" s="150"/>
      <c r="K398" s="27"/>
      <c r="L398" s="27"/>
      <c r="M398" s="109"/>
    </row>
    <row r="399" spans="1:13">
      <c r="A399" s="34" t="s">
        <v>52</v>
      </c>
      <c r="B399" s="151"/>
      <c r="C399" s="151"/>
      <c r="D399" s="151"/>
      <c r="E399" s="151"/>
      <c r="F399" s="151"/>
      <c r="G399" s="109"/>
      <c r="H399" s="55" t="s">
        <v>142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51"/>
      <c r="G442" s="109"/>
      <c r="H442" s="150" t="s">
        <v>51</v>
      </c>
      <c r="I442" s="150"/>
      <c r="J442" s="150"/>
      <c r="K442" s="27"/>
      <c r="L442" s="27"/>
      <c r="M442" s="109"/>
    </row>
    <row r="443" spans="1:13">
      <c r="A443" s="34" t="s">
        <v>52</v>
      </c>
      <c r="B443" s="151"/>
      <c r="C443" s="151"/>
      <c r="D443" s="151"/>
      <c r="E443" s="151"/>
      <c r="F443" s="151"/>
      <c r="G443" s="109"/>
      <c r="H443" s="55" t="s">
        <v>142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51"/>
      <c r="G486" s="109"/>
      <c r="H486" s="150" t="s">
        <v>51</v>
      </c>
      <c r="I486" s="150"/>
      <c r="J486" s="150"/>
      <c r="K486" s="27"/>
      <c r="L486" s="27"/>
      <c r="M486" s="109"/>
    </row>
    <row r="487" spans="1:13">
      <c r="A487" s="34" t="s">
        <v>52</v>
      </c>
      <c r="B487" s="151"/>
      <c r="C487" s="151"/>
      <c r="D487" s="151"/>
      <c r="E487" s="151"/>
      <c r="F487" s="151"/>
      <c r="G487" s="109"/>
      <c r="H487" s="55" t="s">
        <v>142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51"/>
      <c r="G530" s="109"/>
      <c r="H530" s="150" t="s">
        <v>51</v>
      </c>
      <c r="I530" s="150"/>
      <c r="J530" s="150"/>
      <c r="K530" s="27"/>
      <c r="L530" s="27"/>
      <c r="M530" s="109"/>
    </row>
    <row r="531" spans="1:14">
      <c r="A531" s="34" t="s">
        <v>52</v>
      </c>
      <c r="B531" s="151"/>
      <c r="C531" s="151"/>
      <c r="D531" s="151"/>
      <c r="E531" s="151"/>
      <c r="F531" s="151"/>
      <c r="G531" s="109"/>
      <c r="H531" s="55" t="s">
        <v>142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51"/>
      <c r="G574" s="109"/>
      <c r="H574" s="150" t="s">
        <v>51</v>
      </c>
      <c r="I574" s="150"/>
      <c r="J574" s="150"/>
      <c r="K574" s="27"/>
      <c r="L574" s="27"/>
      <c r="M574" s="109"/>
    </row>
    <row r="575" spans="1:13">
      <c r="A575" s="34" t="s">
        <v>52</v>
      </c>
      <c r="B575" s="151"/>
      <c r="C575" s="151"/>
      <c r="D575" s="151"/>
      <c r="E575" s="151"/>
      <c r="F575" s="151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51"/>
      <c r="G618" s="109"/>
      <c r="H618" s="150" t="s">
        <v>51</v>
      </c>
      <c r="I618" s="150"/>
      <c r="J618" s="150"/>
      <c r="K618" s="27"/>
      <c r="L618" s="27"/>
      <c r="M618" s="109"/>
    </row>
    <row r="619" spans="1:13">
      <c r="A619" s="34" t="s">
        <v>52</v>
      </c>
      <c r="B619" s="151"/>
      <c r="C619" s="151"/>
      <c r="D619" s="151"/>
      <c r="E619" s="151"/>
      <c r="F619" s="151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51"/>
      <c r="G662" s="109"/>
      <c r="H662" s="150" t="s">
        <v>51</v>
      </c>
      <c r="I662" s="150"/>
      <c r="J662" s="150"/>
      <c r="K662" s="27"/>
      <c r="L662" s="27"/>
      <c r="M662" s="109"/>
    </row>
    <row r="663" spans="1:13">
      <c r="A663" s="34" t="s">
        <v>52</v>
      </c>
      <c r="B663" s="151"/>
      <c r="C663" s="151"/>
      <c r="D663" s="151"/>
      <c r="E663" s="151"/>
      <c r="F663" s="151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51"/>
      <c r="G706" s="109"/>
      <c r="H706" s="150" t="s">
        <v>51</v>
      </c>
      <c r="I706" s="150"/>
      <c r="J706" s="150"/>
      <c r="K706" s="27"/>
      <c r="L706" s="27"/>
      <c r="M706" s="109"/>
    </row>
    <row r="707" spans="1:13">
      <c r="A707" s="34" t="s">
        <v>52</v>
      </c>
      <c r="B707" s="151"/>
      <c r="C707" s="151"/>
      <c r="D707" s="151"/>
      <c r="E707" s="151"/>
      <c r="F707" s="151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51"/>
      <c r="G750" s="109"/>
      <c r="H750" s="150" t="s">
        <v>51</v>
      </c>
      <c r="I750" s="150"/>
      <c r="J750" s="150"/>
      <c r="K750" s="27"/>
      <c r="L750" s="27"/>
      <c r="M750" s="109"/>
    </row>
    <row r="751" spans="1:13">
      <c r="A751" s="34" t="s">
        <v>52</v>
      </c>
      <c r="B751" s="151"/>
      <c r="C751" s="151"/>
      <c r="D751" s="151"/>
      <c r="E751" s="151"/>
      <c r="F751" s="151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51"/>
      <c r="G794" s="109"/>
      <c r="H794" s="150" t="s">
        <v>51</v>
      </c>
      <c r="I794" s="150"/>
      <c r="J794" s="150"/>
      <c r="K794" s="27"/>
      <c r="L794" s="27"/>
      <c r="M794" s="109"/>
    </row>
    <row r="795" spans="1:13">
      <c r="A795" s="34" t="s">
        <v>52</v>
      </c>
      <c r="B795" s="151"/>
      <c r="C795" s="151"/>
      <c r="D795" s="151"/>
      <c r="E795" s="151"/>
      <c r="F795" s="151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51"/>
      <c r="G838" s="109"/>
      <c r="H838" s="150" t="s">
        <v>51</v>
      </c>
      <c r="I838" s="150"/>
      <c r="J838" s="150"/>
      <c r="K838" s="27"/>
      <c r="L838" s="27"/>
      <c r="M838" s="109"/>
    </row>
    <row r="839" spans="1:13">
      <c r="A839" s="34" t="s">
        <v>52</v>
      </c>
      <c r="B839" s="151"/>
      <c r="C839" s="151"/>
      <c r="D839" s="151"/>
      <c r="E839" s="151"/>
      <c r="F839" s="151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51"/>
      <c r="G882" s="109"/>
      <c r="H882" s="150" t="s">
        <v>51</v>
      </c>
      <c r="I882" s="150"/>
      <c r="J882" s="150"/>
      <c r="K882" s="27"/>
      <c r="L882" s="27"/>
      <c r="M882" s="109"/>
    </row>
    <row r="883" spans="1:13">
      <c r="A883" s="34" t="s">
        <v>52</v>
      </c>
      <c r="B883" s="151"/>
      <c r="C883" s="151"/>
      <c r="D883" s="151"/>
      <c r="E883" s="151"/>
      <c r="F883" s="151"/>
      <c r="G883" s="109"/>
      <c r="H883" s="55" t="s">
        <v>142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51"/>
      <c r="G926" s="109"/>
      <c r="H926" s="150" t="s">
        <v>51</v>
      </c>
      <c r="I926" s="150"/>
      <c r="J926" s="150"/>
      <c r="K926" s="27"/>
      <c r="L926" s="27"/>
      <c r="M926" s="109"/>
    </row>
    <row r="927" spans="1:13">
      <c r="A927" s="34" t="s">
        <v>52</v>
      </c>
      <c r="B927" s="151"/>
      <c r="C927" s="151"/>
      <c r="D927" s="151"/>
      <c r="E927" s="151"/>
      <c r="F927" s="151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51"/>
      <c r="G970" s="109"/>
      <c r="H970" s="150" t="s">
        <v>51</v>
      </c>
      <c r="I970" s="150"/>
      <c r="J970" s="150"/>
      <c r="K970" s="27"/>
      <c r="L970" s="27"/>
      <c r="M970" s="109"/>
    </row>
    <row r="971" spans="1:13">
      <c r="A971" s="34" t="s">
        <v>52</v>
      </c>
      <c r="B971" s="151"/>
      <c r="C971" s="151"/>
      <c r="D971" s="151"/>
      <c r="E971" s="151"/>
      <c r="F971" s="151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51"/>
      <c r="G1014" s="109"/>
      <c r="H1014" s="150" t="s">
        <v>51</v>
      </c>
      <c r="I1014" s="150"/>
      <c r="J1014" s="150"/>
      <c r="K1014" s="27"/>
      <c r="L1014" s="27"/>
      <c r="M1014" s="109"/>
    </row>
    <row r="1015" spans="1:13">
      <c r="A1015" s="34" t="s">
        <v>52</v>
      </c>
      <c r="B1015" s="151"/>
      <c r="C1015" s="151"/>
      <c r="D1015" s="151"/>
      <c r="E1015" s="151"/>
      <c r="F1015" s="151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51"/>
      <c r="G1058" s="109"/>
      <c r="H1058" s="150" t="s">
        <v>51</v>
      </c>
      <c r="I1058" s="150"/>
      <c r="J1058" s="150"/>
      <c r="K1058" s="27"/>
      <c r="L1058" s="27"/>
      <c r="M1058" s="109"/>
    </row>
    <row r="1059" spans="1:14">
      <c r="A1059" s="34" t="s">
        <v>52</v>
      </c>
      <c r="B1059" s="151"/>
      <c r="C1059" s="151"/>
      <c r="D1059" s="151"/>
      <c r="E1059" s="151"/>
      <c r="F1059" s="151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51"/>
      <c r="G1102" s="109"/>
      <c r="H1102" s="150" t="s">
        <v>51</v>
      </c>
      <c r="I1102" s="150"/>
      <c r="J1102" s="150"/>
      <c r="K1102" s="27"/>
      <c r="L1102" s="27"/>
      <c r="M1102" s="109"/>
    </row>
    <row r="1103" spans="1:13">
      <c r="A1103" s="34" t="s">
        <v>52</v>
      </c>
      <c r="B1103" s="151"/>
      <c r="C1103" s="151"/>
      <c r="D1103" s="151"/>
      <c r="E1103" s="151"/>
      <c r="F1103" s="151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51"/>
      <c r="G1146" s="109"/>
      <c r="H1146" s="150" t="s">
        <v>51</v>
      </c>
      <c r="I1146" s="150"/>
      <c r="J1146" s="150"/>
      <c r="K1146" s="27"/>
      <c r="L1146" s="27"/>
      <c r="M1146" s="109"/>
    </row>
    <row r="1147" spans="1:13">
      <c r="A1147" s="34" t="s">
        <v>52</v>
      </c>
      <c r="B1147" s="151"/>
      <c r="C1147" s="151"/>
      <c r="D1147" s="151"/>
      <c r="E1147" s="151"/>
      <c r="F1147" s="151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51"/>
      <c r="G1190" s="109"/>
      <c r="H1190" s="150" t="s">
        <v>51</v>
      </c>
      <c r="I1190" s="150"/>
      <c r="J1190" s="150"/>
      <c r="K1190" s="27"/>
      <c r="L1190" s="27"/>
      <c r="M1190" s="109"/>
    </row>
    <row r="1191" spans="1:13">
      <c r="A1191" s="34" t="s">
        <v>52</v>
      </c>
      <c r="B1191" s="151"/>
      <c r="C1191" s="151"/>
      <c r="D1191" s="151"/>
      <c r="E1191" s="151"/>
      <c r="F1191" s="151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51"/>
      <c r="G1234" s="109"/>
      <c r="H1234" s="150" t="s">
        <v>51</v>
      </c>
      <c r="I1234" s="150"/>
      <c r="J1234" s="150"/>
      <c r="K1234" s="27"/>
      <c r="L1234" s="27"/>
      <c r="M1234" s="109"/>
    </row>
    <row r="1235" spans="1:14">
      <c r="A1235" s="34" t="s">
        <v>52</v>
      </c>
      <c r="B1235" s="151"/>
      <c r="C1235" s="151"/>
      <c r="D1235" s="151"/>
      <c r="E1235" s="151"/>
      <c r="F1235" s="151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51"/>
      <c r="G1278" s="109"/>
      <c r="H1278" s="150" t="s">
        <v>51</v>
      </c>
      <c r="I1278" s="150"/>
      <c r="J1278" s="150"/>
      <c r="K1278" s="27"/>
      <c r="L1278" s="27"/>
      <c r="M1278" s="109"/>
    </row>
    <row r="1279" spans="1:13">
      <c r="A1279" s="34" t="s">
        <v>52</v>
      </c>
      <c r="B1279" s="151"/>
      <c r="C1279" s="151"/>
      <c r="D1279" s="151"/>
      <c r="E1279" s="151"/>
      <c r="F1279" s="151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51"/>
      <c r="G1322" s="109"/>
      <c r="H1322" s="150" t="s">
        <v>51</v>
      </c>
      <c r="I1322" s="150"/>
      <c r="J1322" s="150"/>
      <c r="K1322" s="27"/>
      <c r="L1322" s="27"/>
      <c r="M1322" s="109"/>
    </row>
    <row r="1323" spans="1:13">
      <c r="A1323" s="34" t="s">
        <v>52</v>
      </c>
      <c r="B1323" s="151"/>
      <c r="C1323" s="151"/>
      <c r="D1323" s="151"/>
      <c r="E1323" s="151"/>
      <c r="F1323" s="151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51"/>
      <c r="G1366" s="109"/>
      <c r="H1366" s="150" t="s">
        <v>51</v>
      </c>
      <c r="I1366" s="150"/>
      <c r="J1366" s="150"/>
      <c r="K1366" s="27"/>
      <c r="L1366" s="27"/>
      <c r="M1366" s="109"/>
    </row>
    <row r="1367" spans="1:13">
      <c r="A1367" s="34" t="s">
        <v>52</v>
      </c>
      <c r="B1367" s="151"/>
      <c r="C1367" s="151"/>
      <c r="D1367" s="151"/>
      <c r="E1367" s="151"/>
      <c r="F1367" s="151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51"/>
      <c r="G1410" s="109"/>
      <c r="H1410" s="150" t="s">
        <v>51</v>
      </c>
      <c r="I1410" s="150"/>
      <c r="J1410" s="150"/>
      <c r="K1410" s="27"/>
      <c r="L1410" s="27"/>
      <c r="M1410" s="109"/>
    </row>
    <row r="1411" spans="1:13">
      <c r="A1411" s="34" t="s">
        <v>52</v>
      </c>
      <c r="B1411" s="151"/>
      <c r="C1411" s="151"/>
      <c r="D1411" s="151"/>
      <c r="E1411" s="151"/>
      <c r="F1411" s="151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51"/>
      <c r="G1454" s="109"/>
      <c r="H1454" s="150" t="s">
        <v>51</v>
      </c>
      <c r="I1454" s="150"/>
      <c r="J1454" s="150"/>
      <c r="K1454" s="27"/>
      <c r="L1454" s="27"/>
      <c r="M1454" s="109"/>
    </row>
    <row r="1455" spans="1:13">
      <c r="A1455" s="34" t="s">
        <v>52</v>
      </c>
      <c r="B1455" s="151"/>
      <c r="C1455" s="151"/>
      <c r="D1455" s="151"/>
      <c r="E1455" s="151"/>
      <c r="F1455" s="151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51"/>
      <c r="G1498" s="109"/>
      <c r="H1498" s="150" t="s">
        <v>51</v>
      </c>
      <c r="I1498" s="150"/>
      <c r="J1498" s="150"/>
      <c r="K1498" s="27"/>
      <c r="L1498" s="27"/>
      <c r="M1498" s="109"/>
    </row>
    <row r="1499" spans="1:13">
      <c r="A1499" s="34" t="s">
        <v>52</v>
      </c>
      <c r="B1499" s="151"/>
      <c r="C1499" s="151"/>
      <c r="D1499" s="151"/>
      <c r="E1499" s="151"/>
      <c r="F1499" s="151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51"/>
      <c r="G1542" s="109"/>
      <c r="H1542" s="150" t="s">
        <v>51</v>
      </c>
      <c r="I1542" s="150"/>
      <c r="J1542" s="150"/>
      <c r="K1542" s="27"/>
      <c r="L1542" s="27"/>
      <c r="M1542" s="109"/>
    </row>
    <row r="1543" spans="1:13">
      <c r="A1543" s="34" t="s">
        <v>52</v>
      </c>
      <c r="B1543" s="151"/>
      <c r="C1543" s="151"/>
      <c r="D1543" s="151"/>
      <c r="E1543" s="151"/>
      <c r="F1543" s="151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51"/>
      <c r="G1586" s="109"/>
      <c r="H1586" s="150" t="s">
        <v>51</v>
      </c>
      <c r="I1586" s="150"/>
      <c r="J1586" s="150"/>
      <c r="K1586" s="27"/>
      <c r="L1586" s="27"/>
      <c r="M1586" s="109"/>
    </row>
    <row r="1587" spans="1:13">
      <c r="A1587" s="34" t="s">
        <v>52</v>
      </c>
      <c r="B1587" s="151"/>
      <c r="C1587" s="151"/>
      <c r="D1587" s="151"/>
      <c r="E1587" s="151"/>
      <c r="F1587" s="151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51"/>
      <c r="G1630" s="109"/>
      <c r="H1630" s="150" t="s">
        <v>51</v>
      </c>
      <c r="I1630" s="150"/>
      <c r="J1630" s="150"/>
      <c r="K1630" s="27"/>
      <c r="L1630" s="27"/>
      <c r="M1630" s="109"/>
    </row>
    <row r="1631" spans="1:13">
      <c r="A1631" s="34" t="s">
        <v>52</v>
      </c>
      <c r="B1631" s="151"/>
      <c r="C1631" s="151"/>
      <c r="D1631" s="151"/>
      <c r="E1631" s="151"/>
      <c r="F1631" s="151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51"/>
      <c r="G1674" s="109"/>
      <c r="H1674" s="150" t="s">
        <v>51</v>
      </c>
      <c r="I1674" s="150"/>
      <c r="J1674" s="150"/>
      <c r="K1674" s="27"/>
      <c r="L1674" s="27"/>
      <c r="M1674" s="109"/>
    </row>
    <row r="1675" spans="1:13">
      <c r="A1675" s="34" t="s">
        <v>52</v>
      </c>
      <c r="B1675" s="151"/>
      <c r="C1675" s="151"/>
      <c r="D1675" s="151"/>
      <c r="E1675" s="151"/>
      <c r="F1675" s="151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51"/>
      <c r="G1718" s="109"/>
      <c r="H1718" s="150" t="s">
        <v>51</v>
      </c>
      <c r="I1718" s="150"/>
      <c r="J1718" s="150"/>
      <c r="K1718" s="27"/>
      <c r="L1718" s="27"/>
      <c r="M1718" s="109"/>
    </row>
    <row r="1719" spans="1:13">
      <c r="A1719" s="34" t="s">
        <v>52</v>
      </c>
      <c r="B1719" s="151"/>
      <c r="C1719" s="151"/>
      <c r="D1719" s="151"/>
      <c r="E1719" s="151"/>
      <c r="F1719" s="151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51"/>
      <c r="G1762" s="109"/>
      <c r="H1762" s="150" t="s">
        <v>51</v>
      </c>
      <c r="I1762" s="150"/>
      <c r="J1762" s="150"/>
      <c r="K1762" s="27"/>
      <c r="L1762" s="27"/>
      <c r="M1762" s="109"/>
    </row>
    <row r="1763" spans="1:14">
      <c r="A1763" s="34" t="s">
        <v>52</v>
      </c>
      <c r="B1763" s="151"/>
      <c r="C1763" s="151"/>
      <c r="D1763" s="151"/>
      <c r="E1763" s="151"/>
      <c r="F1763" s="151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51"/>
      <c r="G1806" s="109"/>
      <c r="H1806" s="150" t="s">
        <v>51</v>
      </c>
      <c r="I1806" s="150"/>
      <c r="J1806" s="150"/>
      <c r="K1806" s="27"/>
      <c r="L1806" s="27"/>
      <c r="M1806" s="109"/>
    </row>
    <row r="1807" spans="1:13">
      <c r="A1807" s="34" t="s">
        <v>52</v>
      </c>
      <c r="B1807" s="151"/>
      <c r="C1807" s="151"/>
      <c r="D1807" s="151"/>
      <c r="E1807" s="151"/>
      <c r="F1807" s="151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51"/>
      <c r="G1850" s="109"/>
      <c r="H1850" s="150" t="s">
        <v>51</v>
      </c>
      <c r="I1850" s="150"/>
      <c r="J1850" s="150"/>
      <c r="K1850" s="27"/>
      <c r="L1850" s="27"/>
      <c r="M1850" s="109"/>
    </row>
    <row r="1851" spans="1:13">
      <c r="A1851" s="34" t="s">
        <v>52</v>
      </c>
      <c r="B1851" s="151"/>
      <c r="C1851" s="151"/>
      <c r="D1851" s="151"/>
      <c r="E1851" s="151"/>
      <c r="F1851" s="151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51"/>
      <c r="G1894" s="109"/>
      <c r="H1894" s="150" t="s">
        <v>51</v>
      </c>
      <c r="I1894" s="150"/>
      <c r="J1894" s="150"/>
      <c r="K1894" s="27"/>
      <c r="L1894" s="27"/>
      <c r="M1894" s="109"/>
    </row>
    <row r="1895" spans="1:13">
      <c r="A1895" s="34" t="s">
        <v>52</v>
      </c>
      <c r="B1895" s="151"/>
      <c r="C1895" s="151"/>
      <c r="D1895" s="151"/>
      <c r="E1895" s="151"/>
      <c r="F1895" s="151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51"/>
      <c r="G1938" s="109"/>
      <c r="H1938" s="150" t="s">
        <v>51</v>
      </c>
      <c r="I1938" s="150"/>
      <c r="J1938" s="150"/>
      <c r="K1938" s="27"/>
      <c r="L1938" s="27"/>
      <c r="M1938" s="109"/>
    </row>
    <row r="1939" spans="1:13">
      <c r="A1939" s="34" t="s">
        <v>52</v>
      </c>
      <c r="B1939" s="151"/>
      <c r="C1939" s="151"/>
      <c r="D1939" s="151"/>
      <c r="E1939" s="151"/>
      <c r="F1939" s="151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51"/>
      <c r="G1982" s="109"/>
      <c r="H1982" s="150" t="s">
        <v>51</v>
      </c>
      <c r="I1982" s="150"/>
      <c r="J1982" s="150"/>
      <c r="K1982" s="27"/>
      <c r="L1982" s="27"/>
      <c r="M1982" s="109"/>
    </row>
    <row r="1983" spans="1:13">
      <c r="A1983" s="34" t="s">
        <v>52</v>
      </c>
      <c r="B1983" s="151"/>
      <c r="C1983" s="151"/>
      <c r="D1983" s="151"/>
      <c r="E1983" s="151"/>
      <c r="F1983" s="151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51"/>
      <c r="G2026" s="109"/>
      <c r="H2026" s="150" t="s">
        <v>51</v>
      </c>
      <c r="I2026" s="150"/>
      <c r="J2026" s="150"/>
      <c r="K2026" s="27"/>
      <c r="L2026" s="27"/>
      <c r="M2026" s="109"/>
    </row>
    <row r="2027" spans="1:13">
      <c r="A2027" s="34" t="s">
        <v>52</v>
      </c>
      <c r="B2027" s="151"/>
      <c r="C2027" s="151"/>
      <c r="D2027" s="151"/>
      <c r="E2027" s="151"/>
      <c r="F2027" s="151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51"/>
      <c r="G2070" s="109"/>
      <c r="H2070" s="150" t="s">
        <v>51</v>
      </c>
      <c r="I2070" s="150"/>
      <c r="J2070" s="150"/>
      <c r="K2070" s="27"/>
      <c r="L2070" s="27"/>
      <c r="M2070" s="109"/>
    </row>
    <row r="2071" spans="1:13">
      <c r="A2071" s="34" t="s">
        <v>52</v>
      </c>
      <c r="B2071" s="151"/>
      <c r="C2071" s="151"/>
      <c r="D2071" s="151"/>
      <c r="E2071" s="151"/>
      <c r="F2071" s="151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51"/>
      <c r="G2114" s="109"/>
      <c r="H2114" s="150" t="s">
        <v>51</v>
      </c>
      <c r="I2114" s="150"/>
      <c r="J2114" s="150"/>
      <c r="K2114" s="27"/>
      <c r="L2114" s="27"/>
      <c r="M2114" s="109"/>
    </row>
    <row r="2115" spans="1:13">
      <c r="A2115" s="34" t="s">
        <v>52</v>
      </c>
      <c r="B2115" s="151"/>
      <c r="C2115" s="151"/>
      <c r="D2115" s="151"/>
      <c r="E2115" s="151"/>
      <c r="F2115" s="151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51"/>
      <c r="G2158" s="109"/>
      <c r="H2158" s="150" t="s">
        <v>51</v>
      </c>
      <c r="I2158" s="150"/>
      <c r="J2158" s="150"/>
      <c r="K2158" s="27"/>
      <c r="L2158" s="27"/>
      <c r="M2158" s="109"/>
    </row>
    <row r="2159" spans="1:13">
      <c r="A2159" s="34" t="s">
        <v>52</v>
      </c>
      <c r="B2159" s="151"/>
      <c r="C2159" s="151"/>
      <c r="D2159" s="151"/>
      <c r="E2159" s="151"/>
      <c r="F2159" s="151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51"/>
      <c r="G2202" s="109"/>
      <c r="H2202" s="150" t="s">
        <v>51</v>
      </c>
      <c r="I2202" s="150"/>
      <c r="J2202" s="150"/>
      <c r="K2202" s="27"/>
      <c r="L2202" s="27"/>
      <c r="M2202" s="109"/>
    </row>
    <row r="2203" spans="1:13">
      <c r="A2203" s="34" t="s">
        <v>52</v>
      </c>
      <c r="B2203" s="151"/>
      <c r="C2203" s="151"/>
      <c r="D2203" s="151"/>
      <c r="E2203" s="151"/>
      <c r="F2203" s="151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51"/>
      <c r="G2246" s="109"/>
      <c r="H2246" s="150" t="s">
        <v>51</v>
      </c>
      <c r="I2246" s="150"/>
      <c r="J2246" s="150"/>
      <c r="K2246" s="27"/>
      <c r="L2246" s="27"/>
      <c r="M2246" s="109"/>
    </row>
    <row r="2247" spans="1:13">
      <c r="A2247" s="34" t="s">
        <v>52</v>
      </c>
      <c r="B2247" s="151"/>
      <c r="C2247" s="151"/>
      <c r="D2247" s="151"/>
      <c r="E2247" s="151"/>
      <c r="F2247" s="151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51"/>
      <c r="G2290" s="109"/>
      <c r="H2290" s="150" t="s">
        <v>51</v>
      </c>
      <c r="I2290" s="150"/>
      <c r="J2290" s="150"/>
      <c r="K2290" s="27"/>
      <c r="L2290" s="27"/>
      <c r="M2290" s="109"/>
    </row>
    <row r="2291" spans="1:13">
      <c r="A2291" s="34" t="s">
        <v>52</v>
      </c>
      <c r="B2291" s="151"/>
      <c r="C2291" s="151"/>
      <c r="D2291" s="151"/>
      <c r="E2291" s="151"/>
      <c r="F2291" s="151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51"/>
      <c r="G2334" s="109"/>
      <c r="H2334" s="150" t="s">
        <v>51</v>
      </c>
      <c r="I2334" s="150"/>
      <c r="J2334" s="150"/>
      <c r="K2334" s="27"/>
      <c r="L2334" s="27"/>
      <c r="M2334" s="109"/>
    </row>
    <row r="2335" spans="1:13">
      <c r="A2335" s="34" t="s">
        <v>52</v>
      </c>
      <c r="B2335" s="151"/>
      <c r="C2335" s="151"/>
      <c r="D2335" s="151"/>
      <c r="E2335" s="151"/>
      <c r="F2335" s="151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51"/>
      <c r="G2378" s="109"/>
      <c r="H2378" s="150" t="s">
        <v>51</v>
      </c>
      <c r="I2378" s="150"/>
      <c r="J2378" s="150"/>
      <c r="K2378" s="27"/>
      <c r="L2378" s="27"/>
      <c r="M2378" s="109"/>
    </row>
    <row r="2379" spans="1:13">
      <c r="A2379" s="34" t="s">
        <v>52</v>
      </c>
      <c r="B2379" s="151"/>
      <c r="C2379" s="151"/>
      <c r="D2379" s="151"/>
      <c r="E2379" s="151"/>
      <c r="F2379" s="151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51"/>
      <c r="G2422" s="109"/>
      <c r="H2422" s="150" t="s">
        <v>51</v>
      </c>
      <c r="I2422" s="150"/>
      <c r="J2422" s="150"/>
      <c r="K2422" s="27"/>
      <c r="L2422" s="27"/>
      <c r="M2422" s="109"/>
    </row>
    <row r="2423" spans="1:13">
      <c r="A2423" s="34" t="s">
        <v>52</v>
      </c>
      <c r="B2423" s="151"/>
      <c r="C2423" s="151"/>
      <c r="D2423" s="151"/>
      <c r="E2423" s="151"/>
      <c r="F2423" s="151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51"/>
      <c r="G2466" s="109"/>
      <c r="H2466" s="150" t="s">
        <v>51</v>
      </c>
      <c r="I2466" s="150"/>
      <c r="J2466" s="150"/>
      <c r="K2466" s="27"/>
      <c r="L2466" s="27"/>
      <c r="M2466" s="109"/>
    </row>
    <row r="2467" spans="1:13">
      <c r="A2467" s="34" t="s">
        <v>52</v>
      </c>
      <c r="B2467" s="151"/>
      <c r="C2467" s="151"/>
      <c r="D2467" s="151"/>
      <c r="E2467" s="151"/>
      <c r="F2467" s="151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51"/>
      <c r="G2510" s="109"/>
      <c r="H2510" s="150" t="s">
        <v>51</v>
      </c>
      <c r="I2510" s="150"/>
      <c r="J2510" s="150"/>
      <c r="K2510" s="27"/>
      <c r="L2510" s="27"/>
      <c r="M2510" s="109"/>
    </row>
    <row r="2511" spans="1:13">
      <c r="A2511" s="34" t="s">
        <v>52</v>
      </c>
      <c r="B2511" s="151"/>
      <c r="C2511" s="151"/>
      <c r="D2511" s="151"/>
      <c r="E2511" s="151"/>
      <c r="F2511" s="151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51"/>
      <c r="G2554" s="109"/>
      <c r="H2554" s="150" t="s">
        <v>51</v>
      </c>
      <c r="I2554" s="150"/>
      <c r="J2554" s="150"/>
      <c r="K2554" s="27"/>
      <c r="L2554" s="27"/>
      <c r="M2554" s="109"/>
    </row>
    <row r="2555" spans="1:13">
      <c r="A2555" s="34" t="s">
        <v>52</v>
      </c>
      <c r="B2555" s="151"/>
      <c r="C2555" s="151"/>
      <c r="D2555" s="151"/>
      <c r="E2555" s="151"/>
      <c r="F2555" s="151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51"/>
      <c r="G2598" s="109"/>
      <c r="H2598" s="150" t="s">
        <v>51</v>
      </c>
      <c r="I2598" s="150"/>
      <c r="J2598" s="150"/>
      <c r="K2598" s="27"/>
      <c r="L2598" s="27"/>
      <c r="M2598" s="109"/>
    </row>
    <row r="2599" spans="1:13">
      <c r="A2599" s="34" t="s">
        <v>52</v>
      </c>
      <c r="B2599" s="151"/>
      <c r="C2599" s="151"/>
      <c r="D2599" s="151"/>
      <c r="E2599" s="151"/>
      <c r="F2599" s="151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51"/>
      <c r="G2642" s="109"/>
      <c r="H2642" s="150" t="s">
        <v>51</v>
      </c>
      <c r="I2642" s="150"/>
      <c r="J2642" s="150"/>
      <c r="K2642" s="27"/>
      <c r="L2642" s="27"/>
      <c r="M2642" s="109"/>
    </row>
    <row r="2643" spans="1:13">
      <c r="A2643" s="34" t="s">
        <v>52</v>
      </c>
      <c r="B2643" s="151"/>
      <c r="C2643" s="151"/>
      <c r="D2643" s="151"/>
      <c r="E2643" s="151"/>
      <c r="F2643" s="151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51"/>
      <c r="G2686" s="109"/>
      <c r="H2686" s="150" t="s">
        <v>51</v>
      </c>
      <c r="I2686" s="150"/>
      <c r="J2686" s="150"/>
      <c r="K2686" s="27"/>
      <c r="L2686" s="27"/>
      <c r="M2686" s="109"/>
    </row>
    <row r="2687" spans="1:13">
      <c r="A2687" s="34" t="s">
        <v>52</v>
      </c>
      <c r="B2687" s="151"/>
      <c r="C2687" s="151"/>
      <c r="D2687" s="151"/>
      <c r="E2687" s="151"/>
      <c r="F2687" s="151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51"/>
      <c r="G2730" s="109"/>
      <c r="H2730" s="150" t="s">
        <v>51</v>
      </c>
      <c r="I2730" s="150"/>
      <c r="J2730" s="150"/>
      <c r="K2730" s="27"/>
      <c r="L2730" s="27"/>
      <c r="M2730" s="109"/>
    </row>
    <row r="2731" spans="1:13">
      <c r="A2731" s="34" t="s">
        <v>52</v>
      </c>
      <c r="B2731" s="151"/>
      <c r="C2731" s="151"/>
      <c r="D2731" s="151"/>
      <c r="E2731" s="151"/>
      <c r="F2731" s="151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51"/>
      <c r="G2774" s="109"/>
      <c r="H2774" s="150" t="s">
        <v>51</v>
      </c>
      <c r="I2774" s="150"/>
      <c r="J2774" s="150"/>
      <c r="K2774" s="27"/>
      <c r="L2774" s="27"/>
      <c r="M2774" s="109"/>
    </row>
    <row r="2775" spans="1:13">
      <c r="A2775" s="34" t="s">
        <v>52</v>
      </c>
      <c r="B2775" s="151"/>
      <c r="C2775" s="151"/>
      <c r="D2775" s="151"/>
      <c r="E2775" s="151"/>
      <c r="F2775" s="151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51"/>
      <c r="G2818" s="109"/>
      <c r="H2818" s="150" t="s">
        <v>51</v>
      </c>
      <c r="I2818" s="150"/>
      <c r="J2818" s="150"/>
      <c r="K2818" s="27"/>
      <c r="L2818" s="27"/>
      <c r="M2818" s="109"/>
    </row>
    <row r="2819" spans="1:13">
      <c r="A2819" s="34" t="s">
        <v>52</v>
      </c>
      <c r="B2819" s="151"/>
      <c r="C2819" s="151"/>
      <c r="D2819" s="151"/>
      <c r="E2819" s="151"/>
      <c r="F2819" s="151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51"/>
      <c r="G2862" s="109"/>
      <c r="H2862" s="150" t="s">
        <v>51</v>
      </c>
      <c r="I2862" s="150"/>
      <c r="J2862" s="150"/>
      <c r="K2862" s="27"/>
      <c r="L2862" s="27"/>
      <c r="M2862" s="109"/>
    </row>
    <row r="2863" spans="1:13">
      <c r="A2863" s="34" t="s">
        <v>52</v>
      </c>
      <c r="B2863" s="151"/>
      <c r="C2863" s="151"/>
      <c r="D2863" s="151"/>
      <c r="E2863" s="151"/>
      <c r="F2863" s="151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51"/>
      <c r="G2906" s="109"/>
      <c r="H2906" s="150" t="s">
        <v>51</v>
      </c>
      <c r="I2906" s="150"/>
      <c r="J2906" s="150"/>
      <c r="K2906" s="27"/>
      <c r="L2906" s="27"/>
      <c r="M2906" s="109"/>
    </row>
    <row r="2907" spans="1:13">
      <c r="A2907" s="34" t="s">
        <v>52</v>
      </c>
      <c r="B2907" s="151"/>
      <c r="C2907" s="151"/>
      <c r="D2907" s="151"/>
      <c r="E2907" s="151"/>
      <c r="F2907" s="151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51"/>
      <c r="G2950" s="109"/>
      <c r="H2950" s="150" t="s">
        <v>51</v>
      </c>
      <c r="I2950" s="150"/>
      <c r="J2950" s="150"/>
      <c r="K2950" s="27"/>
      <c r="L2950" s="27"/>
      <c r="M2950" s="109"/>
    </row>
    <row r="2951" spans="1:13">
      <c r="A2951" s="34" t="s">
        <v>52</v>
      </c>
      <c r="B2951" s="151"/>
      <c r="C2951" s="151"/>
      <c r="D2951" s="151"/>
      <c r="E2951" s="151"/>
      <c r="F2951" s="151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5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30:I30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4.xml><?xml version="1.0" encoding="utf-8"?>
<worksheet xmlns="http://schemas.openxmlformats.org/spreadsheetml/2006/main" xmlns:r="http://schemas.openxmlformats.org/officeDocument/2006/relationships">
  <dimension ref="A1:V2992"/>
  <sheetViews>
    <sheetView topLeftCell="A31"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54"/>
      <c r="P1" s="154"/>
      <c r="Q1" s="154"/>
      <c r="R1" s="154"/>
      <c r="S1" s="154"/>
    </row>
    <row r="2" spans="1:22">
      <c r="A2" s="202" t="s">
        <v>86</v>
      </c>
      <c r="B2" s="203"/>
      <c r="C2" s="203"/>
      <c r="D2" s="203"/>
      <c r="E2" s="203"/>
      <c r="F2" s="157"/>
      <c r="G2" s="109"/>
      <c r="H2" s="156" t="s">
        <v>51</v>
      </c>
      <c r="I2" s="156"/>
      <c r="J2" s="156"/>
      <c r="K2" s="27"/>
      <c r="L2" s="27"/>
      <c r="M2" s="109"/>
      <c r="O2" s="154"/>
      <c r="P2" s="154"/>
      <c r="Q2" s="154"/>
      <c r="R2" s="154"/>
      <c r="S2" s="154"/>
    </row>
    <row r="3" spans="1:22">
      <c r="A3" s="34" t="s">
        <v>52</v>
      </c>
      <c r="B3" s="157">
        <v>1</v>
      </c>
      <c r="C3" s="157"/>
      <c r="D3" s="157"/>
      <c r="E3" s="157"/>
      <c r="F3" s="157"/>
      <c r="G3" s="109"/>
      <c r="H3" s="55" t="s">
        <v>302</v>
      </c>
      <c r="I3" s="55"/>
      <c r="J3" s="55"/>
      <c r="K3" s="37"/>
      <c r="L3" s="26"/>
      <c r="M3" s="134"/>
      <c r="O3" s="154"/>
      <c r="P3" s="154"/>
      <c r="Q3" s="154"/>
      <c r="R3" s="154"/>
      <c r="S3" s="154"/>
    </row>
    <row r="4" spans="1:22">
      <c r="A4" s="157"/>
      <c r="B4" s="29"/>
      <c r="C4" s="15" t="s">
        <v>53</v>
      </c>
      <c r="D4" s="123">
        <v>13030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54"/>
      <c r="P4" s="154"/>
      <c r="Q4" s="154"/>
      <c r="R4" s="154"/>
      <c r="S4" s="154"/>
    </row>
    <row r="5" spans="1:22">
      <c r="A5" s="1"/>
      <c r="B5" s="1"/>
      <c r="C5" s="15" t="s">
        <v>59</v>
      </c>
      <c r="D5" s="30">
        <v>400</v>
      </c>
      <c r="E5" s="30"/>
      <c r="F5" s="28"/>
      <c r="G5" s="109" t="s">
        <v>14</v>
      </c>
      <c r="H5" s="31">
        <v>1</v>
      </c>
      <c r="I5" s="68" t="s">
        <v>318</v>
      </c>
      <c r="J5" s="35">
        <v>3333</v>
      </c>
      <c r="K5" s="31" t="s">
        <v>303</v>
      </c>
      <c r="L5" s="33">
        <v>1</v>
      </c>
      <c r="M5" s="111" t="s">
        <v>14</v>
      </c>
      <c r="N5" s="154"/>
      <c r="O5" s="154"/>
      <c r="P5" s="154"/>
      <c r="Q5" s="154"/>
      <c r="R5" s="154"/>
      <c r="S5" s="154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 t="s">
        <v>14</v>
      </c>
      <c r="H6" s="31">
        <v>2</v>
      </c>
      <c r="I6" s="68" t="s">
        <v>319</v>
      </c>
      <c r="J6" s="35">
        <v>3202</v>
      </c>
      <c r="K6" s="31" t="s">
        <v>304</v>
      </c>
      <c r="L6" s="33">
        <v>1</v>
      </c>
      <c r="M6" s="111" t="s">
        <v>14</v>
      </c>
      <c r="N6" s="70">
        <f>SUM(J6*L6)</f>
        <v>3202</v>
      </c>
    </row>
    <row r="7" spans="1:22">
      <c r="A7" s="9" t="s">
        <v>1</v>
      </c>
      <c r="B7" s="11"/>
      <c r="C7" s="15" t="s">
        <v>61</v>
      </c>
      <c r="D7" s="30">
        <v>8</v>
      </c>
      <c r="E7" s="30"/>
      <c r="F7" s="28"/>
      <c r="G7" s="109" t="s">
        <v>14</v>
      </c>
      <c r="H7" s="31">
        <v>3</v>
      </c>
      <c r="I7" s="31" t="s">
        <v>320</v>
      </c>
      <c r="J7" s="35">
        <v>3104.5</v>
      </c>
      <c r="K7" s="31" t="s">
        <v>305</v>
      </c>
      <c r="L7" s="33">
        <v>1</v>
      </c>
      <c r="M7" s="111" t="s">
        <v>14</v>
      </c>
      <c r="N7" s="70"/>
    </row>
    <row r="8" spans="1:22">
      <c r="A8" s="9" t="s">
        <v>62</v>
      </c>
      <c r="B8" s="11"/>
      <c r="C8" s="16" t="s">
        <v>63</v>
      </c>
      <c r="D8" s="57" t="s">
        <v>106</v>
      </c>
      <c r="E8" s="21"/>
      <c r="F8" s="54"/>
      <c r="G8" s="109" t="s">
        <v>14</v>
      </c>
      <c r="H8" s="31">
        <v>4</v>
      </c>
      <c r="I8" s="31"/>
      <c r="J8" s="35">
        <v>1863.3</v>
      </c>
      <c r="K8" s="31" t="s">
        <v>306</v>
      </c>
      <c r="L8" s="33">
        <v>1</v>
      </c>
      <c r="M8" s="111" t="s">
        <v>14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 t="s">
        <v>14</v>
      </c>
      <c r="H9" s="31">
        <v>5</v>
      </c>
      <c r="I9" s="31"/>
      <c r="J9" s="35">
        <v>1515</v>
      </c>
      <c r="K9" s="31" t="s">
        <v>307</v>
      </c>
      <c r="L9" s="33">
        <v>1</v>
      </c>
      <c r="M9" s="111" t="s">
        <v>14</v>
      </c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SUM(B12:B16)</f>
        <v>3333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58"/>
      <c r="I11" s="158"/>
      <c r="J11" s="158"/>
      <c r="K11" s="158"/>
      <c r="L11" s="44"/>
      <c r="M11" s="135"/>
      <c r="N11" s="53">
        <f>SUM(B17:B21)</f>
        <v>3202</v>
      </c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8</v>
      </c>
      <c r="E12" s="71" t="s">
        <v>78</v>
      </c>
      <c r="F12" s="6" t="s">
        <v>71</v>
      </c>
      <c r="G12" s="109"/>
      <c r="H12" s="204" t="s">
        <v>75</v>
      </c>
      <c r="I12" s="205"/>
      <c r="J12" s="158">
        <v>1</v>
      </c>
      <c r="K12" s="44" t="s">
        <v>35</v>
      </c>
      <c r="L12" s="5"/>
      <c r="M12" s="126"/>
      <c r="N12" s="53">
        <f>SUM(B22:B26)</f>
        <v>3104.5</v>
      </c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31</v>
      </c>
      <c r="D13" s="71" t="s">
        <v>78</v>
      </c>
      <c r="E13" s="71" t="s">
        <v>78</v>
      </c>
      <c r="F13" s="6" t="s">
        <v>71</v>
      </c>
      <c r="G13" s="109"/>
      <c r="H13" s="21" t="s">
        <v>64</v>
      </c>
      <c r="I13" s="21"/>
      <c r="J13" s="43">
        <f>SUM(J5*L5)+(J6*L6)+(J7*L7)+(J8*L8)+(J9*L9)+10+18</f>
        <v>13045.8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2333</v>
      </c>
      <c r="C14" s="6" t="s">
        <v>236</v>
      </c>
      <c r="D14" s="71" t="s">
        <v>78</v>
      </c>
      <c r="E14" s="71" t="s">
        <v>78</v>
      </c>
      <c r="F14" s="6" t="s">
        <v>71</v>
      </c>
      <c r="G14" s="109"/>
      <c r="H14" s="21" t="s">
        <v>65</v>
      </c>
      <c r="I14" s="21"/>
      <c r="J14" s="43">
        <f>N10+N11+N12+B28+B31+B11+18</f>
        <v>13045.8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78</v>
      </c>
      <c r="D15" s="6" t="s">
        <v>8</v>
      </c>
      <c r="E15" s="71" t="s">
        <v>78</v>
      </c>
      <c r="F15" s="69" t="s">
        <v>73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76</v>
      </c>
      <c r="D16" s="71" t="s">
        <v>76</v>
      </c>
      <c r="E16" s="71" t="s">
        <v>76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78</v>
      </c>
      <c r="D17" s="6" t="s">
        <v>8</v>
      </c>
      <c r="E17" s="71" t="s">
        <v>78</v>
      </c>
      <c r="F17" s="6" t="s">
        <v>71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500</v>
      </c>
      <c r="C18" s="6" t="s">
        <v>31</v>
      </c>
      <c r="D18" s="71" t="s">
        <v>78</v>
      </c>
      <c r="E18" s="71" t="s">
        <v>78</v>
      </c>
      <c r="F18" s="6" t="s">
        <v>71</v>
      </c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23">
        <v>2202</v>
      </c>
      <c r="C19" s="6" t="s">
        <v>236</v>
      </c>
      <c r="D19" s="71" t="s">
        <v>78</v>
      </c>
      <c r="E19" s="71" t="s">
        <v>78</v>
      </c>
      <c r="F19" s="6" t="s">
        <v>71</v>
      </c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>
        <v>500</v>
      </c>
      <c r="C20" s="71" t="s">
        <v>78</v>
      </c>
      <c r="D20" s="6" t="s">
        <v>8</v>
      </c>
      <c r="E20" s="71" t="s">
        <v>78</v>
      </c>
      <c r="F20" s="69" t="s">
        <v>73</v>
      </c>
      <c r="G20" s="111"/>
      <c r="H20" s="182" t="s">
        <v>8</v>
      </c>
      <c r="I20" s="183"/>
      <c r="J20" s="186" t="s">
        <v>31</v>
      </c>
      <c r="K20" s="186"/>
      <c r="L20" s="8"/>
      <c r="M20" s="130"/>
    </row>
    <row r="21" spans="1:13">
      <c r="A21" s="17">
        <v>12</v>
      </c>
      <c r="B21" s="75">
        <v>0</v>
      </c>
      <c r="C21" s="71" t="s">
        <v>76</v>
      </c>
      <c r="D21" s="71" t="s">
        <v>76</v>
      </c>
      <c r="E21" s="71" t="s">
        <v>76</v>
      </c>
      <c r="F21" s="6"/>
      <c r="G21" s="111"/>
      <c r="H21" s="155" t="s">
        <v>9</v>
      </c>
      <c r="I21" s="7">
        <v>0</v>
      </c>
      <c r="J21" s="155" t="s">
        <v>14</v>
      </c>
      <c r="K21" s="155" t="s">
        <v>15</v>
      </c>
      <c r="L21" s="8"/>
      <c r="M21" s="130"/>
    </row>
    <row r="22" spans="1:13">
      <c r="A22" s="17">
        <v>13</v>
      </c>
      <c r="B22" s="76">
        <v>0</v>
      </c>
      <c r="C22" s="71" t="s">
        <v>78</v>
      </c>
      <c r="D22" s="6" t="s">
        <v>8</v>
      </c>
      <c r="E22" s="71" t="s">
        <v>78</v>
      </c>
      <c r="F22" s="6" t="s">
        <v>71</v>
      </c>
      <c r="G22" s="111"/>
      <c r="H22" s="155" t="s">
        <v>10</v>
      </c>
      <c r="I22" s="7">
        <v>1</v>
      </c>
      <c r="J22" s="155">
        <v>0</v>
      </c>
      <c r="K22" s="7">
        <v>50</v>
      </c>
      <c r="L22" s="8"/>
      <c r="M22" s="130"/>
    </row>
    <row r="23" spans="1:13">
      <c r="A23" s="17">
        <v>14</v>
      </c>
      <c r="B23" s="76">
        <v>500</v>
      </c>
      <c r="C23" s="6" t="s">
        <v>31</v>
      </c>
      <c r="D23" s="71" t="s">
        <v>78</v>
      </c>
      <c r="E23" s="71" t="s">
        <v>78</v>
      </c>
      <c r="F23" s="6" t="s">
        <v>71</v>
      </c>
      <c r="G23" s="111"/>
      <c r="H23" s="155" t="s">
        <v>11</v>
      </c>
      <c r="I23" s="7">
        <v>70</v>
      </c>
      <c r="J23" s="186" t="s">
        <v>22</v>
      </c>
      <c r="K23" s="186"/>
      <c r="L23" s="8"/>
      <c r="M23" s="130"/>
    </row>
    <row r="24" spans="1:13">
      <c r="A24" s="17">
        <v>15</v>
      </c>
      <c r="B24" s="76">
        <v>2104.5</v>
      </c>
      <c r="C24" s="6" t="s">
        <v>236</v>
      </c>
      <c r="D24" s="71" t="s">
        <v>78</v>
      </c>
      <c r="E24" s="71" t="s">
        <v>78</v>
      </c>
      <c r="F24" s="6" t="s">
        <v>71</v>
      </c>
      <c r="G24" s="111"/>
      <c r="H24" s="155" t="s">
        <v>12</v>
      </c>
      <c r="I24" s="7">
        <v>4</v>
      </c>
      <c r="J24" s="155" t="s">
        <v>14</v>
      </c>
      <c r="K24" s="155" t="s">
        <v>15</v>
      </c>
      <c r="L24" s="8"/>
      <c r="M24" s="130"/>
    </row>
    <row r="25" spans="1:13">
      <c r="A25" s="17">
        <v>16</v>
      </c>
      <c r="B25" s="75">
        <v>500</v>
      </c>
      <c r="C25" s="71" t="s">
        <v>78</v>
      </c>
      <c r="D25" s="6" t="s">
        <v>8</v>
      </c>
      <c r="E25" s="71" t="s">
        <v>78</v>
      </c>
      <c r="F25" s="69" t="s">
        <v>73</v>
      </c>
      <c r="G25" s="111"/>
      <c r="H25" s="155" t="s">
        <v>13</v>
      </c>
      <c r="I25" s="7">
        <v>40</v>
      </c>
      <c r="J25" s="155">
        <v>0</v>
      </c>
      <c r="K25" s="7">
        <v>150</v>
      </c>
      <c r="L25" s="8"/>
      <c r="M25" s="130"/>
    </row>
    <row r="26" spans="1:13">
      <c r="A26" s="17">
        <v>17</v>
      </c>
      <c r="B26" s="76">
        <v>0</v>
      </c>
      <c r="C26" s="71" t="s">
        <v>76</v>
      </c>
      <c r="D26" s="71" t="s">
        <v>76</v>
      </c>
      <c r="E26" s="71" t="s">
        <v>76</v>
      </c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>
        <v>0</v>
      </c>
      <c r="C27" s="71" t="s">
        <v>78</v>
      </c>
      <c r="D27" s="6" t="s">
        <v>29</v>
      </c>
      <c r="E27" s="71" t="s">
        <v>78</v>
      </c>
      <c r="F27" s="6" t="s">
        <v>71</v>
      </c>
      <c r="G27" s="111"/>
      <c r="H27" s="182" t="s">
        <v>29</v>
      </c>
      <c r="I27" s="183"/>
      <c r="J27" s="159"/>
      <c r="K27" s="8"/>
      <c r="L27" s="159"/>
      <c r="M27" s="130"/>
    </row>
    <row r="28" spans="1:13">
      <c r="A28" s="17">
        <v>19</v>
      </c>
      <c r="B28" s="76">
        <v>1863.3</v>
      </c>
      <c r="C28" s="71" t="s">
        <v>78</v>
      </c>
      <c r="D28" s="6" t="s">
        <v>29</v>
      </c>
      <c r="E28" s="71" t="s">
        <v>78</v>
      </c>
      <c r="F28" s="69" t="s">
        <v>73</v>
      </c>
      <c r="G28" s="130"/>
      <c r="H28" s="155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>
        <v>0</v>
      </c>
      <c r="C29" s="71" t="s">
        <v>76</v>
      </c>
      <c r="D29" s="71" t="s">
        <v>76</v>
      </c>
      <c r="E29" s="71" t="s">
        <v>76</v>
      </c>
      <c r="F29" s="6"/>
      <c r="G29" s="130"/>
      <c r="H29" s="155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>
        <v>0</v>
      </c>
      <c r="C30" s="71" t="s">
        <v>78</v>
      </c>
      <c r="D30" s="6" t="s">
        <v>29</v>
      </c>
      <c r="E30" s="71" t="s">
        <v>78</v>
      </c>
      <c r="F30" s="6" t="s">
        <v>71</v>
      </c>
      <c r="G30" s="130"/>
      <c r="H30" s="155" t="s">
        <v>11</v>
      </c>
      <c r="I30" s="7">
        <v>80</v>
      </c>
      <c r="J30" s="8"/>
      <c r="K30" s="8"/>
      <c r="L30" s="8"/>
      <c r="M30" s="130"/>
    </row>
    <row r="31" spans="1:13">
      <c r="A31" s="17">
        <v>22</v>
      </c>
      <c r="B31" s="76">
        <v>1515</v>
      </c>
      <c r="C31" s="71" t="s">
        <v>78</v>
      </c>
      <c r="D31" s="6" t="s">
        <v>29</v>
      </c>
      <c r="E31" s="71" t="s">
        <v>78</v>
      </c>
      <c r="F31" s="69" t="s">
        <v>73</v>
      </c>
      <c r="G31" s="130"/>
      <c r="H31" s="155" t="s">
        <v>12</v>
      </c>
      <c r="I31" s="7">
        <v>4</v>
      </c>
      <c r="J31" s="8"/>
      <c r="K31" s="8"/>
      <c r="L31" s="8"/>
      <c r="M31" s="130"/>
    </row>
    <row r="32" spans="1:13">
      <c r="A32" s="17">
        <v>23</v>
      </c>
      <c r="B32" s="76">
        <v>0</v>
      </c>
      <c r="C32" s="71" t="s">
        <v>76</v>
      </c>
      <c r="D32" s="71" t="s">
        <v>76</v>
      </c>
      <c r="E32" s="71" t="s">
        <v>76</v>
      </c>
      <c r="F32" s="6"/>
      <c r="G32" s="130"/>
      <c r="H32" s="155" t="s">
        <v>13</v>
      </c>
      <c r="I32" s="7">
        <v>40</v>
      </c>
      <c r="J32" s="8"/>
      <c r="K32" s="8"/>
      <c r="L32" s="8" t="s">
        <v>84</v>
      </c>
      <c r="M32" s="130"/>
    </row>
    <row r="33" spans="1:13">
      <c r="A33" s="17">
        <v>24</v>
      </c>
      <c r="B33" s="87" t="s">
        <v>79</v>
      </c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7"/>
      <c r="G46" s="109"/>
      <c r="H46" s="156" t="s">
        <v>51</v>
      </c>
      <c r="I46" s="156"/>
      <c r="J46" s="156"/>
      <c r="K46" s="27"/>
      <c r="L46" s="27"/>
      <c r="M46" s="109"/>
    </row>
    <row r="47" spans="1:13">
      <c r="A47" s="34" t="s">
        <v>52</v>
      </c>
      <c r="B47" s="157">
        <v>2</v>
      </c>
      <c r="C47" s="157"/>
      <c r="D47" s="157"/>
      <c r="E47" s="157"/>
      <c r="F47" s="157"/>
      <c r="G47" s="109"/>
      <c r="H47" s="55" t="s">
        <v>302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53</v>
      </c>
      <c r="D48" s="123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400</v>
      </c>
      <c r="E49" s="30"/>
      <c r="F49" s="28"/>
      <c r="G49" s="109" t="s">
        <v>14</v>
      </c>
      <c r="H49" s="31">
        <v>1</v>
      </c>
      <c r="I49" s="68"/>
      <c r="J49" s="35">
        <v>3155</v>
      </c>
      <c r="K49" s="31" t="s">
        <v>308</v>
      </c>
      <c r="L49" s="33">
        <v>1</v>
      </c>
      <c r="M49" s="111" t="s">
        <v>14</v>
      </c>
      <c r="N49" s="154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 t="s">
        <v>14</v>
      </c>
      <c r="H50" s="31">
        <v>2</v>
      </c>
      <c r="I50" s="68"/>
      <c r="J50" s="35">
        <v>2955</v>
      </c>
      <c r="K50" s="31" t="s">
        <v>309</v>
      </c>
      <c r="L50" s="33">
        <v>3</v>
      </c>
      <c r="M50" s="111" t="s">
        <v>14</v>
      </c>
      <c r="N50" s="70"/>
    </row>
    <row r="51" spans="1:14">
      <c r="A51" s="9" t="s">
        <v>1</v>
      </c>
      <c r="B51" s="11"/>
      <c r="C51" s="15" t="s">
        <v>61</v>
      </c>
      <c r="D51" s="30">
        <v>8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106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29</v>
      </c>
      <c r="E56" s="71" t="s">
        <v>78</v>
      </c>
      <c r="F56" s="6" t="s">
        <v>71</v>
      </c>
      <c r="G56" s="109"/>
      <c r="H56" s="204" t="s">
        <v>75</v>
      </c>
      <c r="I56" s="205"/>
      <c r="J56" s="158">
        <v>3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78</v>
      </c>
      <c r="D57" s="6" t="s">
        <v>29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SUM(J49*L49)+(J50*L50)+(J51*L51)+(J52*L52)+10+15</f>
        <v>12045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SUM(B56:B58)+(B60)*3+B55+15</f>
        <v>12045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78</v>
      </c>
      <c r="D59" s="6" t="s">
        <v>29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2955</v>
      </c>
      <c r="C60" s="71" t="s">
        <v>78</v>
      </c>
      <c r="D60" s="6" t="s">
        <v>29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80</v>
      </c>
      <c r="D62" s="7">
        <v>3</v>
      </c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79</v>
      </c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29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4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57"/>
      <c r="G90" s="109"/>
      <c r="H90" s="156" t="s">
        <v>51</v>
      </c>
      <c r="I90" s="156"/>
      <c r="J90" s="156"/>
      <c r="K90" s="27"/>
      <c r="L90" s="27"/>
      <c r="M90" s="109"/>
    </row>
    <row r="91" spans="1:13">
      <c r="A91" s="34" t="s">
        <v>52</v>
      </c>
      <c r="B91" s="157">
        <v>3</v>
      </c>
      <c r="C91" s="157"/>
      <c r="D91" s="157"/>
      <c r="E91" s="157"/>
      <c r="F91" s="157"/>
      <c r="G91" s="109"/>
      <c r="H91" s="55" t="s">
        <v>302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53</v>
      </c>
      <c r="D92" s="123">
        <v>12030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400</v>
      </c>
      <c r="E93" s="30"/>
      <c r="F93" s="28"/>
      <c r="G93" s="109" t="s">
        <v>14</v>
      </c>
      <c r="H93" s="31">
        <v>1</v>
      </c>
      <c r="I93" s="68"/>
      <c r="J93" s="35">
        <v>3155</v>
      </c>
      <c r="K93" s="31" t="s">
        <v>310</v>
      </c>
      <c r="L93" s="33">
        <v>1</v>
      </c>
      <c r="M93" s="111" t="s">
        <v>14</v>
      </c>
    </row>
    <row r="94" spans="1:13">
      <c r="A94" s="9" t="s">
        <v>0</v>
      </c>
      <c r="B94" s="10"/>
      <c r="C94" s="15" t="s">
        <v>60</v>
      </c>
      <c r="D94" s="30">
        <v>200</v>
      </c>
      <c r="E94" s="30"/>
      <c r="F94" s="28"/>
      <c r="G94" s="109" t="s">
        <v>14</v>
      </c>
      <c r="H94" s="31">
        <v>2</v>
      </c>
      <c r="I94" s="68"/>
      <c r="J94" s="35">
        <v>2955</v>
      </c>
      <c r="K94" s="31" t="s">
        <v>309</v>
      </c>
      <c r="L94" s="33">
        <v>3</v>
      </c>
      <c r="M94" s="111" t="s">
        <v>14</v>
      </c>
    </row>
    <row r="95" spans="1:13">
      <c r="A95" s="9" t="s">
        <v>1</v>
      </c>
      <c r="B95" s="11"/>
      <c r="C95" s="15" t="s">
        <v>61</v>
      </c>
      <c r="D95" s="30">
        <v>8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106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29</v>
      </c>
      <c r="E100" s="71" t="s">
        <v>78</v>
      </c>
      <c r="F100" s="6" t="s">
        <v>71</v>
      </c>
      <c r="G100" s="109"/>
      <c r="H100" s="204" t="s">
        <v>75</v>
      </c>
      <c r="I100" s="205"/>
      <c r="J100" s="158">
        <v>3</v>
      </c>
      <c r="K100" s="44" t="s">
        <v>35</v>
      </c>
      <c r="L100" s="5"/>
      <c r="M100" s="126"/>
    </row>
    <row r="101" spans="1:13">
      <c r="A101" s="17">
        <v>4</v>
      </c>
      <c r="B101" s="75">
        <v>3155</v>
      </c>
      <c r="C101" s="71" t="s">
        <v>78</v>
      </c>
      <c r="D101" s="6" t="s">
        <v>29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SUM(J93*L93)+(J94*L94)+(J95*L95)+(J96*L96)+10+15</f>
        <v>12045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SUM(B100:B102)+(B104)*3+B99+15</f>
        <v>12045</v>
      </c>
      <c r="K102" s="27"/>
      <c r="L102" s="3"/>
      <c r="M102" s="127"/>
    </row>
    <row r="103" spans="1:13">
      <c r="A103" s="78">
        <v>6</v>
      </c>
      <c r="B103" s="7">
        <v>0</v>
      </c>
      <c r="C103" s="71" t="s">
        <v>78</v>
      </c>
      <c r="D103" s="6" t="s">
        <v>29</v>
      </c>
      <c r="E103" s="71" t="s">
        <v>78</v>
      </c>
      <c r="F103" s="6" t="s">
        <v>71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2955</v>
      </c>
      <c r="C104" s="71" t="s">
        <v>78</v>
      </c>
      <c r="D104" s="6" t="s">
        <v>29</v>
      </c>
      <c r="E104" s="71" t="s">
        <v>78</v>
      </c>
      <c r="F104" s="69" t="s">
        <v>73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76</v>
      </c>
      <c r="D105" s="71" t="s">
        <v>76</v>
      </c>
      <c r="E105" s="71" t="s">
        <v>76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7" t="s">
        <v>7</v>
      </c>
      <c r="C106" s="7" t="s">
        <v>80</v>
      </c>
      <c r="D106" s="7">
        <v>3</v>
      </c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23" t="s">
        <v>79</v>
      </c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29</v>
      </c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80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4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4">
      <c r="G129" s="130"/>
      <c r="H129" s="8"/>
      <c r="I129" s="8"/>
      <c r="J129" s="8"/>
      <c r="K129" s="8"/>
      <c r="L129" s="8"/>
      <c r="M129" s="130"/>
    </row>
    <row r="130" spans="1:14">
      <c r="G130" s="130"/>
      <c r="H130" s="8"/>
      <c r="I130" s="8"/>
      <c r="J130" s="8"/>
      <c r="K130" s="8"/>
      <c r="L130" s="8"/>
      <c r="M130" s="130"/>
    </row>
    <row r="131" spans="1:14">
      <c r="G131" s="130"/>
      <c r="H131" s="8"/>
      <c r="I131" s="8"/>
      <c r="J131" s="8"/>
      <c r="K131" s="8"/>
      <c r="L131" s="8"/>
      <c r="M131" s="130"/>
    </row>
    <row r="132" spans="1:14">
      <c r="G132" s="130"/>
      <c r="H132" s="8"/>
      <c r="I132" s="8"/>
      <c r="J132" s="8"/>
      <c r="K132" s="8"/>
      <c r="L132" s="8"/>
      <c r="M132" s="130"/>
    </row>
    <row r="133" spans="1:14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4">
      <c r="A134" s="202" t="s">
        <v>86</v>
      </c>
      <c r="B134" s="203"/>
      <c r="C134" s="203"/>
      <c r="D134" s="203"/>
      <c r="E134" s="203"/>
      <c r="F134" s="157"/>
      <c r="G134" s="109"/>
      <c r="H134" s="156" t="s">
        <v>51</v>
      </c>
      <c r="I134" s="156"/>
      <c r="J134" s="156"/>
      <c r="K134" s="27"/>
      <c r="L134" s="27"/>
      <c r="M134" s="109"/>
    </row>
    <row r="135" spans="1:14">
      <c r="A135" s="34" t="s">
        <v>52</v>
      </c>
      <c r="B135" s="157">
        <v>4</v>
      </c>
      <c r="C135" s="157"/>
      <c r="D135" s="157"/>
      <c r="E135" s="157"/>
      <c r="F135" s="157"/>
      <c r="G135" s="109"/>
      <c r="H135" s="55" t="s">
        <v>302</v>
      </c>
      <c r="I135" s="55"/>
      <c r="J135" s="55"/>
      <c r="K135" s="37"/>
      <c r="L135" s="26"/>
      <c r="M135" s="134"/>
    </row>
    <row r="136" spans="1:14">
      <c r="A136" s="157"/>
      <c r="B136" s="29"/>
      <c r="C136" s="15" t="s">
        <v>53</v>
      </c>
      <c r="D136" s="123">
        <v>12030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4">
      <c r="A137" s="1"/>
      <c r="B137" s="1"/>
      <c r="C137" s="15" t="s">
        <v>59</v>
      </c>
      <c r="D137" s="30">
        <v>400</v>
      </c>
      <c r="E137" s="30"/>
      <c r="F137" s="28"/>
      <c r="G137" s="109" t="s">
        <v>14</v>
      </c>
      <c r="H137" s="31">
        <v>1</v>
      </c>
      <c r="I137" s="68"/>
      <c r="J137" s="35">
        <v>1913.3</v>
      </c>
      <c r="K137" s="31" t="s">
        <v>311</v>
      </c>
      <c r="L137" s="33">
        <v>2</v>
      </c>
      <c r="M137" s="111" t="s">
        <v>14</v>
      </c>
    </row>
    <row r="138" spans="1:14">
      <c r="A138" s="9" t="s">
        <v>0</v>
      </c>
      <c r="B138" s="10"/>
      <c r="C138" s="15" t="s">
        <v>60</v>
      </c>
      <c r="D138" s="30">
        <v>200</v>
      </c>
      <c r="E138" s="30"/>
      <c r="F138" s="28"/>
      <c r="G138" s="109" t="s">
        <v>14</v>
      </c>
      <c r="H138" s="31">
        <v>2</v>
      </c>
      <c r="I138" s="68" t="s">
        <v>321</v>
      </c>
      <c r="J138" s="35">
        <v>3161</v>
      </c>
      <c r="K138" s="31" t="s">
        <v>312</v>
      </c>
      <c r="L138" s="33">
        <v>1</v>
      </c>
      <c r="M138" s="111" t="s">
        <v>14</v>
      </c>
    </row>
    <row r="139" spans="1:14">
      <c r="A139" s="9" t="s">
        <v>1</v>
      </c>
      <c r="B139" s="11"/>
      <c r="C139" s="15" t="s">
        <v>61</v>
      </c>
      <c r="D139" s="30">
        <v>8</v>
      </c>
      <c r="E139" s="30"/>
      <c r="F139" s="28"/>
      <c r="G139" s="109" t="s">
        <v>14</v>
      </c>
      <c r="H139" s="31">
        <v>3</v>
      </c>
      <c r="I139" s="31"/>
      <c r="J139" s="35">
        <v>3155</v>
      </c>
      <c r="K139" s="31" t="s">
        <v>310</v>
      </c>
      <c r="L139" s="33">
        <v>1</v>
      </c>
      <c r="M139" s="111" t="s">
        <v>14</v>
      </c>
    </row>
    <row r="140" spans="1:14">
      <c r="A140" s="9" t="s">
        <v>62</v>
      </c>
      <c r="B140" s="11"/>
      <c r="C140" s="16" t="s">
        <v>63</v>
      </c>
      <c r="D140" s="57" t="s">
        <v>106</v>
      </c>
      <c r="E140" s="21"/>
      <c r="F140" s="54"/>
      <c r="G140" s="109" t="s">
        <v>14</v>
      </c>
      <c r="H140" s="31">
        <v>4</v>
      </c>
      <c r="I140" s="31"/>
      <c r="J140" s="35">
        <v>1863.3</v>
      </c>
      <c r="K140" s="31" t="s">
        <v>306</v>
      </c>
      <c r="L140" s="33">
        <v>1</v>
      </c>
      <c r="M140" s="111" t="s">
        <v>14</v>
      </c>
    </row>
    <row r="141" spans="1:14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4">
      <c r="A142" s="17">
        <v>1</v>
      </c>
      <c r="B142" s="12"/>
      <c r="C142" s="77">
        <v>30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  <c r="N142" s="53">
        <f>SUM(B144:B146)*2</f>
        <v>3826.6</v>
      </c>
    </row>
    <row r="143" spans="1:14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58"/>
      <c r="I143" s="158"/>
      <c r="J143" s="158"/>
      <c r="K143" s="158"/>
      <c r="L143" s="44"/>
      <c r="M143" s="135"/>
      <c r="N143" s="53">
        <f>SUM(B148:B152)</f>
        <v>3161</v>
      </c>
    </row>
    <row r="144" spans="1:14">
      <c r="A144" s="78">
        <v>3</v>
      </c>
      <c r="B144" s="75">
        <v>0</v>
      </c>
      <c r="C144" s="71" t="s">
        <v>78</v>
      </c>
      <c r="D144" s="6" t="s">
        <v>29</v>
      </c>
      <c r="E144" s="71" t="s">
        <v>78</v>
      </c>
      <c r="F144" s="6" t="s">
        <v>71</v>
      </c>
      <c r="G144" s="109"/>
      <c r="H144" s="204" t="s">
        <v>75</v>
      </c>
      <c r="I144" s="205"/>
      <c r="J144" s="158">
        <v>1</v>
      </c>
      <c r="K144" s="44" t="s">
        <v>35</v>
      </c>
      <c r="L144" s="5"/>
      <c r="M144" s="126"/>
      <c r="N144" s="53">
        <f>SUM(B153:B155)</f>
        <v>3155</v>
      </c>
    </row>
    <row r="145" spans="1:14">
      <c r="A145" s="17">
        <v>4</v>
      </c>
      <c r="B145" s="75">
        <v>1913.3</v>
      </c>
      <c r="C145" s="71" t="s">
        <v>78</v>
      </c>
      <c r="D145" s="6" t="s">
        <v>29</v>
      </c>
      <c r="E145" s="71" t="s">
        <v>78</v>
      </c>
      <c r="F145" s="69" t="s">
        <v>73</v>
      </c>
      <c r="G145" s="109"/>
      <c r="H145" s="21" t="s">
        <v>64</v>
      </c>
      <c r="I145" s="21"/>
      <c r="J145" s="43">
        <f>SUM(J137*L137)+(J138*L138)+(J139*L139)+(J140*L140)+10+18</f>
        <v>12033.9</v>
      </c>
      <c r="K145" s="2"/>
      <c r="L145" s="3"/>
      <c r="M145" s="127"/>
      <c r="N145" s="53">
        <f>SUM(B156:B158)</f>
        <v>1863.3</v>
      </c>
    </row>
    <row r="146" spans="1:14">
      <c r="A146" s="17">
        <v>5</v>
      </c>
      <c r="B146" s="76">
        <v>0</v>
      </c>
      <c r="C146" s="71" t="s">
        <v>76</v>
      </c>
      <c r="D146" s="71" t="s">
        <v>76</v>
      </c>
      <c r="E146" s="71" t="s">
        <v>76</v>
      </c>
      <c r="F146" s="6"/>
      <c r="G146" s="109"/>
      <c r="H146" s="21" t="s">
        <v>65</v>
      </c>
      <c r="I146" s="21"/>
      <c r="J146" s="43">
        <f>N142+N143+N144+N145+B143+18</f>
        <v>12033.9</v>
      </c>
      <c r="K146" s="27"/>
      <c r="L146" s="3"/>
      <c r="M146" s="127"/>
    </row>
    <row r="147" spans="1:14">
      <c r="A147" s="17">
        <v>6</v>
      </c>
      <c r="B147" s="7" t="s">
        <v>7</v>
      </c>
      <c r="C147" s="7" t="s">
        <v>74</v>
      </c>
      <c r="D147" s="7">
        <v>2</v>
      </c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4">
      <c r="A148" s="17">
        <v>7</v>
      </c>
      <c r="B148" s="76">
        <v>0</v>
      </c>
      <c r="C148" s="71" t="s">
        <v>78</v>
      </c>
      <c r="D148" s="6" t="s">
        <v>8</v>
      </c>
      <c r="E148" s="71" t="s">
        <v>78</v>
      </c>
      <c r="F148" s="6" t="s">
        <v>71</v>
      </c>
      <c r="G148" s="109"/>
      <c r="H148" s="197"/>
      <c r="I148" s="198"/>
      <c r="J148" s="197"/>
      <c r="K148" s="198"/>
      <c r="L148" s="27"/>
      <c r="M148" s="109"/>
    </row>
    <row r="149" spans="1:14">
      <c r="A149" s="17">
        <v>8</v>
      </c>
      <c r="B149" s="7">
        <v>500</v>
      </c>
      <c r="C149" s="163" t="s">
        <v>316</v>
      </c>
      <c r="D149" s="71" t="s">
        <v>78</v>
      </c>
      <c r="E149" s="71" t="s">
        <v>78</v>
      </c>
      <c r="F149" s="6" t="s">
        <v>71</v>
      </c>
      <c r="G149" s="109"/>
      <c r="H149" s="199"/>
      <c r="I149" s="200"/>
      <c r="J149" s="199"/>
      <c r="K149" s="200"/>
      <c r="L149" s="27"/>
      <c r="M149" s="109"/>
    </row>
    <row r="150" spans="1:14">
      <c r="A150" s="17">
        <v>9</v>
      </c>
      <c r="B150" s="23">
        <v>2161</v>
      </c>
      <c r="C150" s="163" t="s">
        <v>236</v>
      </c>
      <c r="D150" s="71" t="s">
        <v>78</v>
      </c>
      <c r="E150" s="71" t="s">
        <v>78</v>
      </c>
      <c r="F150" s="6" t="s">
        <v>71</v>
      </c>
      <c r="G150" s="109"/>
      <c r="H150" s="38" t="s">
        <v>68</v>
      </c>
      <c r="I150" s="38"/>
      <c r="J150" s="38"/>
      <c r="K150" s="38"/>
      <c r="L150" s="27"/>
      <c r="M150" s="109"/>
    </row>
    <row r="151" spans="1:14">
      <c r="A151" s="17">
        <v>10</v>
      </c>
      <c r="B151" s="23">
        <v>500</v>
      </c>
      <c r="C151" s="71" t="s">
        <v>78</v>
      </c>
      <c r="D151" s="6" t="s">
        <v>8</v>
      </c>
      <c r="E151" s="71" t="s">
        <v>78</v>
      </c>
      <c r="F151" s="69" t="s">
        <v>73</v>
      </c>
      <c r="G151" s="109"/>
      <c r="H151" s="54" t="s">
        <v>69</v>
      </c>
      <c r="I151" s="54"/>
      <c r="J151" s="54"/>
      <c r="K151" s="54"/>
      <c r="L151" s="27"/>
      <c r="M151" s="109"/>
    </row>
    <row r="152" spans="1:14">
      <c r="A152" s="17">
        <v>11</v>
      </c>
      <c r="B152" s="76">
        <v>0</v>
      </c>
      <c r="C152" s="71" t="s">
        <v>76</v>
      </c>
      <c r="D152" s="71" t="s">
        <v>76</v>
      </c>
      <c r="E152" s="71" t="s">
        <v>76</v>
      </c>
      <c r="F152" s="6"/>
      <c r="G152" s="111"/>
      <c r="H152" s="182" t="s">
        <v>8</v>
      </c>
      <c r="I152" s="183"/>
      <c r="J152" s="186" t="s">
        <v>31</v>
      </c>
      <c r="K152" s="186"/>
      <c r="L152" s="8"/>
      <c r="M152" s="130"/>
    </row>
    <row r="153" spans="1:14">
      <c r="A153" s="17">
        <v>12</v>
      </c>
      <c r="B153" s="75">
        <v>0</v>
      </c>
      <c r="C153" s="71" t="s">
        <v>78</v>
      </c>
      <c r="D153" s="6" t="s">
        <v>29</v>
      </c>
      <c r="E153" s="71" t="s">
        <v>78</v>
      </c>
      <c r="F153" s="6" t="s">
        <v>71</v>
      </c>
      <c r="G153" s="111"/>
      <c r="H153" s="155" t="s">
        <v>9</v>
      </c>
      <c r="I153" s="7">
        <v>0</v>
      </c>
      <c r="J153" s="155" t="s">
        <v>14</v>
      </c>
      <c r="K153" s="155" t="s">
        <v>15</v>
      </c>
      <c r="L153" s="8"/>
      <c r="M153" s="130"/>
    </row>
    <row r="154" spans="1:14">
      <c r="A154" s="17">
        <v>13</v>
      </c>
      <c r="B154" s="76">
        <v>3155</v>
      </c>
      <c r="C154" s="71" t="s">
        <v>78</v>
      </c>
      <c r="D154" s="6" t="s">
        <v>29</v>
      </c>
      <c r="E154" s="71" t="s">
        <v>78</v>
      </c>
      <c r="F154" s="69" t="s">
        <v>73</v>
      </c>
      <c r="G154" s="111"/>
      <c r="H154" s="155" t="s">
        <v>10</v>
      </c>
      <c r="I154" s="7">
        <v>1</v>
      </c>
      <c r="J154" s="155">
        <v>0</v>
      </c>
      <c r="K154" s="7">
        <v>50</v>
      </c>
      <c r="L154" s="8"/>
      <c r="M154" s="130"/>
    </row>
    <row r="155" spans="1:14">
      <c r="A155" s="17">
        <v>14</v>
      </c>
      <c r="B155" s="76">
        <v>0</v>
      </c>
      <c r="C155" s="71" t="s">
        <v>76</v>
      </c>
      <c r="D155" s="71" t="s">
        <v>76</v>
      </c>
      <c r="E155" s="71" t="s">
        <v>76</v>
      </c>
      <c r="F155" s="6"/>
      <c r="G155" s="111"/>
      <c r="H155" s="155" t="s">
        <v>11</v>
      </c>
      <c r="I155" s="7">
        <v>70</v>
      </c>
      <c r="J155" s="186" t="s">
        <v>22</v>
      </c>
      <c r="K155" s="186"/>
      <c r="L155" s="8"/>
      <c r="M155" s="130"/>
    </row>
    <row r="156" spans="1:14">
      <c r="A156" s="17">
        <v>15</v>
      </c>
      <c r="B156" s="76">
        <v>0</v>
      </c>
      <c r="C156" s="71" t="s">
        <v>78</v>
      </c>
      <c r="D156" s="6" t="s">
        <v>29</v>
      </c>
      <c r="E156" s="71" t="s">
        <v>78</v>
      </c>
      <c r="F156" s="6" t="s">
        <v>71</v>
      </c>
      <c r="G156" s="111"/>
      <c r="H156" s="155" t="s">
        <v>12</v>
      </c>
      <c r="I156" s="7">
        <v>4</v>
      </c>
      <c r="J156" s="155" t="s">
        <v>14</v>
      </c>
      <c r="K156" s="155" t="s">
        <v>15</v>
      </c>
      <c r="L156" s="8"/>
      <c r="M156" s="130"/>
    </row>
    <row r="157" spans="1:14">
      <c r="A157" s="17">
        <v>16</v>
      </c>
      <c r="B157" s="75">
        <v>1863.3</v>
      </c>
      <c r="C157" s="71" t="s">
        <v>78</v>
      </c>
      <c r="D157" s="6" t="s">
        <v>29</v>
      </c>
      <c r="E157" s="71" t="s">
        <v>78</v>
      </c>
      <c r="F157" s="69" t="s">
        <v>73</v>
      </c>
      <c r="G157" s="111"/>
      <c r="H157" s="155" t="s">
        <v>13</v>
      </c>
      <c r="I157" s="7">
        <v>40</v>
      </c>
      <c r="J157" s="155">
        <v>0</v>
      </c>
      <c r="K157" s="7">
        <v>150</v>
      </c>
      <c r="L157" s="8"/>
      <c r="M157" s="130"/>
    </row>
    <row r="158" spans="1:14">
      <c r="A158" s="17">
        <v>17</v>
      </c>
      <c r="B158" s="76">
        <v>0</v>
      </c>
      <c r="C158" s="71" t="s">
        <v>76</v>
      </c>
      <c r="D158" s="71" t="s">
        <v>76</v>
      </c>
      <c r="E158" s="71" t="s">
        <v>76</v>
      </c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4">
      <c r="A159" s="17">
        <v>18</v>
      </c>
      <c r="B159" s="76" t="s">
        <v>79</v>
      </c>
      <c r="C159" s="6"/>
      <c r="D159" s="6"/>
      <c r="E159" s="6"/>
      <c r="F159" s="6"/>
      <c r="G159" s="111"/>
      <c r="H159" s="182" t="s">
        <v>29</v>
      </c>
      <c r="I159" s="183"/>
      <c r="J159" s="159"/>
      <c r="K159" s="8"/>
      <c r="L159" s="159"/>
      <c r="M159" s="130"/>
    </row>
    <row r="160" spans="1:14">
      <c r="A160" s="17">
        <v>19</v>
      </c>
      <c r="B160" s="76"/>
      <c r="C160" s="6"/>
      <c r="D160" s="6"/>
      <c r="E160" s="6"/>
      <c r="F160" s="6"/>
      <c r="G160" s="130"/>
      <c r="H160" s="155" t="s">
        <v>9</v>
      </c>
      <c r="I160" s="7">
        <v>0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155" t="s">
        <v>10</v>
      </c>
      <c r="I161" s="7">
        <v>1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155" t="s">
        <v>11</v>
      </c>
      <c r="I162" s="7">
        <v>80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155" t="s">
        <v>12</v>
      </c>
      <c r="I163" s="7">
        <v>4</v>
      </c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155" t="s">
        <v>13</v>
      </c>
      <c r="I164" s="7">
        <v>40</v>
      </c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4">
      <c r="A178" s="202" t="s">
        <v>86</v>
      </c>
      <c r="B178" s="203"/>
      <c r="C178" s="203"/>
      <c r="D178" s="203"/>
      <c r="E178" s="203"/>
      <c r="F178" s="157"/>
      <c r="G178" s="109"/>
      <c r="H178" s="156" t="s">
        <v>51</v>
      </c>
      <c r="I178" s="156"/>
      <c r="J178" s="156"/>
      <c r="K178" s="27"/>
      <c r="L178" s="27"/>
      <c r="M178" s="109"/>
    </row>
    <row r="179" spans="1:14">
      <c r="A179" s="34" t="s">
        <v>52</v>
      </c>
      <c r="B179" s="157">
        <v>5</v>
      </c>
      <c r="C179" s="157"/>
      <c r="D179" s="157"/>
      <c r="E179" s="157"/>
      <c r="F179" s="157"/>
      <c r="G179" s="109"/>
      <c r="H179" s="55" t="s">
        <v>302</v>
      </c>
      <c r="I179" s="55"/>
      <c r="J179" s="55"/>
      <c r="K179" s="37"/>
      <c r="L179" s="26"/>
      <c r="M179" s="134"/>
    </row>
    <row r="180" spans="1:14">
      <c r="A180" s="157"/>
      <c r="B180" s="29"/>
      <c r="C180" s="15" t="s">
        <v>53</v>
      </c>
      <c r="D180" s="123">
        <v>12030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4">
      <c r="A181" s="1"/>
      <c r="B181" s="1"/>
      <c r="C181" s="15" t="s">
        <v>59</v>
      </c>
      <c r="D181" s="30">
        <v>400</v>
      </c>
      <c r="E181" s="30"/>
      <c r="F181" s="28"/>
      <c r="G181" s="109" t="s">
        <v>14</v>
      </c>
      <c r="H181" s="31">
        <v>1</v>
      </c>
      <c r="I181" s="68"/>
      <c r="J181" s="35">
        <v>1913.3</v>
      </c>
      <c r="K181" s="31" t="s">
        <v>311</v>
      </c>
      <c r="L181" s="33">
        <v>3</v>
      </c>
      <c r="M181" s="109" t="s">
        <v>14</v>
      </c>
    </row>
    <row r="182" spans="1:14">
      <c r="A182" s="9" t="s">
        <v>0</v>
      </c>
      <c r="B182" s="10"/>
      <c r="C182" s="15" t="s">
        <v>60</v>
      </c>
      <c r="D182" s="30">
        <v>200</v>
      </c>
      <c r="E182" s="30"/>
      <c r="F182" s="28"/>
      <c r="G182" s="109" t="s">
        <v>14</v>
      </c>
      <c r="H182" s="31">
        <v>2</v>
      </c>
      <c r="I182" s="68"/>
      <c r="J182" s="35">
        <v>2932</v>
      </c>
      <c r="K182" s="31" t="s">
        <v>313</v>
      </c>
      <c r="L182" s="33">
        <v>1</v>
      </c>
      <c r="M182" s="109" t="s">
        <v>14</v>
      </c>
    </row>
    <row r="183" spans="1:14">
      <c r="A183" s="9" t="s">
        <v>1</v>
      </c>
      <c r="B183" s="11"/>
      <c r="C183" s="15" t="s">
        <v>61</v>
      </c>
      <c r="D183" s="30">
        <v>8</v>
      </c>
      <c r="E183" s="30"/>
      <c r="F183" s="28"/>
      <c r="G183" s="109" t="s">
        <v>14</v>
      </c>
      <c r="H183" s="31">
        <v>3</v>
      </c>
      <c r="I183" s="31"/>
      <c r="J183" s="35">
        <v>1813.3</v>
      </c>
      <c r="K183" s="31" t="s">
        <v>314</v>
      </c>
      <c r="L183" s="33">
        <v>1</v>
      </c>
      <c r="M183" s="109" t="s">
        <v>14</v>
      </c>
    </row>
    <row r="184" spans="1:14">
      <c r="A184" s="9" t="s">
        <v>62</v>
      </c>
      <c r="B184" s="11"/>
      <c r="C184" s="16" t="s">
        <v>63</v>
      </c>
      <c r="D184" s="57" t="s">
        <v>106</v>
      </c>
      <c r="E184" s="21"/>
      <c r="F184" s="54"/>
      <c r="G184" s="109" t="s">
        <v>14</v>
      </c>
      <c r="H184" s="31">
        <v>4</v>
      </c>
      <c r="I184" s="31"/>
      <c r="J184" s="35">
        <v>1515</v>
      </c>
      <c r="K184" s="31" t="s">
        <v>307</v>
      </c>
      <c r="L184" s="33">
        <v>1</v>
      </c>
      <c r="M184" s="109" t="s">
        <v>14</v>
      </c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7">
        <v>30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  <c r="N186" s="53">
        <f>SUM(B188:B190)*3</f>
        <v>5739.9</v>
      </c>
    </row>
    <row r="187" spans="1:14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58"/>
      <c r="I187" s="158"/>
      <c r="J187" s="158"/>
      <c r="K187" s="158"/>
      <c r="L187" s="44"/>
      <c r="M187" s="135"/>
      <c r="N187" s="53">
        <f>SUM(B192:B196)</f>
        <v>2932</v>
      </c>
    </row>
    <row r="188" spans="1:14">
      <c r="A188" s="78">
        <v>3</v>
      </c>
      <c r="B188" s="75">
        <v>0</v>
      </c>
      <c r="C188" s="71" t="s">
        <v>78</v>
      </c>
      <c r="D188" s="6" t="s">
        <v>29</v>
      </c>
      <c r="E188" s="71" t="s">
        <v>78</v>
      </c>
      <c r="F188" s="6" t="s">
        <v>71</v>
      </c>
      <c r="G188" s="109"/>
      <c r="H188" s="204" t="s">
        <v>75</v>
      </c>
      <c r="I188" s="205"/>
      <c r="J188" s="158">
        <v>1</v>
      </c>
      <c r="K188" s="44" t="s">
        <v>35</v>
      </c>
      <c r="L188" s="5"/>
      <c r="M188" s="126"/>
      <c r="N188" s="53">
        <f>SUM(B197:B199)</f>
        <v>1813.3</v>
      </c>
    </row>
    <row r="189" spans="1:14">
      <c r="A189" s="17">
        <v>4</v>
      </c>
      <c r="B189" s="75">
        <v>1913.3</v>
      </c>
      <c r="C189" s="71" t="s">
        <v>78</v>
      </c>
      <c r="D189" s="6" t="s">
        <v>29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SUM(J181*L181)+(J182*L182)+(J183*L183)+(J184*L184)+10+21</f>
        <v>12031.199999999999</v>
      </c>
      <c r="K189" s="2"/>
      <c r="L189" s="3"/>
      <c r="M189" s="127"/>
      <c r="N189" s="53">
        <f>SUM(B200:B202)</f>
        <v>1515</v>
      </c>
    </row>
    <row r="190" spans="1:14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N186+N187+N188+N189+B187+21</f>
        <v>12031.199999999999</v>
      </c>
      <c r="K190" s="27"/>
      <c r="L190" s="3"/>
      <c r="M190" s="127"/>
    </row>
    <row r="191" spans="1:14">
      <c r="A191" s="17">
        <v>6</v>
      </c>
      <c r="B191" s="7" t="s">
        <v>7</v>
      </c>
      <c r="C191" s="7" t="s">
        <v>74</v>
      </c>
      <c r="D191" s="7">
        <v>3</v>
      </c>
      <c r="E191" s="7"/>
      <c r="F191" s="7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4">
      <c r="A192" s="17">
        <v>7</v>
      </c>
      <c r="B192" s="7">
        <v>0</v>
      </c>
      <c r="C192" s="71" t="s">
        <v>78</v>
      </c>
      <c r="D192" s="163" t="s">
        <v>315</v>
      </c>
      <c r="E192" s="71" t="s">
        <v>78</v>
      </c>
      <c r="F192" s="6" t="s">
        <v>71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6">
        <v>500</v>
      </c>
      <c r="C193" s="6" t="s">
        <v>31</v>
      </c>
      <c r="D193" s="71" t="s">
        <v>78</v>
      </c>
      <c r="E193" s="71" t="s">
        <v>78</v>
      </c>
      <c r="F193" s="6" t="s">
        <v>71</v>
      </c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7">
        <v>1932</v>
      </c>
      <c r="C194" s="6" t="s">
        <v>236</v>
      </c>
      <c r="D194" s="71" t="s">
        <v>78</v>
      </c>
      <c r="E194" s="71" t="s">
        <v>78</v>
      </c>
      <c r="F194" s="6" t="s">
        <v>71</v>
      </c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500</v>
      </c>
      <c r="C195" s="71" t="s">
        <v>78</v>
      </c>
      <c r="D195" s="163" t="s">
        <v>315</v>
      </c>
      <c r="E195" s="71" t="s">
        <v>78</v>
      </c>
      <c r="F195" s="69" t="s">
        <v>73</v>
      </c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23">
        <v>0</v>
      </c>
      <c r="C196" s="71" t="s">
        <v>76</v>
      </c>
      <c r="D196" s="71" t="s">
        <v>76</v>
      </c>
      <c r="E196" s="71" t="s">
        <v>76</v>
      </c>
      <c r="F196" s="6"/>
      <c r="G196" s="111"/>
      <c r="H196" s="182" t="s">
        <v>29</v>
      </c>
      <c r="I196" s="183"/>
      <c r="J196" s="186" t="s">
        <v>31</v>
      </c>
      <c r="K196" s="186"/>
      <c r="L196" s="8"/>
      <c r="M196" s="130"/>
    </row>
    <row r="197" spans="1:13">
      <c r="A197" s="17">
        <v>12</v>
      </c>
      <c r="B197" s="76">
        <v>0</v>
      </c>
      <c r="C197" s="71" t="s">
        <v>78</v>
      </c>
      <c r="D197" s="6" t="s">
        <v>29</v>
      </c>
      <c r="E197" s="71" t="s">
        <v>78</v>
      </c>
      <c r="F197" s="6" t="s">
        <v>71</v>
      </c>
      <c r="G197" s="111"/>
      <c r="H197" s="155" t="s">
        <v>9</v>
      </c>
      <c r="I197" s="7">
        <v>0</v>
      </c>
      <c r="J197" s="155" t="s">
        <v>14</v>
      </c>
      <c r="K197" s="155" t="s">
        <v>15</v>
      </c>
      <c r="L197" s="8"/>
      <c r="M197" s="130"/>
    </row>
    <row r="198" spans="1:13">
      <c r="A198" s="17">
        <v>13</v>
      </c>
      <c r="B198" s="75">
        <v>1813.3</v>
      </c>
      <c r="C198" s="71" t="s">
        <v>78</v>
      </c>
      <c r="D198" s="6" t="s">
        <v>29</v>
      </c>
      <c r="E198" s="71" t="s">
        <v>78</v>
      </c>
      <c r="F198" s="69" t="s">
        <v>73</v>
      </c>
      <c r="G198" s="111"/>
      <c r="H198" s="155" t="s">
        <v>10</v>
      </c>
      <c r="I198" s="7">
        <v>1</v>
      </c>
      <c r="J198" s="155">
        <v>0</v>
      </c>
      <c r="K198" s="7">
        <v>50</v>
      </c>
      <c r="L198" s="8"/>
      <c r="M198" s="130"/>
    </row>
    <row r="199" spans="1:13">
      <c r="A199" s="17">
        <v>14</v>
      </c>
      <c r="B199" s="76">
        <v>0</v>
      </c>
      <c r="C199" s="71" t="s">
        <v>76</v>
      </c>
      <c r="D199" s="71" t="s">
        <v>76</v>
      </c>
      <c r="E199" s="71" t="s">
        <v>76</v>
      </c>
      <c r="F199" s="6"/>
      <c r="G199" s="111"/>
      <c r="H199" s="155" t="s">
        <v>11</v>
      </c>
      <c r="I199" s="7">
        <v>80</v>
      </c>
      <c r="J199" s="186" t="s">
        <v>22</v>
      </c>
      <c r="K199" s="186"/>
      <c r="L199" s="8"/>
      <c r="M199" s="130"/>
    </row>
    <row r="200" spans="1:13">
      <c r="A200" s="17">
        <v>15</v>
      </c>
      <c r="B200" s="76">
        <v>0</v>
      </c>
      <c r="C200" s="71" t="s">
        <v>78</v>
      </c>
      <c r="D200" s="6" t="s">
        <v>29</v>
      </c>
      <c r="E200" s="71" t="s">
        <v>78</v>
      </c>
      <c r="F200" s="6" t="s">
        <v>71</v>
      </c>
      <c r="G200" s="111"/>
      <c r="H200" s="155" t="s">
        <v>12</v>
      </c>
      <c r="I200" s="7">
        <v>4</v>
      </c>
      <c r="J200" s="155" t="s">
        <v>14</v>
      </c>
      <c r="K200" s="155" t="s">
        <v>15</v>
      </c>
      <c r="L200" s="8"/>
      <c r="M200" s="130"/>
    </row>
    <row r="201" spans="1:13">
      <c r="A201" s="17">
        <v>16</v>
      </c>
      <c r="B201" s="76">
        <v>1515</v>
      </c>
      <c r="C201" s="71" t="s">
        <v>78</v>
      </c>
      <c r="D201" s="6" t="s">
        <v>29</v>
      </c>
      <c r="E201" s="71" t="s">
        <v>78</v>
      </c>
      <c r="F201" s="69" t="s">
        <v>73</v>
      </c>
      <c r="G201" s="111"/>
      <c r="H201" s="155" t="s">
        <v>13</v>
      </c>
      <c r="I201" s="7">
        <v>40</v>
      </c>
      <c r="J201" s="155">
        <v>0</v>
      </c>
      <c r="K201" s="7">
        <v>150</v>
      </c>
      <c r="L201" s="8"/>
      <c r="M201" s="130"/>
    </row>
    <row r="202" spans="1:13">
      <c r="A202" s="17">
        <v>17</v>
      </c>
      <c r="B202" s="75">
        <v>0</v>
      </c>
      <c r="C202" s="71" t="s">
        <v>76</v>
      </c>
      <c r="D202" s="71" t="s">
        <v>76</v>
      </c>
      <c r="E202" s="71" t="s">
        <v>76</v>
      </c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 t="s">
        <v>79</v>
      </c>
      <c r="C203" s="6"/>
      <c r="D203" s="6"/>
      <c r="E203" s="6"/>
      <c r="F203" s="6"/>
      <c r="G203" s="111"/>
      <c r="H203" s="159"/>
      <c r="I203" s="8"/>
      <c r="J203" s="159"/>
      <c r="K203" s="8"/>
      <c r="L203" s="15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57"/>
      <c r="G222" s="109"/>
      <c r="H222" s="156" t="s">
        <v>51</v>
      </c>
      <c r="I222" s="156"/>
      <c r="J222" s="156"/>
      <c r="K222" s="27"/>
      <c r="L222" s="27"/>
      <c r="M222" s="109"/>
    </row>
    <row r="223" spans="1:13">
      <c r="A223" s="34" t="s">
        <v>52</v>
      </c>
      <c r="B223" s="157">
        <v>6</v>
      </c>
      <c r="C223" s="157"/>
      <c r="D223" s="157"/>
      <c r="E223" s="157"/>
      <c r="F223" s="157"/>
      <c r="G223" s="109"/>
      <c r="H223" s="55" t="s">
        <v>302</v>
      </c>
      <c r="I223" s="55"/>
      <c r="J223" s="55"/>
      <c r="K223" s="37"/>
      <c r="L223" s="26"/>
      <c r="M223" s="134"/>
    </row>
    <row r="224" spans="1:13">
      <c r="A224" s="157"/>
      <c r="B224" s="29"/>
      <c r="C224" s="15" t="s">
        <v>53</v>
      </c>
      <c r="D224" s="123">
        <v>12030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400</v>
      </c>
      <c r="E225" s="30"/>
      <c r="F225" s="28"/>
      <c r="G225" s="109" t="s">
        <v>14</v>
      </c>
      <c r="H225" s="31">
        <v>1</v>
      </c>
      <c r="I225" s="68"/>
      <c r="J225" s="35">
        <v>1863.3</v>
      </c>
      <c r="K225" s="31" t="s">
        <v>306</v>
      </c>
      <c r="L225" s="33">
        <v>4</v>
      </c>
      <c r="M225" s="111" t="s">
        <v>14</v>
      </c>
    </row>
    <row r="226" spans="1:14">
      <c r="A226" s="9" t="s">
        <v>0</v>
      </c>
      <c r="B226" s="10"/>
      <c r="C226" s="15" t="s">
        <v>60</v>
      </c>
      <c r="D226" s="30">
        <v>200</v>
      </c>
      <c r="E226" s="30"/>
      <c r="F226" s="28"/>
      <c r="G226" s="109" t="s">
        <v>14</v>
      </c>
      <c r="H226" s="31">
        <v>2</v>
      </c>
      <c r="I226" s="68"/>
      <c r="J226" s="35">
        <v>1515</v>
      </c>
      <c r="K226" s="31" t="s">
        <v>307</v>
      </c>
      <c r="L226" s="33">
        <v>3</v>
      </c>
      <c r="M226" s="111" t="s">
        <v>14</v>
      </c>
    </row>
    <row r="227" spans="1:14">
      <c r="A227" s="9" t="s">
        <v>1</v>
      </c>
      <c r="B227" s="11"/>
      <c r="C227" s="15" t="s">
        <v>61</v>
      </c>
      <c r="D227" s="30">
        <v>8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 t="s">
        <v>106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58"/>
      <c r="I231" s="158"/>
      <c r="J231" s="158"/>
      <c r="K231" s="158"/>
      <c r="L231" s="44"/>
      <c r="M231" s="135"/>
    </row>
    <row r="232" spans="1:14">
      <c r="A232" s="78">
        <v>3</v>
      </c>
      <c r="B232" s="75">
        <v>0</v>
      </c>
      <c r="C232" s="71" t="s">
        <v>78</v>
      </c>
      <c r="D232" s="6" t="s">
        <v>29</v>
      </c>
      <c r="E232" s="71" t="s">
        <v>78</v>
      </c>
      <c r="F232" s="6" t="s">
        <v>71</v>
      </c>
      <c r="G232" s="109"/>
      <c r="H232" s="204" t="s">
        <v>75</v>
      </c>
      <c r="I232" s="205"/>
      <c r="J232" s="15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1863.3</v>
      </c>
      <c r="C233" s="71" t="s">
        <v>78</v>
      </c>
      <c r="D233" s="6" t="s">
        <v>29</v>
      </c>
      <c r="E233" s="71" t="s">
        <v>78</v>
      </c>
      <c r="F233" s="69" t="s">
        <v>73</v>
      </c>
      <c r="G233" s="109"/>
      <c r="H233" s="21" t="s">
        <v>64</v>
      </c>
      <c r="I233" s="21"/>
      <c r="J233" s="43">
        <f>SUM(J225*L225)+(J226*L226)+(J227*L227)+(J228*L228)+10+24</f>
        <v>12032.2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76</v>
      </c>
      <c r="D234" s="71" t="s">
        <v>76</v>
      </c>
      <c r="E234" s="71" t="s">
        <v>76</v>
      </c>
      <c r="F234" s="6"/>
      <c r="G234" s="109"/>
      <c r="H234" s="21" t="s">
        <v>65</v>
      </c>
      <c r="I234" s="21"/>
      <c r="J234" s="43">
        <f>N234+N235+B231+24</f>
        <v>12032.2</v>
      </c>
      <c r="K234" s="27"/>
      <c r="L234" s="3"/>
      <c r="M234" s="127"/>
      <c r="N234" s="53">
        <f>SUM(B232:B234)*4</f>
        <v>7453.2</v>
      </c>
    </row>
    <row r="235" spans="1:14">
      <c r="A235" s="17">
        <v>6</v>
      </c>
      <c r="B235" s="7" t="s">
        <v>7</v>
      </c>
      <c r="C235" s="7" t="s">
        <v>74</v>
      </c>
      <c r="D235" s="7">
        <v>4</v>
      </c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SUM(B236:B238)*3</f>
        <v>4545</v>
      </c>
    </row>
    <row r="236" spans="1:14">
      <c r="A236" s="78">
        <v>7</v>
      </c>
      <c r="B236" s="76">
        <v>0</v>
      </c>
      <c r="C236" s="71" t="s">
        <v>78</v>
      </c>
      <c r="D236" s="6" t="s">
        <v>29</v>
      </c>
      <c r="E236" s="71" t="s">
        <v>78</v>
      </c>
      <c r="F236" s="6" t="s">
        <v>71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1515</v>
      </c>
      <c r="C237" s="71" t="s">
        <v>78</v>
      </c>
      <c r="D237" s="6" t="s">
        <v>29</v>
      </c>
      <c r="E237" s="71" t="s">
        <v>78</v>
      </c>
      <c r="F237" s="69" t="s">
        <v>73</v>
      </c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76</v>
      </c>
      <c r="D238" s="71" t="s">
        <v>76</v>
      </c>
      <c r="E238" s="71" t="s">
        <v>76</v>
      </c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7" t="s">
        <v>7</v>
      </c>
      <c r="C239" s="7" t="s">
        <v>82</v>
      </c>
      <c r="D239" s="7">
        <v>3</v>
      </c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 t="s">
        <v>79</v>
      </c>
      <c r="C240" s="6"/>
      <c r="D240" s="6"/>
      <c r="E240" s="6"/>
      <c r="F240" s="6"/>
      <c r="G240" s="111"/>
      <c r="H240" s="182" t="s">
        <v>29</v>
      </c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55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55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55" t="s">
        <v>11</v>
      </c>
      <c r="I243" s="7">
        <v>80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55" t="s">
        <v>12</v>
      </c>
      <c r="I244" s="7">
        <v>4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55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9"/>
      <c r="I247" s="8"/>
      <c r="J247" s="159"/>
      <c r="K247" s="8"/>
      <c r="L247" s="15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57"/>
      <c r="G266" s="109"/>
      <c r="H266" s="156" t="s">
        <v>51</v>
      </c>
      <c r="I266" s="156"/>
      <c r="J266" s="156"/>
      <c r="K266" s="27"/>
      <c r="L266" s="27"/>
      <c r="M266" s="109"/>
    </row>
    <row r="267" spans="1:13">
      <c r="A267" s="34" t="s">
        <v>52</v>
      </c>
      <c r="B267" s="157">
        <v>7</v>
      </c>
      <c r="C267" s="157"/>
      <c r="D267" s="157"/>
      <c r="E267" s="157"/>
      <c r="F267" s="157"/>
      <c r="G267" s="109"/>
      <c r="H267" s="55" t="s">
        <v>302</v>
      </c>
      <c r="I267" s="55"/>
      <c r="J267" s="55"/>
      <c r="K267" s="37"/>
      <c r="L267" s="26"/>
      <c r="M267" s="134"/>
    </row>
    <row r="268" spans="1:13">
      <c r="A268" s="157"/>
      <c r="B268" s="29"/>
      <c r="C268" s="15" t="s">
        <v>53</v>
      </c>
      <c r="D268" s="67">
        <v>12030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400</v>
      </c>
      <c r="E269" s="30"/>
      <c r="F269" s="28"/>
      <c r="G269" s="109" t="s">
        <v>14</v>
      </c>
      <c r="H269" s="31">
        <v>1</v>
      </c>
      <c r="I269" s="68"/>
      <c r="J269" s="35">
        <v>3155</v>
      </c>
      <c r="K269" s="31" t="s">
        <v>310</v>
      </c>
      <c r="L269" s="33">
        <v>1</v>
      </c>
      <c r="M269" s="111" t="s">
        <v>14</v>
      </c>
    </row>
    <row r="270" spans="1:13">
      <c r="A270" s="9" t="s">
        <v>0</v>
      </c>
      <c r="B270" s="10"/>
      <c r="C270" s="15" t="s">
        <v>60</v>
      </c>
      <c r="D270" s="30">
        <v>200</v>
      </c>
      <c r="E270" s="30"/>
      <c r="F270" s="28"/>
      <c r="G270" s="109" t="s">
        <v>14</v>
      </c>
      <c r="H270" s="31">
        <v>2</v>
      </c>
      <c r="I270" s="68"/>
      <c r="J270" s="35">
        <v>1813.3</v>
      </c>
      <c r="K270" s="31" t="s">
        <v>314</v>
      </c>
      <c r="L270" s="33">
        <v>3</v>
      </c>
      <c r="M270" s="111" t="s">
        <v>14</v>
      </c>
    </row>
    <row r="271" spans="1:13">
      <c r="A271" s="9" t="s">
        <v>1</v>
      </c>
      <c r="B271" s="11"/>
      <c r="C271" s="15" t="s">
        <v>61</v>
      </c>
      <c r="D271" s="30">
        <v>8</v>
      </c>
      <c r="E271" s="30"/>
      <c r="F271" s="28"/>
      <c r="G271" s="109" t="s">
        <v>14</v>
      </c>
      <c r="H271" s="31">
        <v>3</v>
      </c>
      <c r="I271" s="31"/>
      <c r="J271" s="35">
        <v>1863.3</v>
      </c>
      <c r="K271" s="31" t="s">
        <v>306</v>
      </c>
      <c r="L271" s="33">
        <v>1</v>
      </c>
      <c r="M271" s="111" t="s">
        <v>14</v>
      </c>
    </row>
    <row r="272" spans="1:13">
      <c r="A272" s="9" t="s">
        <v>62</v>
      </c>
      <c r="B272" s="11"/>
      <c r="C272" s="16" t="s">
        <v>63</v>
      </c>
      <c r="D272" s="57" t="s">
        <v>106</v>
      </c>
      <c r="E272" s="21"/>
      <c r="F272" s="54"/>
      <c r="G272" s="109" t="s">
        <v>14</v>
      </c>
      <c r="H272" s="31">
        <v>4</v>
      </c>
      <c r="I272" s="31"/>
      <c r="J272" s="35">
        <v>1515</v>
      </c>
      <c r="K272" s="31" t="s">
        <v>307</v>
      </c>
      <c r="L272" s="33">
        <v>1</v>
      </c>
      <c r="M272" s="111" t="s">
        <v>14</v>
      </c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58"/>
      <c r="I275" s="158"/>
      <c r="J275" s="158"/>
      <c r="K275" s="158"/>
      <c r="L275" s="44"/>
      <c r="M275" s="135"/>
    </row>
    <row r="276" spans="1:13">
      <c r="A276" s="17">
        <v>3</v>
      </c>
      <c r="B276" s="75">
        <v>0</v>
      </c>
      <c r="C276" s="71" t="s">
        <v>78</v>
      </c>
      <c r="D276" s="6" t="s">
        <v>29</v>
      </c>
      <c r="E276" s="71" t="s">
        <v>78</v>
      </c>
      <c r="F276" s="6" t="s">
        <v>71</v>
      </c>
      <c r="G276" s="109"/>
      <c r="H276" s="204" t="s">
        <v>75</v>
      </c>
      <c r="I276" s="205"/>
      <c r="J276" s="158">
        <v>2</v>
      </c>
      <c r="K276" s="44" t="s">
        <v>35</v>
      </c>
      <c r="L276" s="5"/>
      <c r="M276" s="126"/>
    </row>
    <row r="277" spans="1:13">
      <c r="A277" s="17">
        <v>4</v>
      </c>
      <c r="B277" s="75">
        <v>3155</v>
      </c>
      <c r="C277" s="71" t="s">
        <v>78</v>
      </c>
      <c r="D277" s="6" t="s">
        <v>29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SUM(J269*L269)+(J270*L270)+(J271*L271)+(J272*L272)+10+21</f>
        <v>12004.199999999999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SUM(B276:B278)+(B280)*3+B284+B287+B275+21</f>
        <v>12004.199999999999</v>
      </c>
      <c r="K278" s="27"/>
      <c r="L278" s="3"/>
      <c r="M278" s="127"/>
    </row>
    <row r="279" spans="1:13">
      <c r="A279" s="78">
        <v>6</v>
      </c>
      <c r="B279" s="7">
        <v>0</v>
      </c>
      <c r="C279" s="71" t="s">
        <v>78</v>
      </c>
      <c r="D279" s="6" t="s">
        <v>29</v>
      </c>
      <c r="E279" s="71" t="s">
        <v>78</v>
      </c>
      <c r="F279" s="6" t="s">
        <v>71</v>
      </c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>
        <v>1813.3</v>
      </c>
      <c r="C280" s="71" t="s">
        <v>78</v>
      </c>
      <c r="D280" s="6" t="s">
        <v>29</v>
      </c>
      <c r="E280" s="71" t="s">
        <v>78</v>
      </c>
      <c r="F280" s="69" t="s">
        <v>73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76</v>
      </c>
      <c r="D281" s="71" t="s">
        <v>76</v>
      </c>
      <c r="E281" s="71" t="s">
        <v>76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7" t="s">
        <v>7</v>
      </c>
      <c r="C282" s="7" t="s">
        <v>80</v>
      </c>
      <c r="D282" s="7">
        <v>3</v>
      </c>
      <c r="E282" s="7"/>
      <c r="F282" s="7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0</v>
      </c>
      <c r="C283" s="71" t="s">
        <v>78</v>
      </c>
      <c r="D283" s="6" t="s">
        <v>29</v>
      </c>
      <c r="E283" s="71" t="s">
        <v>78</v>
      </c>
      <c r="F283" s="6" t="s">
        <v>71</v>
      </c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23">
        <v>1863.3</v>
      </c>
      <c r="C284" s="71" t="s">
        <v>78</v>
      </c>
      <c r="D284" s="6" t="s">
        <v>29</v>
      </c>
      <c r="E284" s="71" t="s">
        <v>78</v>
      </c>
      <c r="F284" s="69" t="s">
        <v>73</v>
      </c>
      <c r="G284" s="111"/>
      <c r="H284" s="182" t="s">
        <v>29</v>
      </c>
      <c r="I284" s="183"/>
      <c r="J284" s="8"/>
      <c r="K284" s="8"/>
      <c r="L284" s="8"/>
      <c r="M284" s="130"/>
    </row>
    <row r="285" spans="1:13">
      <c r="A285" s="17">
        <v>12</v>
      </c>
      <c r="B285" s="76">
        <v>0</v>
      </c>
      <c r="C285" s="71" t="s">
        <v>76</v>
      </c>
      <c r="D285" s="71" t="s">
        <v>76</v>
      </c>
      <c r="E285" s="71" t="s">
        <v>76</v>
      </c>
      <c r="F285" s="6"/>
      <c r="G285" s="111"/>
      <c r="H285" s="155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5">
        <v>0</v>
      </c>
      <c r="C286" s="71" t="s">
        <v>78</v>
      </c>
      <c r="D286" s="6" t="s">
        <v>29</v>
      </c>
      <c r="E286" s="71" t="s">
        <v>78</v>
      </c>
      <c r="F286" s="6" t="s">
        <v>71</v>
      </c>
      <c r="G286" s="111"/>
      <c r="H286" s="155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>
        <v>1515</v>
      </c>
      <c r="C287" s="71" t="s">
        <v>78</v>
      </c>
      <c r="D287" s="6" t="s">
        <v>29</v>
      </c>
      <c r="E287" s="71" t="s">
        <v>78</v>
      </c>
      <c r="F287" s="69" t="s">
        <v>73</v>
      </c>
      <c r="G287" s="111"/>
      <c r="H287" s="155" t="s">
        <v>11</v>
      </c>
      <c r="I287" s="7">
        <v>80</v>
      </c>
      <c r="J287" s="8"/>
      <c r="K287" s="8"/>
      <c r="L287" s="8"/>
      <c r="M287" s="130"/>
    </row>
    <row r="288" spans="1:13">
      <c r="A288" s="17">
        <v>15</v>
      </c>
      <c r="B288" s="76">
        <v>0</v>
      </c>
      <c r="C288" s="71" t="s">
        <v>76</v>
      </c>
      <c r="D288" s="71" t="s">
        <v>76</v>
      </c>
      <c r="E288" s="71" t="s">
        <v>76</v>
      </c>
      <c r="F288" s="6"/>
      <c r="G288" s="111"/>
      <c r="H288" s="155" t="s">
        <v>12</v>
      </c>
      <c r="I288" s="7">
        <v>4</v>
      </c>
      <c r="J288" s="8"/>
      <c r="K288" s="8"/>
      <c r="L288" s="8"/>
      <c r="M288" s="130"/>
    </row>
    <row r="289" spans="1:13">
      <c r="A289" s="17">
        <v>16</v>
      </c>
      <c r="B289" s="76" t="s">
        <v>79</v>
      </c>
      <c r="C289" s="6"/>
      <c r="D289" s="6"/>
      <c r="E289" s="6"/>
      <c r="F289" s="6"/>
      <c r="G289" s="111"/>
      <c r="H289" s="155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9"/>
      <c r="I291" s="8"/>
      <c r="J291" s="159"/>
      <c r="K291" s="8"/>
      <c r="L291" s="15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57"/>
      <c r="G310" s="109"/>
      <c r="H310" s="156" t="s">
        <v>51</v>
      </c>
      <c r="I310" s="156"/>
      <c r="J310" s="156"/>
      <c r="K310" s="27"/>
      <c r="L310" s="27"/>
      <c r="M310" s="109"/>
    </row>
    <row r="311" spans="1:14">
      <c r="A311" s="34" t="s">
        <v>52</v>
      </c>
      <c r="B311" s="157">
        <v>8</v>
      </c>
      <c r="C311" s="157"/>
      <c r="D311" s="157"/>
      <c r="E311" s="157"/>
      <c r="F311" s="157"/>
      <c r="G311" s="109"/>
      <c r="H311" s="55" t="s">
        <v>302</v>
      </c>
      <c r="I311" s="55"/>
      <c r="J311" s="55"/>
      <c r="K311" s="37"/>
      <c r="L311" s="26"/>
      <c r="M311" s="134"/>
    </row>
    <row r="312" spans="1:14">
      <c r="A312" s="157"/>
      <c r="B312" s="29"/>
      <c r="C312" s="15" t="s">
        <v>53</v>
      </c>
      <c r="D312" s="67">
        <v>12030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400</v>
      </c>
      <c r="E313" s="30"/>
      <c r="F313" s="28"/>
      <c r="G313" s="109" t="s">
        <v>14</v>
      </c>
      <c r="H313" s="31">
        <v>1</v>
      </c>
      <c r="I313" s="68"/>
      <c r="J313" s="35">
        <v>1813.3</v>
      </c>
      <c r="K313" s="31" t="s">
        <v>314</v>
      </c>
      <c r="L313" s="33">
        <v>3</v>
      </c>
      <c r="M313" s="111" t="s">
        <v>14</v>
      </c>
    </row>
    <row r="314" spans="1:14">
      <c r="A314" s="9" t="s">
        <v>0</v>
      </c>
      <c r="B314" s="10"/>
      <c r="C314" s="15" t="s">
        <v>60</v>
      </c>
      <c r="D314" s="30">
        <v>200</v>
      </c>
      <c r="E314" s="30"/>
      <c r="F314" s="28"/>
      <c r="G314" s="109" t="s">
        <v>14</v>
      </c>
      <c r="H314" s="31">
        <v>2</v>
      </c>
      <c r="I314" s="68"/>
      <c r="J314" s="35">
        <v>1863.3</v>
      </c>
      <c r="K314" s="31" t="s">
        <v>306</v>
      </c>
      <c r="L314" s="33">
        <v>2</v>
      </c>
      <c r="M314" s="111" t="s">
        <v>14</v>
      </c>
    </row>
    <row r="315" spans="1:14">
      <c r="A315" s="9" t="s">
        <v>1</v>
      </c>
      <c r="B315" s="11"/>
      <c r="C315" s="15" t="s">
        <v>61</v>
      </c>
      <c r="D315" s="30">
        <v>8</v>
      </c>
      <c r="E315" s="30"/>
      <c r="F315" s="28"/>
      <c r="G315" s="109" t="s">
        <v>14</v>
      </c>
      <c r="H315" s="31">
        <v>3</v>
      </c>
      <c r="I315" s="31"/>
      <c r="J315" s="35">
        <v>2805</v>
      </c>
      <c r="K315" s="31" t="s">
        <v>317</v>
      </c>
      <c r="L315" s="33">
        <v>1</v>
      </c>
      <c r="M315" s="111" t="s">
        <v>14</v>
      </c>
    </row>
    <row r="316" spans="1:14">
      <c r="A316" s="9" t="s">
        <v>62</v>
      </c>
      <c r="B316" s="11"/>
      <c r="C316" s="16" t="s">
        <v>63</v>
      </c>
      <c r="D316" s="57" t="s">
        <v>106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5439.9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58"/>
      <c r="I319" s="158"/>
      <c r="J319" s="158"/>
      <c r="K319" s="158"/>
      <c r="L319" s="44"/>
      <c r="M319" s="135"/>
      <c r="N319" s="53">
        <f>SUM(B324:B326)*2</f>
        <v>3726.6</v>
      </c>
    </row>
    <row r="320" spans="1:14">
      <c r="A320" s="78">
        <v>3</v>
      </c>
      <c r="B320" s="75">
        <v>0</v>
      </c>
      <c r="C320" s="71" t="s">
        <v>78</v>
      </c>
      <c r="D320" s="6" t="s">
        <v>29</v>
      </c>
      <c r="E320" s="71" t="s">
        <v>78</v>
      </c>
      <c r="F320" s="6" t="s">
        <v>71</v>
      </c>
      <c r="G320" s="109"/>
      <c r="H320" s="204" t="s">
        <v>75</v>
      </c>
      <c r="I320" s="205"/>
      <c r="J320" s="158">
        <v>1</v>
      </c>
      <c r="K320" s="44" t="s">
        <v>35</v>
      </c>
      <c r="L320" s="5"/>
      <c r="M320" s="126"/>
      <c r="N320" s="53">
        <f>SUM(B328:B330)</f>
        <v>2805</v>
      </c>
    </row>
    <row r="321" spans="1:13">
      <c r="A321" s="17">
        <v>4</v>
      </c>
      <c r="B321" s="75">
        <v>1813.3</v>
      </c>
      <c r="C321" s="71" t="s">
        <v>78</v>
      </c>
      <c r="D321" s="6" t="s">
        <v>29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SUM(J313*L313)+(J314*L314)+(J315*L315)+(J316*L316)+10+21</f>
        <v>12002.5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N318+N319+N320+B319+21</f>
        <v>12002.5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74</v>
      </c>
      <c r="D323" s="7">
        <v>3</v>
      </c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78">
        <v>7</v>
      </c>
      <c r="B324" s="76">
        <v>0</v>
      </c>
      <c r="C324" s="71" t="s">
        <v>78</v>
      </c>
      <c r="D324" s="6" t="s">
        <v>29</v>
      </c>
      <c r="E324" s="71" t="s">
        <v>78</v>
      </c>
      <c r="F324" s="6" t="s">
        <v>71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1863.3</v>
      </c>
      <c r="C325" s="71" t="s">
        <v>78</v>
      </c>
      <c r="D325" s="6" t="s">
        <v>29</v>
      </c>
      <c r="E325" s="71" t="s">
        <v>78</v>
      </c>
      <c r="F325" s="69" t="s">
        <v>73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76</v>
      </c>
      <c r="D326" s="71" t="s">
        <v>76</v>
      </c>
      <c r="E326" s="71" t="s">
        <v>76</v>
      </c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7" t="s">
        <v>7</v>
      </c>
      <c r="C327" s="7" t="s">
        <v>82</v>
      </c>
      <c r="D327" s="7">
        <v>2</v>
      </c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78</v>
      </c>
      <c r="D328" s="6" t="s">
        <v>29</v>
      </c>
      <c r="E328" s="71" t="s">
        <v>78</v>
      </c>
      <c r="F328" s="6" t="s">
        <v>71</v>
      </c>
      <c r="G328" s="111"/>
      <c r="H328" s="182" t="s">
        <v>29</v>
      </c>
      <c r="I328" s="183"/>
      <c r="J328" s="8"/>
      <c r="K328" s="8"/>
      <c r="L328" s="8"/>
      <c r="M328" s="130"/>
    </row>
    <row r="329" spans="1:13">
      <c r="A329" s="17">
        <v>12</v>
      </c>
      <c r="B329" s="75">
        <v>2805</v>
      </c>
      <c r="C329" s="71" t="s">
        <v>78</v>
      </c>
      <c r="D329" s="6" t="s">
        <v>29</v>
      </c>
      <c r="E329" s="71" t="s">
        <v>78</v>
      </c>
      <c r="F329" s="69" t="s">
        <v>73</v>
      </c>
      <c r="G329" s="111"/>
      <c r="H329" s="155" t="s">
        <v>9</v>
      </c>
      <c r="I329" s="7">
        <v>0</v>
      </c>
      <c r="J329" s="8"/>
      <c r="K329" s="8"/>
      <c r="L329" s="8"/>
      <c r="M329" s="130"/>
    </row>
    <row r="330" spans="1:13">
      <c r="A330" s="17">
        <v>13</v>
      </c>
      <c r="B330" s="76">
        <v>0</v>
      </c>
      <c r="C330" s="71" t="s">
        <v>76</v>
      </c>
      <c r="D330" s="71" t="s">
        <v>76</v>
      </c>
      <c r="E330" s="71" t="s">
        <v>76</v>
      </c>
      <c r="F330" s="6"/>
      <c r="G330" s="111"/>
      <c r="H330" s="155" t="s">
        <v>10</v>
      </c>
      <c r="I330" s="7">
        <v>1</v>
      </c>
      <c r="J330" s="8"/>
      <c r="K330" s="8"/>
      <c r="L330" s="8"/>
      <c r="M330" s="130"/>
    </row>
    <row r="331" spans="1:13">
      <c r="A331" s="17">
        <v>14</v>
      </c>
      <c r="B331" s="76" t="s">
        <v>79</v>
      </c>
      <c r="C331" s="6"/>
      <c r="D331" s="6"/>
      <c r="E331" s="6"/>
      <c r="F331" s="6"/>
      <c r="G331" s="111"/>
      <c r="H331" s="155" t="s">
        <v>11</v>
      </c>
      <c r="I331" s="7">
        <v>80</v>
      </c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55" t="s">
        <v>12</v>
      </c>
      <c r="I332" s="7">
        <v>4</v>
      </c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55" t="s">
        <v>13</v>
      </c>
      <c r="I333" s="7">
        <v>40</v>
      </c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9"/>
      <c r="I335" s="8"/>
      <c r="J335" s="159"/>
      <c r="K335" s="8"/>
      <c r="L335" s="15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57"/>
      <c r="G354" s="109"/>
      <c r="H354" s="156" t="s">
        <v>51</v>
      </c>
      <c r="I354" s="156"/>
      <c r="J354" s="156"/>
      <c r="K354" s="27"/>
      <c r="L354" s="27"/>
      <c r="M354" s="109"/>
    </row>
    <row r="355" spans="1:14">
      <c r="A355" s="34" t="s">
        <v>52</v>
      </c>
      <c r="B355" s="157">
        <v>9</v>
      </c>
      <c r="C355" s="157"/>
      <c r="D355" s="157"/>
      <c r="E355" s="157"/>
      <c r="F355" s="157"/>
      <c r="G355" s="109"/>
      <c r="H355" s="55" t="s">
        <v>302</v>
      </c>
      <c r="I355" s="55"/>
      <c r="J355" s="55"/>
      <c r="K355" s="37"/>
      <c r="L355" s="26"/>
      <c r="M355" s="134"/>
    </row>
    <row r="356" spans="1:14">
      <c r="A356" s="157"/>
      <c r="B356" s="29"/>
      <c r="C356" s="15" t="s">
        <v>53</v>
      </c>
      <c r="D356" s="67">
        <v>12030</v>
      </c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>
        <v>400</v>
      </c>
      <c r="E357" s="30"/>
      <c r="F357" s="28"/>
      <c r="G357" s="109" t="s">
        <v>14</v>
      </c>
      <c r="H357" s="31">
        <v>1</v>
      </c>
      <c r="I357" s="68"/>
      <c r="J357" s="35">
        <v>3155</v>
      </c>
      <c r="K357" s="31" t="s">
        <v>310</v>
      </c>
      <c r="L357" s="33">
        <v>2</v>
      </c>
      <c r="M357" s="111" t="s">
        <v>14</v>
      </c>
    </row>
    <row r="358" spans="1:14">
      <c r="A358" s="9" t="s">
        <v>0</v>
      </c>
      <c r="B358" s="10"/>
      <c r="C358" s="15" t="s">
        <v>60</v>
      </c>
      <c r="D358" s="30">
        <v>200</v>
      </c>
      <c r="E358" s="30"/>
      <c r="F358" s="28"/>
      <c r="G358" s="109" t="s">
        <v>14</v>
      </c>
      <c r="H358" s="31">
        <v>2</v>
      </c>
      <c r="I358" s="68"/>
      <c r="J358" s="35">
        <v>2805</v>
      </c>
      <c r="K358" s="31" t="s">
        <v>317</v>
      </c>
      <c r="L358" s="33">
        <v>2</v>
      </c>
      <c r="M358" s="111" t="s">
        <v>14</v>
      </c>
    </row>
    <row r="359" spans="1:14">
      <c r="A359" s="9" t="s">
        <v>1</v>
      </c>
      <c r="B359" s="11"/>
      <c r="C359" s="15" t="s">
        <v>61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 t="s">
        <v>106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12620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58"/>
      <c r="I363" s="158"/>
      <c r="J363" s="158"/>
      <c r="K363" s="158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78</v>
      </c>
      <c r="D364" s="6" t="s">
        <v>29</v>
      </c>
      <c r="E364" s="71" t="s">
        <v>78</v>
      </c>
      <c r="F364" s="6" t="s">
        <v>71</v>
      </c>
      <c r="G364" s="109"/>
      <c r="H364" s="204" t="s">
        <v>75</v>
      </c>
      <c r="I364" s="205"/>
      <c r="J364" s="158">
        <v>2</v>
      </c>
      <c r="K364" s="44" t="s">
        <v>35</v>
      </c>
      <c r="L364" s="5"/>
      <c r="M364" s="126"/>
    </row>
    <row r="365" spans="1:14">
      <c r="A365" s="17">
        <v>4</v>
      </c>
      <c r="B365" s="75">
        <v>3155</v>
      </c>
      <c r="C365" s="71" t="s">
        <v>78</v>
      </c>
      <c r="D365" s="6" t="s">
        <v>29</v>
      </c>
      <c r="E365" s="71" t="s">
        <v>78</v>
      </c>
      <c r="F365" s="69" t="s">
        <v>73</v>
      </c>
      <c r="G365" s="109"/>
      <c r="H365" s="21" t="s">
        <v>64</v>
      </c>
      <c r="I365" s="21"/>
      <c r="J365" s="43">
        <f>SUM(J357*L357)+(J358*L358)+(J359*L359)+(J360*L360)+10+15</f>
        <v>11945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76</v>
      </c>
      <c r="D366" s="71" t="s">
        <v>76</v>
      </c>
      <c r="E366" s="71" t="s">
        <v>76</v>
      </c>
      <c r="F366" s="6"/>
      <c r="G366" s="109"/>
      <c r="H366" s="21" t="s">
        <v>65</v>
      </c>
      <c r="I366" s="21"/>
      <c r="J366" s="43">
        <f>SUM(B364:B366)*2+(B369)*2+B363+15</f>
        <v>11945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74</v>
      </c>
      <c r="D367" s="7">
        <v>2</v>
      </c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78">
        <v>7</v>
      </c>
      <c r="B368" s="76">
        <v>0</v>
      </c>
      <c r="C368" s="71" t="s">
        <v>78</v>
      </c>
      <c r="D368" s="6" t="s">
        <v>29</v>
      </c>
      <c r="E368" s="71" t="s">
        <v>78</v>
      </c>
      <c r="F368" s="6" t="s">
        <v>71</v>
      </c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>
        <v>2805</v>
      </c>
      <c r="C369" s="71" t="s">
        <v>78</v>
      </c>
      <c r="D369" s="6" t="s">
        <v>29</v>
      </c>
      <c r="E369" s="71" t="s">
        <v>78</v>
      </c>
      <c r="F369" s="69" t="s">
        <v>73</v>
      </c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>
        <v>0</v>
      </c>
      <c r="C370" s="71" t="s">
        <v>76</v>
      </c>
      <c r="D370" s="71" t="s">
        <v>76</v>
      </c>
      <c r="E370" s="71" t="s">
        <v>76</v>
      </c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7" t="s">
        <v>7</v>
      </c>
      <c r="C371" s="7" t="s">
        <v>82</v>
      </c>
      <c r="D371" s="7">
        <v>2</v>
      </c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 t="s">
        <v>79</v>
      </c>
      <c r="C372" s="6"/>
      <c r="D372" s="6"/>
      <c r="E372" s="6"/>
      <c r="F372" s="6"/>
      <c r="G372" s="111"/>
      <c r="H372" s="182" t="s">
        <v>29</v>
      </c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55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55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55" t="s">
        <v>11</v>
      </c>
      <c r="I375" s="7">
        <v>80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55" t="s">
        <v>12</v>
      </c>
      <c r="I376" s="7">
        <v>4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55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9"/>
      <c r="I379" s="8"/>
      <c r="J379" s="159"/>
      <c r="K379" s="8"/>
      <c r="L379" s="15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57"/>
      <c r="G398" s="109"/>
      <c r="H398" s="156" t="s">
        <v>51</v>
      </c>
      <c r="I398" s="156"/>
      <c r="J398" s="156"/>
      <c r="K398" s="27"/>
      <c r="L398" s="27"/>
      <c r="M398" s="109"/>
    </row>
    <row r="399" spans="1:13">
      <c r="A399" s="34" t="s">
        <v>52</v>
      </c>
      <c r="B399" s="157">
        <v>10</v>
      </c>
      <c r="C399" s="157"/>
      <c r="D399" s="157"/>
      <c r="E399" s="157"/>
      <c r="F399" s="157"/>
      <c r="G399" s="109"/>
      <c r="H399" s="55" t="s">
        <v>302</v>
      </c>
      <c r="I399" s="55"/>
      <c r="J399" s="55"/>
      <c r="K399" s="37"/>
      <c r="L399" s="26"/>
      <c r="M399" s="134"/>
    </row>
    <row r="400" spans="1:13">
      <c r="A400" s="157"/>
      <c r="B400" s="29"/>
      <c r="C400" s="15" t="s">
        <v>53</v>
      </c>
      <c r="D400" s="67">
        <v>12030</v>
      </c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400</v>
      </c>
      <c r="E401" s="30"/>
      <c r="F401" s="28"/>
      <c r="G401" s="109" t="s">
        <v>14</v>
      </c>
      <c r="H401" s="31">
        <v>1</v>
      </c>
      <c r="I401" s="68"/>
      <c r="J401" s="35">
        <v>2805</v>
      </c>
      <c r="K401" s="31" t="s">
        <v>317</v>
      </c>
      <c r="L401" s="33">
        <v>1</v>
      </c>
      <c r="M401" s="111" t="s">
        <v>14</v>
      </c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 t="s">
        <v>14</v>
      </c>
      <c r="H402" s="31">
        <v>2</v>
      </c>
      <c r="I402" s="68"/>
      <c r="J402" s="35">
        <v>1813.3</v>
      </c>
      <c r="K402" s="31" t="s">
        <v>314</v>
      </c>
      <c r="L402" s="33">
        <v>5</v>
      </c>
      <c r="M402" s="111" t="s">
        <v>14</v>
      </c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58"/>
      <c r="I407" s="158"/>
      <c r="J407" s="158"/>
      <c r="K407" s="158"/>
      <c r="L407" s="44"/>
      <c r="M407" s="135"/>
    </row>
    <row r="408" spans="1:13">
      <c r="A408" s="17">
        <v>3</v>
      </c>
      <c r="B408" s="75">
        <v>0</v>
      </c>
      <c r="C408" s="71" t="s">
        <v>78</v>
      </c>
      <c r="D408" s="6" t="s">
        <v>29</v>
      </c>
      <c r="E408" s="71" t="s">
        <v>78</v>
      </c>
      <c r="F408" s="6" t="s">
        <v>71</v>
      </c>
      <c r="G408" s="109"/>
      <c r="H408" s="204" t="s">
        <v>75</v>
      </c>
      <c r="I408" s="205"/>
      <c r="J408" s="158">
        <v>1</v>
      </c>
      <c r="K408" s="44" t="s">
        <v>35</v>
      </c>
      <c r="L408" s="5"/>
      <c r="M408" s="126"/>
    </row>
    <row r="409" spans="1:13">
      <c r="A409" s="17">
        <v>4</v>
      </c>
      <c r="B409" s="75">
        <v>2805</v>
      </c>
      <c r="C409" s="71" t="s">
        <v>78</v>
      </c>
      <c r="D409" s="6" t="s">
        <v>29</v>
      </c>
      <c r="E409" s="71" t="s">
        <v>78</v>
      </c>
      <c r="F409" s="69" t="s">
        <v>73</v>
      </c>
      <c r="G409" s="109"/>
      <c r="H409" s="21" t="s">
        <v>64</v>
      </c>
      <c r="I409" s="21"/>
      <c r="J409" s="43">
        <f>SUM(J401*L401)+(J402*L402)+(J403*L403)+(J404*L404)+10+21</f>
        <v>11902.5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76</v>
      </c>
      <c r="D410" s="71" t="s">
        <v>76</v>
      </c>
      <c r="E410" s="71" t="s">
        <v>76</v>
      </c>
      <c r="F410" s="6"/>
      <c r="G410" s="109"/>
      <c r="H410" s="21" t="s">
        <v>65</v>
      </c>
      <c r="I410" s="21"/>
      <c r="J410" s="43">
        <f>SUM(B408:B410)+(B412)*5+B407+21</f>
        <v>11902.5</v>
      </c>
      <c r="K410" s="27"/>
      <c r="L410" s="3"/>
      <c r="M410" s="127"/>
    </row>
    <row r="411" spans="1:13">
      <c r="A411" s="78">
        <v>6</v>
      </c>
      <c r="B411" s="76">
        <v>0</v>
      </c>
      <c r="C411" s="71" t="s">
        <v>78</v>
      </c>
      <c r="D411" s="6" t="s">
        <v>29</v>
      </c>
      <c r="E411" s="71" t="s">
        <v>78</v>
      </c>
      <c r="F411" s="6" t="s">
        <v>71</v>
      </c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">
        <v>1813.3</v>
      </c>
      <c r="C412" s="71" t="s">
        <v>78</v>
      </c>
      <c r="D412" s="6" t="s">
        <v>29</v>
      </c>
      <c r="E412" s="71" t="s">
        <v>78</v>
      </c>
      <c r="F412" s="69" t="s">
        <v>73</v>
      </c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23">
        <v>0</v>
      </c>
      <c r="C413" s="71" t="s">
        <v>76</v>
      </c>
      <c r="D413" s="71" t="s">
        <v>76</v>
      </c>
      <c r="E413" s="71" t="s">
        <v>76</v>
      </c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7" t="s">
        <v>7</v>
      </c>
      <c r="C414" s="7" t="s">
        <v>80</v>
      </c>
      <c r="D414" s="7">
        <v>5</v>
      </c>
      <c r="E414" s="7"/>
      <c r="F414" s="7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23" t="s">
        <v>79</v>
      </c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 t="s">
        <v>29</v>
      </c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55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55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55" t="s">
        <v>11</v>
      </c>
      <c r="I419" s="7">
        <v>80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55" t="s">
        <v>12</v>
      </c>
      <c r="I420" s="7">
        <v>4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55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9"/>
      <c r="I423" s="8"/>
      <c r="J423" s="159"/>
      <c r="K423" s="8"/>
      <c r="L423" s="15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57"/>
      <c r="G442" s="109"/>
      <c r="H442" s="156" t="s">
        <v>51</v>
      </c>
      <c r="I442" s="156"/>
      <c r="J442" s="156"/>
      <c r="K442" s="27"/>
      <c r="L442" s="27"/>
      <c r="M442" s="109"/>
    </row>
    <row r="443" spans="1:13">
      <c r="A443" s="34" t="s">
        <v>52</v>
      </c>
      <c r="B443" s="157">
        <v>11</v>
      </c>
      <c r="C443" s="157"/>
      <c r="D443" s="157"/>
      <c r="E443" s="157"/>
      <c r="F443" s="157"/>
      <c r="G443" s="109"/>
      <c r="H443" s="55" t="s">
        <v>302</v>
      </c>
      <c r="I443" s="55"/>
      <c r="J443" s="55"/>
      <c r="K443" s="37"/>
      <c r="L443" s="26"/>
      <c r="M443" s="134"/>
    </row>
    <row r="444" spans="1:13">
      <c r="A444" s="157"/>
      <c r="B444" s="29"/>
      <c r="C444" s="15" t="s">
        <v>53</v>
      </c>
      <c r="D444" s="67">
        <v>12030</v>
      </c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400</v>
      </c>
      <c r="E445" s="30"/>
      <c r="F445" s="28"/>
      <c r="G445" s="109" t="s">
        <v>14</v>
      </c>
      <c r="H445" s="31">
        <v>1</v>
      </c>
      <c r="I445" s="68"/>
      <c r="J445" s="35">
        <v>2955</v>
      </c>
      <c r="K445" s="31" t="s">
        <v>309</v>
      </c>
      <c r="L445" s="33">
        <v>2</v>
      </c>
      <c r="M445" s="111" t="s">
        <v>14</v>
      </c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 t="s">
        <v>14</v>
      </c>
      <c r="H446" s="31">
        <v>2</v>
      </c>
      <c r="I446" s="68"/>
      <c r="J446" s="35">
        <v>2805</v>
      </c>
      <c r="K446" s="31" t="s">
        <v>317</v>
      </c>
      <c r="L446" s="33">
        <v>2</v>
      </c>
      <c r="M446" s="111" t="s">
        <v>14</v>
      </c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58"/>
      <c r="I451" s="158"/>
      <c r="J451" s="158"/>
      <c r="K451" s="158"/>
      <c r="L451" s="44"/>
      <c r="M451" s="135"/>
    </row>
    <row r="452" spans="1:13">
      <c r="A452" s="78">
        <v>3</v>
      </c>
      <c r="B452" s="75">
        <v>0</v>
      </c>
      <c r="C452" s="71" t="s">
        <v>78</v>
      </c>
      <c r="D452" s="6" t="s">
        <v>29</v>
      </c>
      <c r="E452" s="71" t="s">
        <v>78</v>
      </c>
      <c r="F452" s="6" t="s">
        <v>71</v>
      </c>
      <c r="G452" s="109"/>
      <c r="H452" s="204" t="s">
        <v>75</v>
      </c>
      <c r="I452" s="205"/>
      <c r="J452" s="158">
        <v>1</v>
      </c>
      <c r="K452" s="44" t="s">
        <v>35</v>
      </c>
      <c r="L452" s="5"/>
      <c r="M452" s="126"/>
    </row>
    <row r="453" spans="1:13">
      <c r="A453" s="17">
        <v>4</v>
      </c>
      <c r="B453" s="75">
        <v>2955</v>
      </c>
      <c r="C453" s="71" t="s">
        <v>78</v>
      </c>
      <c r="D453" s="6" t="s">
        <v>29</v>
      </c>
      <c r="E453" s="71" t="s">
        <v>78</v>
      </c>
      <c r="F453" s="69" t="s">
        <v>73</v>
      </c>
      <c r="G453" s="109"/>
      <c r="H453" s="21" t="s">
        <v>64</v>
      </c>
      <c r="I453" s="21"/>
      <c r="J453" s="43">
        <f>SUM(J445*L445)+(J446*L446)+(J447*L447)+(J448*L448)+10+15</f>
        <v>11545</v>
      </c>
      <c r="K453" s="2"/>
      <c r="L453" s="3"/>
      <c r="M453" s="127"/>
    </row>
    <row r="454" spans="1:13">
      <c r="A454" s="17">
        <v>5</v>
      </c>
      <c r="B454" s="76">
        <v>0</v>
      </c>
      <c r="C454" s="71" t="s">
        <v>76</v>
      </c>
      <c r="D454" s="71" t="s">
        <v>76</v>
      </c>
      <c r="E454" s="71" t="s">
        <v>76</v>
      </c>
      <c r="F454" s="6"/>
      <c r="G454" s="109"/>
      <c r="H454" s="21" t="s">
        <v>65</v>
      </c>
      <c r="I454" s="21"/>
      <c r="J454" s="43">
        <f>SUM(B452:B454)*2+(B457)*2+B451+15</f>
        <v>11545</v>
      </c>
      <c r="K454" s="27"/>
      <c r="L454" s="3"/>
      <c r="M454" s="127"/>
    </row>
    <row r="455" spans="1:13">
      <c r="A455" s="17">
        <v>6</v>
      </c>
      <c r="B455" s="7" t="s">
        <v>7</v>
      </c>
      <c r="C455" s="7" t="s">
        <v>74</v>
      </c>
      <c r="D455" s="7">
        <v>2</v>
      </c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78">
        <v>7</v>
      </c>
      <c r="B456" s="7">
        <v>0</v>
      </c>
      <c r="C456" s="71" t="s">
        <v>78</v>
      </c>
      <c r="D456" s="6" t="s">
        <v>29</v>
      </c>
      <c r="E456" s="71" t="s">
        <v>78</v>
      </c>
      <c r="F456" s="6" t="s">
        <v>71</v>
      </c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23">
        <v>2805</v>
      </c>
      <c r="C457" s="71" t="s">
        <v>78</v>
      </c>
      <c r="D457" s="6" t="s">
        <v>29</v>
      </c>
      <c r="E457" s="71" t="s">
        <v>78</v>
      </c>
      <c r="F457" s="69" t="s">
        <v>73</v>
      </c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7">
        <v>0</v>
      </c>
      <c r="C458" s="71" t="s">
        <v>76</v>
      </c>
      <c r="D458" s="71" t="s">
        <v>76</v>
      </c>
      <c r="E458" s="71" t="s">
        <v>76</v>
      </c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7" t="s">
        <v>7</v>
      </c>
      <c r="C459" s="7" t="s">
        <v>82</v>
      </c>
      <c r="D459" s="7">
        <v>2</v>
      </c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 t="s">
        <v>79</v>
      </c>
      <c r="C460" s="6"/>
      <c r="D460" s="6"/>
      <c r="E460" s="6"/>
      <c r="F460" s="6"/>
      <c r="G460" s="111"/>
      <c r="H460" s="182" t="s">
        <v>29</v>
      </c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55" t="s">
        <v>9</v>
      </c>
      <c r="I461" s="7">
        <v>0</v>
      </c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55" t="s">
        <v>10</v>
      </c>
      <c r="I462" s="7">
        <v>1</v>
      </c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55" t="s">
        <v>11</v>
      </c>
      <c r="I463" s="7">
        <v>80</v>
      </c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55" t="s">
        <v>12</v>
      </c>
      <c r="I464" s="7">
        <v>4</v>
      </c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55" t="s">
        <v>13</v>
      </c>
      <c r="I465" s="7">
        <v>40</v>
      </c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9"/>
      <c r="I467" s="8"/>
      <c r="J467" s="159"/>
      <c r="K467" s="8"/>
      <c r="L467" s="15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57"/>
      <c r="G486" s="109"/>
      <c r="H486" s="156" t="s">
        <v>51</v>
      </c>
      <c r="I486" s="156"/>
      <c r="J486" s="156"/>
      <c r="K486" s="27"/>
      <c r="L486" s="27"/>
      <c r="M486" s="109"/>
    </row>
    <row r="487" spans="1:13">
      <c r="A487" s="34" t="s">
        <v>52</v>
      </c>
      <c r="B487" s="157"/>
      <c r="C487" s="157"/>
      <c r="D487" s="157"/>
      <c r="E487" s="157"/>
      <c r="F487" s="157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157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58"/>
      <c r="I495" s="158"/>
      <c r="J495" s="158"/>
      <c r="K495" s="15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5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55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5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5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5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5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5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9"/>
      <c r="I511" s="8"/>
      <c r="J511" s="159"/>
      <c r="K511" s="8"/>
      <c r="L511" s="15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57"/>
      <c r="G530" s="109"/>
      <c r="H530" s="156" t="s">
        <v>51</v>
      </c>
      <c r="I530" s="156"/>
      <c r="J530" s="156"/>
      <c r="K530" s="27"/>
      <c r="L530" s="27"/>
      <c r="M530" s="109"/>
    </row>
    <row r="531" spans="1:14">
      <c r="A531" s="34" t="s">
        <v>52</v>
      </c>
      <c r="B531" s="157"/>
      <c r="C531" s="157"/>
      <c r="D531" s="157"/>
      <c r="E531" s="157"/>
      <c r="F531" s="157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157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58"/>
      <c r="I539" s="158"/>
      <c r="J539" s="158"/>
      <c r="K539" s="15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5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55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5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5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5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5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5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9"/>
      <c r="I555" s="8"/>
      <c r="J555" s="159"/>
      <c r="K555" s="8"/>
      <c r="L555" s="15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57"/>
      <c r="G574" s="109"/>
      <c r="H574" s="156" t="s">
        <v>51</v>
      </c>
      <c r="I574" s="156"/>
      <c r="J574" s="156"/>
      <c r="K574" s="27"/>
      <c r="L574" s="27"/>
      <c r="M574" s="109"/>
    </row>
    <row r="575" spans="1:13">
      <c r="A575" s="34" t="s">
        <v>52</v>
      </c>
      <c r="B575" s="157"/>
      <c r="C575" s="157"/>
      <c r="D575" s="157"/>
      <c r="E575" s="157"/>
      <c r="F575" s="157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157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58"/>
      <c r="I583" s="158"/>
      <c r="J583" s="158"/>
      <c r="K583" s="15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5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55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5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5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5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5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5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9"/>
      <c r="I599" s="8"/>
      <c r="J599" s="159"/>
      <c r="K599" s="8"/>
      <c r="L599" s="15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57"/>
      <c r="G618" s="109"/>
      <c r="H618" s="156" t="s">
        <v>51</v>
      </c>
      <c r="I618" s="156"/>
      <c r="J618" s="156"/>
      <c r="K618" s="27"/>
      <c r="L618" s="27"/>
      <c r="M618" s="109"/>
    </row>
    <row r="619" spans="1:13">
      <c r="A619" s="34" t="s">
        <v>52</v>
      </c>
      <c r="B619" s="157"/>
      <c r="C619" s="157"/>
      <c r="D619" s="157"/>
      <c r="E619" s="157"/>
      <c r="F619" s="157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157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58"/>
      <c r="I627" s="158"/>
      <c r="J627" s="158"/>
      <c r="K627" s="15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5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55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5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5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5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5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5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9"/>
      <c r="I643" s="8"/>
      <c r="J643" s="159"/>
      <c r="K643" s="8"/>
      <c r="L643" s="15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57"/>
      <c r="G662" s="109"/>
      <c r="H662" s="156" t="s">
        <v>51</v>
      </c>
      <c r="I662" s="156"/>
      <c r="J662" s="156"/>
      <c r="K662" s="27"/>
      <c r="L662" s="27"/>
      <c r="M662" s="109"/>
    </row>
    <row r="663" spans="1:13">
      <c r="A663" s="34" t="s">
        <v>52</v>
      </c>
      <c r="B663" s="157"/>
      <c r="C663" s="157"/>
      <c r="D663" s="157"/>
      <c r="E663" s="157"/>
      <c r="F663" s="157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157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58"/>
      <c r="I671" s="158"/>
      <c r="J671" s="158"/>
      <c r="K671" s="15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5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55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5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5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5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5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5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9"/>
      <c r="I687" s="8"/>
      <c r="J687" s="159"/>
      <c r="K687" s="8"/>
      <c r="L687" s="15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57"/>
      <c r="G706" s="109"/>
      <c r="H706" s="156" t="s">
        <v>51</v>
      </c>
      <c r="I706" s="156"/>
      <c r="J706" s="156"/>
      <c r="K706" s="27"/>
      <c r="L706" s="27"/>
      <c r="M706" s="109"/>
    </row>
    <row r="707" spans="1:13">
      <c r="A707" s="34" t="s">
        <v>52</v>
      </c>
      <c r="B707" s="157"/>
      <c r="C707" s="157"/>
      <c r="D707" s="157"/>
      <c r="E707" s="157"/>
      <c r="F707" s="157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157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58"/>
      <c r="I715" s="158"/>
      <c r="J715" s="158"/>
      <c r="K715" s="15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5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55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5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5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5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5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5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9"/>
      <c r="I731" s="8"/>
      <c r="J731" s="159"/>
      <c r="K731" s="8"/>
      <c r="L731" s="15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57"/>
      <c r="G750" s="109"/>
      <c r="H750" s="156" t="s">
        <v>51</v>
      </c>
      <c r="I750" s="156"/>
      <c r="J750" s="156"/>
      <c r="K750" s="27"/>
      <c r="L750" s="27"/>
      <c r="M750" s="109"/>
    </row>
    <row r="751" spans="1:13">
      <c r="A751" s="34" t="s">
        <v>52</v>
      </c>
      <c r="B751" s="157"/>
      <c r="C751" s="157"/>
      <c r="D751" s="157"/>
      <c r="E751" s="157"/>
      <c r="F751" s="157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57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58"/>
      <c r="I759" s="158"/>
      <c r="J759" s="158"/>
      <c r="K759" s="15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5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55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5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5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5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5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5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9"/>
      <c r="I775" s="8"/>
      <c r="J775" s="159"/>
      <c r="K775" s="8"/>
      <c r="L775" s="15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57"/>
      <c r="G794" s="109"/>
      <c r="H794" s="156" t="s">
        <v>51</v>
      </c>
      <c r="I794" s="156"/>
      <c r="J794" s="156"/>
      <c r="K794" s="27"/>
      <c r="L794" s="27"/>
      <c r="M794" s="109"/>
    </row>
    <row r="795" spans="1:13">
      <c r="A795" s="34" t="s">
        <v>52</v>
      </c>
      <c r="B795" s="157"/>
      <c r="C795" s="157"/>
      <c r="D795" s="157"/>
      <c r="E795" s="157"/>
      <c r="F795" s="157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57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58"/>
      <c r="I803" s="158"/>
      <c r="J803" s="158"/>
      <c r="K803" s="15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5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55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5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5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5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5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5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9"/>
      <c r="I819" s="8"/>
      <c r="J819" s="159"/>
      <c r="K819" s="8"/>
      <c r="L819" s="15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57"/>
      <c r="G838" s="109"/>
      <c r="H838" s="156" t="s">
        <v>51</v>
      </c>
      <c r="I838" s="156"/>
      <c r="J838" s="156"/>
      <c r="K838" s="27"/>
      <c r="L838" s="27"/>
      <c r="M838" s="109"/>
    </row>
    <row r="839" spans="1:13">
      <c r="A839" s="34" t="s">
        <v>52</v>
      </c>
      <c r="B839" s="157"/>
      <c r="C839" s="157"/>
      <c r="D839" s="157"/>
      <c r="E839" s="157"/>
      <c r="F839" s="157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57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58"/>
      <c r="I847" s="158"/>
      <c r="J847" s="158"/>
      <c r="K847" s="15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5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55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5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5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5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5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5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9"/>
      <c r="I863" s="8"/>
      <c r="J863" s="159"/>
      <c r="K863" s="8"/>
      <c r="L863" s="15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57"/>
      <c r="G882" s="109"/>
      <c r="H882" s="156" t="s">
        <v>51</v>
      </c>
      <c r="I882" s="156"/>
      <c r="J882" s="156"/>
      <c r="K882" s="27"/>
      <c r="L882" s="27"/>
      <c r="M882" s="109"/>
    </row>
    <row r="883" spans="1:13">
      <c r="A883" s="34" t="s">
        <v>52</v>
      </c>
      <c r="B883" s="157"/>
      <c r="C883" s="157"/>
      <c r="D883" s="157"/>
      <c r="E883" s="157"/>
      <c r="F883" s="157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57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58"/>
      <c r="I891" s="158"/>
      <c r="J891" s="158"/>
      <c r="K891" s="15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5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55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5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5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5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5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5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9"/>
      <c r="I907" s="8"/>
      <c r="J907" s="159"/>
      <c r="K907" s="8"/>
      <c r="L907" s="15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57"/>
      <c r="G926" s="109"/>
      <c r="H926" s="156" t="s">
        <v>51</v>
      </c>
      <c r="I926" s="156"/>
      <c r="J926" s="156"/>
      <c r="K926" s="27"/>
      <c r="L926" s="27"/>
      <c r="M926" s="109"/>
    </row>
    <row r="927" spans="1:13">
      <c r="A927" s="34" t="s">
        <v>52</v>
      </c>
      <c r="B927" s="157"/>
      <c r="C927" s="157"/>
      <c r="D927" s="157"/>
      <c r="E927" s="157"/>
      <c r="F927" s="157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57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58"/>
      <c r="I935" s="158"/>
      <c r="J935" s="158"/>
      <c r="K935" s="15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5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55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5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5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5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5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5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9"/>
      <c r="I951" s="8"/>
      <c r="J951" s="159"/>
      <c r="K951" s="8"/>
      <c r="L951" s="15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57"/>
      <c r="G970" s="109"/>
      <c r="H970" s="156" t="s">
        <v>51</v>
      </c>
      <c r="I970" s="156"/>
      <c r="J970" s="156"/>
      <c r="K970" s="27"/>
      <c r="L970" s="27"/>
      <c r="M970" s="109"/>
    </row>
    <row r="971" spans="1:13">
      <c r="A971" s="34" t="s">
        <v>52</v>
      </c>
      <c r="B971" s="157"/>
      <c r="C971" s="157"/>
      <c r="D971" s="157"/>
      <c r="E971" s="157"/>
      <c r="F971" s="157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57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58"/>
      <c r="I979" s="158"/>
      <c r="J979" s="158"/>
      <c r="K979" s="15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5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55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5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5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5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5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5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9"/>
      <c r="I995" s="8"/>
      <c r="J995" s="159"/>
      <c r="K995" s="8"/>
      <c r="L995" s="15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57"/>
      <c r="G1014" s="109"/>
      <c r="H1014" s="156" t="s">
        <v>51</v>
      </c>
      <c r="I1014" s="156"/>
      <c r="J1014" s="156"/>
      <c r="K1014" s="27"/>
      <c r="L1014" s="27"/>
      <c r="M1014" s="109"/>
    </row>
    <row r="1015" spans="1:13">
      <c r="A1015" s="34" t="s">
        <v>52</v>
      </c>
      <c r="B1015" s="157"/>
      <c r="C1015" s="157"/>
      <c r="D1015" s="157"/>
      <c r="E1015" s="157"/>
      <c r="F1015" s="157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57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58"/>
      <c r="I1023" s="158"/>
      <c r="J1023" s="158"/>
      <c r="K1023" s="15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5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55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5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5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5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5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5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9"/>
      <c r="I1039" s="8"/>
      <c r="J1039" s="159"/>
      <c r="K1039" s="8"/>
      <c r="L1039" s="15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57"/>
      <c r="G1058" s="109"/>
      <c r="H1058" s="156" t="s">
        <v>51</v>
      </c>
      <c r="I1058" s="156"/>
      <c r="J1058" s="156"/>
      <c r="K1058" s="27"/>
      <c r="L1058" s="27"/>
      <c r="M1058" s="109"/>
    </row>
    <row r="1059" spans="1:14">
      <c r="A1059" s="34" t="s">
        <v>52</v>
      </c>
      <c r="B1059" s="157"/>
      <c r="C1059" s="157"/>
      <c r="D1059" s="157"/>
      <c r="E1059" s="157"/>
      <c r="F1059" s="157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57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58"/>
      <c r="I1067" s="158"/>
      <c r="J1067" s="158"/>
      <c r="K1067" s="15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5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55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5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5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5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5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5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9"/>
      <c r="I1083" s="8"/>
      <c r="J1083" s="159"/>
      <c r="K1083" s="8"/>
      <c r="L1083" s="15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57"/>
      <c r="G1102" s="109"/>
      <c r="H1102" s="156" t="s">
        <v>51</v>
      </c>
      <c r="I1102" s="156"/>
      <c r="J1102" s="156"/>
      <c r="K1102" s="27"/>
      <c r="L1102" s="27"/>
      <c r="M1102" s="109"/>
    </row>
    <row r="1103" spans="1:13">
      <c r="A1103" s="34" t="s">
        <v>52</v>
      </c>
      <c r="B1103" s="157"/>
      <c r="C1103" s="157"/>
      <c r="D1103" s="157"/>
      <c r="E1103" s="157"/>
      <c r="F1103" s="157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57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58"/>
      <c r="I1111" s="158"/>
      <c r="J1111" s="158"/>
      <c r="K1111" s="15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5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55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5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5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5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5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5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9"/>
      <c r="I1127" s="8"/>
      <c r="J1127" s="159"/>
      <c r="K1127" s="8"/>
      <c r="L1127" s="15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57"/>
      <c r="G1146" s="109"/>
      <c r="H1146" s="156" t="s">
        <v>51</v>
      </c>
      <c r="I1146" s="156"/>
      <c r="J1146" s="156"/>
      <c r="K1146" s="27"/>
      <c r="L1146" s="27"/>
      <c r="M1146" s="109"/>
    </row>
    <row r="1147" spans="1:13">
      <c r="A1147" s="34" t="s">
        <v>52</v>
      </c>
      <c r="B1147" s="157"/>
      <c r="C1147" s="157"/>
      <c r="D1147" s="157"/>
      <c r="E1147" s="157"/>
      <c r="F1147" s="157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57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58"/>
      <c r="I1155" s="158"/>
      <c r="J1155" s="158"/>
      <c r="K1155" s="15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5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55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5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5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5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5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5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9"/>
      <c r="I1171" s="8"/>
      <c r="J1171" s="159"/>
      <c r="K1171" s="8"/>
      <c r="L1171" s="15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57"/>
      <c r="G1190" s="109"/>
      <c r="H1190" s="156" t="s">
        <v>51</v>
      </c>
      <c r="I1190" s="156"/>
      <c r="J1190" s="156"/>
      <c r="K1190" s="27"/>
      <c r="L1190" s="27"/>
      <c r="M1190" s="109"/>
    </row>
    <row r="1191" spans="1:13">
      <c r="A1191" s="34" t="s">
        <v>52</v>
      </c>
      <c r="B1191" s="157"/>
      <c r="C1191" s="157"/>
      <c r="D1191" s="157"/>
      <c r="E1191" s="157"/>
      <c r="F1191" s="157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57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58"/>
      <c r="I1199" s="158"/>
      <c r="J1199" s="158"/>
      <c r="K1199" s="15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5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55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5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5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5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5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5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9"/>
      <c r="I1215" s="8"/>
      <c r="J1215" s="159"/>
      <c r="K1215" s="8"/>
      <c r="L1215" s="15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57"/>
      <c r="G1234" s="109"/>
      <c r="H1234" s="156" t="s">
        <v>51</v>
      </c>
      <c r="I1234" s="156"/>
      <c r="J1234" s="156"/>
      <c r="K1234" s="27"/>
      <c r="L1234" s="27"/>
      <c r="M1234" s="109"/>
    </row>
    <row r="1235" spans="1:14">
      <c r="A1235" s="34" t="s">
        <v>52</v>
      </c>
      <c r="B1235" s="157"/>
      <c r="C1235" s="157"/>
      <c r="D1235" s="157"/>
      <c r="E1235" s="157"/>
      <c r="F1235" s="157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57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58"/>
      <c r="I1243" s="158"/>
      <c r="J1243" s="158"/>
      <c r="K1243" s="15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5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55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5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5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5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5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5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9"/>
      <c r="I1259" s="8"/>
      <c r="J1259" s="159"/>
      <c r="K1259" s="8"/>
      <c r="L1259" s="15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57"/>
      <c r="G1278" s="109"/>
      <c r="H1278" s="156" t="s">
        <v>51</v>
      </c>
      <c r="I1278" s="156"/>
      <c r="J1278" s="156"/>
      <c r="K1278" s="27"/>
      <c r="L1278" s="27"/>
      <c r="M1278" s="109"/>
    </row>
    <row r="1279" spans="1:13">
      <c r="A1279" s="34" t="s">
        <v>52</v>
      </c>
      <c r="B1279" s="157"/>
      <c r="C1279" s="157"/>
      <c r="D1279" s="157"/>
      <c r="E1279" s="157"/>
      <c r="F1279" s="157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57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58"/>
      <c r="I1287" s="158"/>
      <c r="J1287" s="158"/>
      <c r="K1287" s="15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5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55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5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5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5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5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5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9"/>
      <c r="I1303" s="8"/>
      <c r="J1303" s="159"/>
      <c r="K1303" s="8"/>
      <c r="L1303" s="15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57"/>
      <c r="G1322" s="109"/>
      <c r="H1322" s="156" t="s">
        <v>51</v>
      </c>
      <c r="I1322" s="156"/>
      <c r="J1322" s="156"/>
      <c r="K1322" s="27"/>
      <c r="L1322" s="27"/>
      <c r="M1322" s="109"/>
    </row>
    <row r="1323" spans="1:13">
      <c r="A1323" s="34" t="s">
        <v>52</v>
      </c>
      <c r="B1323" s="157"/>
      <c r="C1323" s="157"/>
      <c r="D1323" s="157"/>
      <c r="E1323" s="157"/>
      <c r="F1323" s="157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57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58"/>
      <c r="I1331" s="158"/>
      <c r="J1331" s="158"/>
      <c r="K1331" s="15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5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55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5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5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5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5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5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9"/>
      <c r="I1347" s="8"/>
      <c r="J1347" s="159"/>
      <c r="K1347" s="8"/>
      <c r="L1347" s="15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57"/>
      <c r="G1366" s="109"/>
      <c r="H1366" s="156" t="s">
        <v>51</v>
      </c>
      <c r="I1366" s="156"/>
      <c r="J1366" s="156"/>
      <c r="K1366" s="27"/>
      <c r="L1366" s="27"/>
      <c r="M1366" s="109"/>
    </row>
    <row r="1367" spans="1:13">
      <c r="A1367" s="34" t="s">
        <v>52</v>
      </c>
      <c r="B1367" s="157"/>
      <c r="C1367" s="157"/>
      <c r="D1367" s="157"/>
      <c r="E1367" s="157"/>
      <c r="F1367" s="157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57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58"/>
      <c r="I1375" s="158"/>
      <c r="J1375" s="158"/>
      <c r="K1375" s="15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5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55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5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5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5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5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5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9"/>
      <c r="I1391" s="8"/>
      <c r="J1391" s="159"/>
      <c r="K1391" s="8"/>
      <c r="L1391" s="15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57"/>
      <c r="G1410" s="109"/>
      <c r="H1410" s="156" t="s">
        <v>51</v>
      </c>
      <c r="I1410" s="156"/>
      <c r="J1410" s="156"/>
      <c r="K1410" s="27"/>
      <c r="L1410" s="27"/>
      <c r="M1410" s="109"/>
    </row>
    <row r="1411" spans="1:13">
      <c r="A1411" s="34" t="s">
        <v>52</v>
      </c>
      <c r="B1411" s="157"/>
      <c r="C1411" s="157"/>
      <c r="D1411" s="157"/>
      <c r="E1411" s="157"/>
      <c r="F1411" s="157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57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58"/>
      <c r="I1419" s="158"/>
      <c r="J1419" s="158"/>
      <c r="K1419" s="15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5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55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5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5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5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5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5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9"/>
      <c r="I1435" s="8"/>
      <c r="J1435" s="159"/>
      <c r="K1435" s="8"/>
      <c r="L1435" s="15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57"/>
      <c r="G1454" s="109"/>
      <c r="H1454" s="156" t="s">
        <v>51</v>
      </c>
      <c r="I1454" s="156"/>
      <c r="J1454" s="156"/>
      <c r="K1454" s="27"/>
      <c r="L1454" s="27"/>
      <c r="M1454" s="109"/>
    </row>
    <row r="1455" spans="1:13">
      <c r="A1455" s="34" t="s">
        <v>52</v>
      </c>
      <c r="B1455" s="157"/>
      <c r="C1455" s="157"/>
      <c r="D1455" s="157"/>
      <c r="E1455" s="157"/>
      <c r="F1455" s="157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57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58"/>
      <c r="I1463" s="158"/>
      <c r="J1463" s="158"/>
      <c r="K1463" s="15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5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55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5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5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5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5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5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9"/>
      <c r="I1479" s="8"/>
      <c r="J1479" s="159"/>
      <c r="K1479" s="8"/>
      <c r="L1479" s="15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57"/>
      <c r="G1498" s="109"/>
      <c r="H1498" s="156" t="s">
        <v>51</v>
      </c>
      <c r="I1498" s="156"/>
      <c r="J1498" s="156"/>
      <c r="K1498" s="27"/>
      <c r="L1498" s="27"/>
      <c r="M1498" s="109"/>
    </row>
    <row r="1499" spans="1:13">
      <c r="A1499" s="34" t="s">
        <v>52</v>
      </c>
      <c r="B1499" s="157"/>
      <c r="C1499" s="157"/>
      <c r="D1499" s="157"/>
      <c r="E1499" s="157"/>
      <c r="F1499" s="157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57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58"/>
      <c r="I1507" s="158"/>
      <c r="J1507" s="158"/>
      <c r="K1507" s="15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5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55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5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5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5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5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5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9"/>
      <c r="I1523" s="8"/>
      <c r="J1523" s="159"/>
      <c r="K1523" s="8"/>
      <c r="L1523" s="15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57"/>
      <c r="G1542" s="109"/>
      <c r="H1542" s="156" t="s">
        <v>51</v>
      </c>
      <c r="I1542" s="156"/>
      <c r="J1542" s="156"/>
      <c r="K1542" s="27"/>
      <c r="L1542" s="27"/>
      <c r="M1542" s="109"/>
    </row>
    <row r="1543" spans="1:13">
      <c r="A1543" s="34" t="s">
        <v>52</v>
      </c>
      <c r="B1543" s="157"/>
      <c r="C1543" s="157"/>
      <c r="D1543" s="157"/>
      <c r="E1543" s="157"/>
      <c r="F1543" s="157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57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58"/>
      <c r="I1551" s="158"/>
      <c r="J1551" s="158"/>
      <c r="K1551" s="15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5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55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5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5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5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5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5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9"/>
      <c r="I1567" s="8"/>
      <c r="J1567" s="159"/>
      <c r="K1567" s="8"/>
      <c r="L1567" s="15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57"/>
      <c r="G1586" s="109"/>
      <c r="H1586" s="156" t="s">
        <v>51</v>
      </c>
      <c r="I1586" s="156"/>
      <c r="J1586" s="156"/>
      <c r="K1586" s="27"/>
      <c r="L1586" s="27"/>
      <c r="M1586" s="109"/>
    </row>
    <row r="1587" spans="1:13">
      <c r="A1587" s="34" t="s">
        <v>52</v>
      </c>
      <c r="B1587" s="157"/>
      <c r="C1587" s="157"/>
      <c r="D1587" s="157"/>
      <c r="E1587" s="157"/>
      <c r="F1587" s="157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57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58"/>
      <c r="I1595" s="158"/>
      <c r="J1595" s="158"/>
      <c r="K1595" s="15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5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55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5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5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5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5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5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9"/>
      <c r="I1611" s="8"/>
      <c r="J1611" s="159"/>
      <c r="K1611" s="8"/>
      <c r="L1611" s="15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57"/>
      <c r="G1630" s="109"/>
      <c r="H1630" s="156" t="s">
        <v>51</v>
      </c>
      <c r="I1630" s="156"/>
      <c r="J1630" s="156"/>
      <c r="K1630" s="27"/>
      <c r="L1630" s="27"/>
      <c r="M1630" s="109"/>
    </row>
    <row r="1631" spans="1:13">
      <c r="A1631" s="34" t="s">
        <v>52</v>
      </c>
      <c r="B1631" s="157"/>
      <c r="C1631" s="157"/>
      <c r="D1631" s="157"/>
      <c r="E1631" s="157"/>
      <c r="F1631" s="157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57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58"/>
      <c r="I1639" s="158"/>
      <c r="J1639" s="158"/>
      <c r="K1639" s="15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5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55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5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5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5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5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5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9"/>
      <c r="I1655" s="8"/>
      <c r="J1655" s="159"/>
      <c r="K1655" s="8"/>
      <c r="L1655" s="15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57"/>
      <c r="G1674" s="109"/>
      <c r="H1674" s="156" t="s">
        <v>51</v>
      </c>
      <c r="I1674" s="156"/>
      <c r="J1674" s="156"/>
      <c r="K1674" s="27"/>
      <c r="L1674" s="27"/>
      <c r="M1674" s="109"/>
    </row>
    <row r="1675" spans="1:13">
      <c r="A1675" s="34" t="s">
        <v>52</v>
      </c>
      <c r="B1675" s="157"/>
      <c r="C1675" s="157"/>
      <c r="D1675" s="157"/>
      <c r="E1675" s="157"/>
      <c r="F1675" s="157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57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58"/>
      <c r="I1683" s="158"/>
      <c r="J1683" s="158"/>
      <c r="K1683" s="15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5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55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5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5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5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5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5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9"/>
      <c r="I1699" s="8"/>
      <c r="J1699" s="159"/>
      <c r="K1699" s="8"/>
      <c r="L1699" s="15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57"/>
      <c r="G1718" s="109"/>
      <c r="H1718" s="156" t="s">
        <v>51</v>
      </c>
      <c r="I1718" s="156"/>
      <c r="J1718" s="156"/>
      <c r="K1718" s="27"/>
      <c r="L1718" s="27"/>
      <c r="M1718" s="109"/>
    </row>
    <row r="1719" spans="1:13">
      <c r="A1719" s="34" t="s">
        <v>52</v>
      </c>
      <c r="B1719" s="157"/>
      <c r="C1719" s="157"/>
      <c r="D1719" s="157"/>
      <c r="E1719" s="157"/>
      <c r="F1719" s="157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57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58"/>
      <c r="I1727" s="158"/>
      <c r="J1727" s="158"/>
      <c r="K1727" s="15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5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55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5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5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5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5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5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9"/>
      <c r="I1743" s="8"/>
      <c r="J1743" s="159"/>
      <c r="K1743" s="8"/>
      <c r="L1743" s="15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57"/>
      <c r="G1762" s="109"/>
      <c r="H1762" s="156" t="s">
        <v>51</v>
      </c>
      <c r="I1762" s="156"/>
      <c r="J1762" s="156"/>
      <c r="K1762" s="27"/>
      <c r="L1762" s="27"/>
      <c r="M1762" s="109"/>
    </row>
    <row r="1763" spans="1:14">
      <c r="A1763" s="34" t="s">
        <v>52</v>
      </c>
      <c r="B1763" s="157"/>
      <c r="C1763" s="157"/>
      <c r="D1763" s="157"/>
      <c r="E1763" s="157"/>
      <c r="F1763" s="157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57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58"/>
      <c r="I1771" s="158"/>
      <c r="J1771" s="158"/>
      <c r="K1771" s="15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5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55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5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5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5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5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5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9"/>
      <c r="I1787" s="8"/>
      <c r="J1787" s="159"/>
      <c r="K1787" s="8"/>
      <c r="L1787" s="15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57"/>
      <c r="G1806" s="109"/>
      <c r="H1806" s="156" t="s">
        <v>51</v>
      </c>
      <c r="I1806" s="156"/>
      <c r="J1806" s="156"/>
      <c r="K1806" s="27"/>
      <c r="L1806" s="27"/>
      <c r="M1806" s="109"/>
    </row>
    <row r="1807" spans="1:13">
      <c r="A1807" s="34" t="s">
        <v>52</v>
      </c>
      <c r="B1807" s="157"/>
      <c r="C1807" s="157"/>
      <c r="D1807" s="157"/>
      <c r="E1807" s="157"/>
      <c r="F1807" s="157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57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58"/>
      <c r="I1815" s="158"/>
      <c r="J1815" s="158"/>
      <c r="K1815" s="15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5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55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5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5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5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5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5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9"/>
      <c r="I1831" s="8"/>
      <c r="J1831" s="159"/>
      <c r="K1831" s="8"/>
      <c r="L1831" s="15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57"/>
      <c r="G1850" s="109"/>
      <c r="H1850" s="156" t="s">
        <v>51</v>
      </c>
      <c r="I1850" s="156"/>
      <c r="J1850" s="156"/>
      <c r="K1850" s="27"/>
      <c r="L1850" s="27"/>
      <c r="M1850" s="109"/>
    </row>
    <row r="1851" spans="1:13">
      <c r="A1851" s="34" t="s">
        <v>52</v>
      </c>
      <c r="B1851" s="157"/>
      <c r="C1851" s="157"/>
      <c r="D1851" s="157"/>
      <c r="E1851" s="157"/>
      <c r="F1851" s="157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57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58"/>
      <c r="I1859" s="158"/>
      <c r="J1859" s="158"/>
      <c r="K1859" s="15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5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55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5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5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5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5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5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9"/>
      <c r="I1875" s="8"/>
      <c r="J1875" s="159"/>
      <c r="K1875" s="8"/>
      <c r="L1875" s="15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57"/>
      <c r="G1894" s="109"/>
      <c r="H1894" s="156" t="s">
        <v>51</v>
      </c>
      <c r="I1894" s="156"/>
      <c r="J1894" s="156"/>
      <c r="K1894" s="27"/>
      <c r="L1894" s="27"/>
      <c r="M1894" s="109"/>
    </row>
    <row r="1895" spans="1:13">
      <c r="A1895" s="34" t="s">
        <v>52</v>
      </c>
      <c r="B1895" s="157"/>
      <c r="C1895" s="157"/>
      <c r="D1895" s="157"/>
      <c r="E1895" s="157"/>
      <c r="F1895" s="157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57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58"/>
      <c r="I1903" s="158"/>
      <c r="J1903" s="158"/>
      <c r="K1903" s="15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5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55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5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5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5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5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5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9"/>
      <c r="I1919" s="8"/>
      <c r="J1919" s="159"/>
      <c r="K1919" s="8"/>
      <c r="L1919" s="15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57"/>
      <c r="G1938" s="109"/>
      <c r="H1938" s="156" t="s">
        <v>51</v>
      </c>
      <c r="I1938" s="156"/>
      <c r="J1938" s="156"/>
      <c r="K1938" s="27"/>
      <c r="L1938" s="27"/>
      <c r="M1938" s="109"/>
    </row>
    <row r="1939" spans="1:13">
      <c r="A1939" s="34" t="s">
        <v>52</v>
      </c>
      <c r="B1939" s="157"/>
      <c r="C1939" s="157"/>
      <c r="D1939" s="157"/>
      <c r="E1939" s="157"/>
      <c r="F1939" s="157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57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58"/>
      <c r="I1947" s="158"/>
      <c r="J1947" s="158"/>
      <c r="K1947" s="15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5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55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5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5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5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5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5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9"/>
      <c r="I1963" s="8"/>
      <c r="J1963" s="159"/>
      <c r="K1963" s="8"/>
      <c r="L1963" s="15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57"/>
      <c r="G1982" s="109"/>
      <c r="H1982" s="156" t="s">
        <v>51</v>
      </c>
      <c r="I1982" s="156"/>
      <c r="J1982" s="156"/>
      <c r="K1982" s="27"/>
      <c r="L1982" s="27"/>
      <c r="M1982" s="109"/>
    </row>
    <row r="1983" spans="1:13">
      <c r="A1983" s="34" t="s">
        <v>52</v>
      </c>
      <c r="B1983" s="157"/>
      <c r="C1983" s="157"/>
      <c r="D1983" s="157"/>
      <c r="E1983" s="157"/>
      <c r="F1983" s="157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57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58"/>
      <c r="I1991" s="158"/>
      <c r="J1991" s="158"/>
      <c r="K1991" s="15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5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55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5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5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5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5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5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9"/>
      <c r="I2007" s="8"/>
      <c r="J2007" s="159"/>
      <c r="K2007" s="8"/>
      <c r="L2007" s="15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57"/>
      <c r="G2026" s="109"/>
      <c r="H2026" s="156" t="s">
        <v>51</v>
      </c>
      <c r="I2026" s="156"/>
      <c r="J2026" s="156"/>
      <c r="K2026" s="27"/>
      <c r="L2026" s="27"/>
      <c r="M2026" s="109"/>
    </row>
    <row r="2027" spans="1:13">
      <c r="A2027" s="34" t="s">
        <v>52</v>
      </c>
      <c r="B2027" s="157"/>
      <c r="C2027" s="157"/>
      <c r="D2027" s="157"/>
      <c r="E2027" s="157"/>
      <c r="F2027" s="157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57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58"/>
      <c r="I2035" s="158"/>
      <c r="J2035" s="158"/>
      <c r="K2035" s="15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5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55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5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5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5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5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5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9"/>
      <c r="I2051" s="8"/>
      <c r="J2051" s="159"/>
      <c r="K2051" s="8"/>
      <c r="L2051" s="15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57"/>
      <c r="G2070" s="109"/>
      <c r="H2070" s="156" t="s">
        <v>51</v>
      </c>
      <c r="I2070" s="156"/>
      <c r="J2070" s="156"/>
      <c r="K2070" s="27"/>
      <c r="L2070" s="27"/>
      <c r="M2070" s="109"/>
    </row>
    <row r="2071" spans="1:13">
      <c r="A2071" s="34" t="s">
        <v>52</v>
      </c>
      <c r="B2071" s="157"/>
      <c r="C2071" s="157"/>
      <c r="D2071" s="157"/>
      <c r="E2071" s="157"/>
      <c r="F2071" s="157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57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58"/>
      <c r="I2079" s="158"/>
      <c r="J2079" s="158"/>
      <c r="K2079" s="15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5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55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5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5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5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5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5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9"/>
      <c r="I2095" s="8"/>
      <c r="J2095" s="159"/>
      <c r="K2095" s="8"/>
      <c r="L2095" s="15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57"/>
      <c r="G2114" s="109"/>
      <c r="H2114" s="156" t="s">
        <v>51</v>
      </c>
      <c r="I2114" s="156"/>
      <c r="J2114" s="156"/>
      <c r="K2114" s="27"/>
      <c r="L2114" s="27"/>
      <c r="M2114" s="109"/>
    </row>
    <row r="2115" spans="1:13">
      <c r="A2115" s="34" t="s">
        <v>52</v>
      </c>
      <c r="B2115" s="157"/>
      <c r="C2115" s="157"/>
      <c r="D2115" s="157"/>
      <c r="E2115" s="157"/>
      <c r="F2115" s="157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57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58"/>
      <c r="I2123" s="158"/>
      <c r="J2123" s="158"/>
      <c r="K2123" s="15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5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55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5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5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5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5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5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9"/>
      <c r="I2139" s="8"/>
      <c r="J2139" s="159"/>
      <c r="K2139" s="8"/>
      <c r="L2139" s="15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57"/>
      <c r="G2158" s="109"/>
      <c r="H2158" s="156" t="s">
        <v>51</v>
      </c>
      <c r="I2158" s="156"/>
      <c r="J2158" s="156"/>
      <c r="K2158" s="27"/>
      <c r="L2158" s="27"/>
      <c r="M2158" s="109"/>
    </row>
    <row r="2159" spans="1:13">
      <c r="A2159" s="34" t="s">
        <v>52</v>
      </c>
      <c r="B2159" s="157"/>
      <c r="C2159" s="157"/>
      <c r="D2159" s="157"/>
      <c r="E2159" s="157"/>
      <c r="F2159" s="157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57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58"/>
      <c r="I2167" s="158"/>
      <c r="J2167" s="158"/>
      <c r="K2167" s="15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5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55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5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5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5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5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5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9"/>
      <c r="I2183" s="8"/>
      <c r="J2183" s="159"/>
      <c r="K2183" s="8"/>
      <c r="L2183" s="15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57"/>
      <c r="G2202" s="109"/>
      <c r="H2202" s="156" t="s">
        <v>51</v>
      </c>
      <c r="I2202" s="156"/>
      <c r="J2202" s="156"/>
      <c r="K2202" s="27"/>
      <c r="L2202" s="27"/>
      <c r="M2202" s="109"/>
    </row>
    <row r="2203" spans="1:13">
      <c r="A2203" s="34" t="s">
        <v>52</v>
      </c>
      <c r="B2203" s="157"/>
      <c r="C2203" s="157"/>
      <c r="D2203" s="157"/>
      <c r="E2203" s="157"/>
      <c r="F2203" s="157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57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58"/>
      <c r="I2211" s="158"/>
      <c r="J2211" s="158"/>
      <c r="K2211" s="15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5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55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5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5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5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5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5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9"/>
      <c r="I2227" s="8"/>
      <c r="J2227" s="159"/>
      <c r="K2227" s="8"/>
      <c r="L2227" s="15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57"/>
      <c r="G2246" s="109"/>
      <c r="H2246" s="156" t="s">
        <v>51</v>
      </c>
      <c r="I2246" s="156"/>
      <c r="J2246" s="156"/>
      <c r="K2246" s="27"/>
      <c r="L2246" s="27"/>
      <c r="M2246" s="109"/>
    </row>
    <row r="2247" spans="1:13">
      <c r="A2247" s="34" t="s">
        <v>52</v>
      </c>
      <c r="B2247" s="157"/>
      <c r="C2247" s="157"/>
      <c r="D2247" s="157"/>
      <c r="E2247" s="157"/>
      <c r="F2247" s="157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57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58"/>
      <c r="I2255" s="158"/>
      <c r="J2255" s="158"/>
      <c r="K2255" s="15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5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55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5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5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5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5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5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9"/>
      <c r="I2271" s="8"/>
      <c r="J2271" s="159"/>
      <c r="K2271" s="8"/>
      <c r="L2271" s="15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57"/>
      <c r="G2290" s="109"/>
      <c r="H2290" s="156" t="s">
        <v>51</v>
      </c>
      <c r="I2290" s="156"/>
      <c r="J2290" s="156"/>
      <c r="K2290" s="27"/>
      <c r="L2290" s="27"/>
      <c r="M2290" s="109"/>
    </row>
    <row r="2291" spans="1:13">
      <c r="A2291" s="34" t="s">
        <v>52</v>
      </c>
      <c r="B2291" s="157"/>
      <c r="C2291" s="157"/>
      <c r="D2291" s="157"/>
      <c r="E2291" s="157"/>
      <c r="F2291" s="157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57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58"/>
      <c r="I2299" s="158"/>
      <c r="J2299" s="158"/>
      <c r="K2299" s="15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5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55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5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5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5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5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5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9"/>
      <c r="I2315" s="8"/>
      <c r="J2315" s="159"/>
      <c r="K2315" s="8"/>
      <c r="L2315" s="15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57"/>
      <c r="G2334" s="109"/>
      <c r="H2334" s="156" t="s">
        <v>51</v>
      </c>
      <c r="I2334" s="156"/>
      <c r="J2334" s="156"/>
      <c r="K2334" s="27"/>
      <c r="L2334" s="27"/>
      <c r="M2334" s="109"/>
    </row>
    <row r="2335" spans="1:13">
      <c r="A2335" s="34" t="s">
        <v>52</v>
      </c>
      <c r="B2335" s="157"/>
      <c r="C2335" s="157"/>
      <c r="D2335" s="157"/>
      <c r="E2335" s="157"/>
      <c r="F2335" s="157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57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58"/>
      <c r="I2343" s="158"/>
      <c r="J2343" s="158"/>
      <c r="K2343" s="15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5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55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5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5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5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5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5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9"/>
      <c r="I2359" s="8"/>
      <c r="J2359" s="159"/>
      <c r="K2359" s="8"/>
      <c r="L2359" s="15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57"/>
      <c r="G2378" s="109"/>
      <c r="H2378" s="156" t="s">
        <v>51</v>
      </c>
      <c r="I2378" s="156"/>
      <c r="J2378" s="156"/>
      <c r="K2378" s="27"/>
      <c r="L2378" s="27"/>
      <c r="M2378" s="109"/>
    </row>
    <row r="2379" spans="1:13">
      <c r="A2379" s="34" t="s">
        <v>52</v>
      </c>
      <c r="B2379" s="157"/>
      <c r="C2379" s="157"/>
      <c r="D2379" s="157"/>
      <c r="E2379" s="157"/>
      <c r="F2379" s="157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57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58"/>
      <c r="I2387" s="158"/>
      <c r="J2387" s="158"/>
      <c r="K2387" s="15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5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55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5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5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5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5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5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9"/>
      <c r="I2403" s="8"/>
      <c r="J2403" s="159"/>
      <c r="K2403" s="8"/>
      <c r="L2403" s="15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57"/>
      <c r="G2422" s="109"/>
      <c r="H2422" s="156" t="s">
        <v>51</v>
      </c>
      <c r="I2422" s="156"/>
      <c r="J2422" s="156"/>
      <c r="K2422" s="27"/>
      <c r="L2422" s="27"/>
      <c r="M2422" s="109"/>
    </row>
    <row r="2423" spans="1:13">
      <c r="A2423" s="34" t="s">
        <v>52</v>
      </c>
      <c r="B2423" s="157"/>
      <c r="C2423" s="157"/>
      <c r="D2423" s="157"/>
      <c r="E2423" s="157"/>
      <c r="F2423" s="157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57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58"/>
      <c r="I2431" s="158"/>
      <c r="J2431" s="158"/>
      <c r="K2431" s="15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5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55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5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5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5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5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5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9"/>
      <c r="I2447" s="8"/>
      <c r="J2447" s="159"/>
      <c r="K2447" s="8"/>
      <c r="L2447" s="15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57"/>
      <c r="G2466" s="109"/>
      <c r="H2466" s="156" t="s">
        <v>51</v>
      </c>
      <c r="I2466" s="156"/>
      <c r="J2466" s="156"/>
      <c r="K2466" s="27"/>
      <c r="L2466" s="27"/>
      <c r="M2466" s="109"/>
    </row>
    <row r="2467" spans="1:13">
      <c r="A2467" s="34" t="s">
        <v>52</v>
      </c>
      <c r="B2467" s="157"/>
      <c r="C2467" s="157"/>
      <c r="D2467" s="157"/>
      <c r="E2467" s="157"/>
      <c r="F2467" s="157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57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58"/>
      <c r="I2475" s="158"/>
      <c r="J2475" s="158"/>
      <c r="K2475" s="15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5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55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5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5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5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5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5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9"/>
      <c r="I2491" s="8"/>
      <c r="J2491" s="159"/>
      <c r="K2491" s="8"/>
      <c r="L2491" s="15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57"/>
      <c r="G2510" s="109"/>
      <c r="H2510" s="156" t="s">
        <v>51</v>
      </c>
      <c r="I2510" s="156"/>
      <c r="J2510" s="156"/>
      <c r="K2510" s="27"/>
      <c r="L2510" s="27"/>
      <c r="M2510" s="109"/>
    </row>
    <row r="2511" spans="1:13">
      <c r="A2511" s="34" t="s">
        <v>52</v>
      </c>
      <c r="B2511" s="157"/>
      <c r="C2511" s="157"/>
      <c r="D2511" s="157"/>
      <c r="E2511" s="157"/>
      <c r="F2511" s="157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57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58"/>
      <c r="I2519" s="158"/>
      <c r="J2519" s="158"/>
      <c r="K2519" s="15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5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55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5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5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5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5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5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9"/>
      <c r="I2535" s="8"/>
      <c r="J2535" s="159"/>
      <c r="K2535" s="8"/>
      <c r="L2535" s="15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57"/>
      <c r="G2554" s="109"/>
      <c r="H2554" s="156" t="s">
        <v>51</v>
      </c>
      <c r="I2554" s="156"/>
      <c r="J2554" s="156"/>
      <c r="K2554" s="27"/>
      <c r="L2554" s="27"/>
      <c r="M2554" s="109"/>
    </row>
    <row r="2555" spans="1:13">
      <c r="A2555" s="34" t="s">
        <v>52</v>
      </c>
      <c r="B2555" s="157"/>
      <c r="C2555" s="157"/>
      <c r="D2555" s="157"/>
      <c r="E2555" s="157"/>
      <c r="F2555" s="157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57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58"/>
      <c r="I2563" s="158"/>
      <c r="J2563" s="158"/>
      <c r="K2563" s="15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5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55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5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5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5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5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5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9"/>
      <c r="I2579" s="8"/>
      <c r="J2579" s="159"/>
      <c r="K2579" s="8"/>
      <c r="L2579" s="15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57"/>
      <c r="G2598" s="109"/>
      <c r="H2598" s="156" t="s">
        <v>51</v>
      </c>
      <c r="I2598" s="156"/>
      <c r="J2598" s="156"/>
      <c r="K2598" s="27"/>
      <c r="L2598" s="27"/>
      <c r="M2598" s="109"/>
    </row>
    <row r="2599" spans="1:13">
      <c r="A2599" s="34" t="s">
        <v>52</v>
      </c>
      <c r="B2599" s="157"/>
      <c r="C2599" s="157"/>
      <c r="D2599" s="157"/>
      <c r="E2599" s="157"/>
      <c r="F2599" s="157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57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58"/>
      <c r="I2607" s="158"/>
      <c r="J2607" s="158"/>
      <c r="K2607" s="15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5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55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5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5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5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5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5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9"/>
      <c r="I2623" s="8"/>
      <c r="J2623" s="159"/>
      <c r="K2623" s="8"/>
      <c r="L2623" s="15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57"/>
      <c r="G2642" s="109"/>
      <c r="H2642" s="156" t="s">
        <v>51</v>
      </c>
      <c r="I2642" s="156"/>
      <c r="J2642" s="156"/>
      <c r="K2642" s="27"/>
      <c r="L2642" s="27"/>
      <c r="M2642" s="109"/>
    </row>
    <row r="2643" spans="1:13">
      <c r="A2643" s="34" t="s">
        <v>52</v>
      </c>
      <c r="B2643" s="157"/>
      <c r="C2643" s="157"/>
      <c r="D2643" s="157"/>
      <c r="E2643" s="157"/>
      <c r="F2643" s="157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57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58"/>
      <c r="I2651" s="158"/>
      <c r="J2651" s="158"/>
      <c r="K2651" s="15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5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55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5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5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5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5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5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9"/>
      <c r="I2667" s="8"/>
      <c r="J2667" s="159"/>
      <c r="K2667" s="8"/>
      <c r="L2667" s="15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57"/>
      <c r="G2686" s="109"/>
      <c r="H2686" s="156" t="s">
        <v>51</v>
      </c>
      <c r="I2686" s="156"/>
      <c r="J2686" s="156"/>
      <c r="K2686" s="27"/>
      <c r="L2686" s="27"/>
      <c r="M2686" s="109"/>
    </row>
    <row r="2687" spans="1:13">
      <c r="A2687" s="34" t="s">
        <v>52</v>
      </c>
      <c r="B2687" s="157"/>
      <c r="C2687" s="157"/>
      <c r="D2687" s="157"/>
      <c r="E2687" s="157"/>
      <c r="F2687" s="157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57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58"/>
      <c r="I2695" s="158"/>
      <c r="J2695" s="158"/>
      <c r="K2695" s="15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5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55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5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5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5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5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5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9"/>
      <c r="I2711" s="8"/>
      <c r="J2711" s="159"/>
      <c r="K2711" s="8"/>
      <c r="L2711" s="15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57"/>
      <c r="G2730" s="109"/>
      <c r="H2730" s="156" t="s">
        <v>51</v>
      </c>
      <c r="I2730" s="156"/>
      <c r="J2730" s="156"/>
      <c r="K2730" s="27"/>
      <c r="L2730" s="27"/>
      <c r="M2730" s="109"/>
    </row>
    <row r="2731" spans="1:13">
      <c r="A2731" s="34" t="s">
        <v>52</v>
      </c>
      <c r="B2731" s="157"/>
      <c r="C2731" s="157"/>
      <c r="D2731" s="157"/>
      <c r="E2731" s="157"/>
      <c r="F2731" s="157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57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58"/>
      <c r="I2739" s="158"/>
      <c r="J2739" s="158"/>
      <c r="K2739" s="15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5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55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5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5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5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5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5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9"/>
      <c r="I2755" s="8"/>
      <c r="J2755" s="159"/>
      <c r="K2755" s="8"/>
      <c r="L2755" s="15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57"/>
      <c r="G2774" s="109"/>
      <c r="H2774" s="156" t="s">
        <v>51</v>
      </c>
      <c r="I2774" s="156"/>
      <c r="J2774" s="156"/>
      <c r="K2774" s="27"/>
      <c r="L2774" s="27"/>
      <c r="M2774" s="109"/>
    </row>
    <row r="2775" spans="1:13">
      <c r="A2775" s="34" t="s">
        <v>52</v>
      </c>
      <c r="B2775" s="157"/>
      <c r="C2775" s="157"/>
      <c r="D2775" s="157"/>
      <c r="E2775" s="157"/>
      <c r="F2775" s="157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57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58"/>
      <c r="I2783" s="158"/>
      <c r="J2783" s="158"/>
      <c r="K2783" s="15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5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55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5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5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5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5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5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9"/>
      <c r="I2799" s="8"/>
      <c r="J2799" s="159"/>
      <c r="K2799" s="8"/>
      <c r="L2799" s="15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57"/>
      <c r="G2818" s="109"/>
      <c r="H2818" s="156" t="s">
        <v>51</v>
      </c>
      <c r="I2818" s="156"/>
      <c r="J2818" s="156"/>
      <c r="K2818" s="27"/>
      <c r="L2818" s="27"/>
      <c r="M2818" s="109"/>
    </row>
    <row r="2819" spans="1:13">
      <c r="A2819" s="34" t="s">
        <v>52</v>
      </c>
      <c r="B2819" s="157"/>
      <c r="C2819" s="157"/>
      <c r="D2819" s="157"/>
      <c r="E2819" s="157"/>
      <c r="F2819" s="157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57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58"/>
      <c r="I2827" s="158"/>
      <c r="J2827" s="158"/>
      <c r="K2827" s="15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5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55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5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5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5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5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5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9"/>
      <c r="I2843" s="8"/>
      <c r="J2843" s="159"/>
      <c r="K2843" s="8"/>
      <c r="L2843" s="15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57"/>
      <c r="G2862" s="109"/>
      <c r="H2862" s="156" t="s">
        <v>51</v>
      </c>
      <c r="I2862" s="156"/>
      <c r="J2862" s="156"/>
      <c r="K2862" s="27"/>
      <c r="L2862" s="27"/>
      <c r="M2862" s="109"/>
    </row>
    <row r="2863" spans="1:13">
      <c r="A2863" s="34" t="s">
        <v>52</v>
      </c>
      <c r="B2863" s="157"/>
      <c r="C2863" s="157"/>
      <c r="D2863" s="157"/>
      <c r="E2863" s="157"/>
      <c r="F2863" s="157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57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58"/>
      <c r="I2871" s="158"/>
      <c r="J2871" s="158"/>
      <c r="K2871" s="15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5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55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5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5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5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5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5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9"/>
      <c r="I2887" s="8"/>
      <c r="J2887" s="159"/>
      <c r="K2887" s="8"/>
      <c r="L2887" s="15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57"/>
      <c r="G2906" s="109"/>
      <c r="H2906" s="156" t="s">
        <v>51</v>
      </c>
      <c r="I2906" s="156"/>
      <c r="J2906" s="156"/>
      <c r="K2906" s="27"/>
      <c r="L2906" s="27"/>
      <c r="M2906" s="109"/>
    </row>
    <row r="2907" spans="1:13">
      <c r="A2907" s="34" t="s">
        <v>52</v>
      </c>
      <c r="B2907" s="157"/>
      <c r="C2907" s="157"/>
      <c r="D2907" s="157"/>
      <c r="E2907" s="157"/>
      <c r="F2907" s="157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57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58"/>
      <c r="I2915" s="158"/>
      <c r="J2915" s="158"/>
      <c r="K2915" s="15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5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55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5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5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5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5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5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9"/>
      <c r="I2931" s="8"/>
      <c r="J2931" s="159"/>
      <c r="K2931" s="8"/>
      <c r="L2931" s="15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57"/>
      <c r="G2950" s="109"/>
      <c r="H2950" s="156" t="s">
        <v>51</v>
      </c>
      <c r="I2950" s="156"/>
      <c r="J2950" s="156"/>
      <c r="K2950" s="27"/>
      <c r="L2950" s="27"/>
      <c r="M2950" s="109"/>
    </row>
    <row r="2951" spans="1:13">
      <c r="A2951" s="34" t="s">
        <v>52</v>
      </c>
      <c r="B2951" s="157"/>
      <c r="C2951" s="157"/>
      <c r="D2951" s="157"/>
      <c r="E2951" s="157"/>
      <c r="F2951" s="157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57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58"/>
      <c r="I2959" s="158"/>
      <c r="J2959" s="158"/>
      <c r="K2959" s="15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5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55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5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5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5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5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5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9"/>
      <c r="I2975" s="8"/>
      <c r="J2975" s="159"/>
      <c r="K2975" s="8"/>
      <c r="L2975" s="15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2"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H64:I64"/>
    <mergeCell ref="A89:L89"/>
    <mergeCell ref="A90:E90"/>
    <mergeCell ref="H100:I100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J199:K199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964:I2965"/>
    <mergeCell ref="J2964:K2965"/>
    <mergeCell ref="H2968:I2968"/>
    <mergeCell ref="J20:K20"/>
    <mergeCell ref="J23:K23"/>
    <mergeCell ref="H27:I27"/>
    <mergeCell ref="H159:I159"/>
    <mergeCell ref="J152:K152"/>
    <mergeCell ref="J155:K155"/>
    <mergeCell ref="J196:K196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0" manualBreakCount="10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54"/>
      <c r="P1" s="154"/>
      <c r="Q1" s="154"/>
      <c r="R1" s="154"/>
      <c r="S1" s="154"/>
    </row>
    <row r="2" spans="1:22">
      <c r="A2" s="202" t="s">
        <v>86</v>
      </c>
      <c r="B2" s="203"/>
      <c r="C2" s="203"/>
      <c r="D2" s="203"/>
      <c r="E2" s="203"/>
      <c r="F2" s="157"/>
      <c r="G2" s="109"/>
      <c r="H2" s="156" t="s">
        <v>51</v>
      </c>
      <c r="I2" s="156"/>
      <c r="J2" s="156"/>
      <c r="K2" s="27"/>
      <c r="L2" s="27"/>
      <c r="M2" s="109"/>
      <c r="O2" s="154"/>
      <c r="P2" s="154"/>
      <c r="Q2" s="154"/>
      <c r="R2" s="154"/>
      <c r="S2" s="154"/>
    </row>
    <row r="3" spans="1:22">
      <c r="A3" s="34" t="s">
        <v>52</v>
      </c>
      <c r="B3" s="157">
        <v>1</v>
      </c>
      <c r="C3" s="157"/>
      <c r="D3" s="157"/>
      <c r="E3" s="157"/>
      <c r="F3" s="157"/>
      <c r="G3" s="109"/>
      <c r="H3" s="55" t="s">
        <v>322</v>
      </c>
      <c r="I3" s="55"/>
      <c r="J3" s="55"/>
      <c r="K3" s="37"/>
      <c r="L3" s="26"/>
      <c r="M3" s="134"/>
      <c r="O3" s="154"/>
      <c r="P3" s="154"/>
      <c r="Q3" s="154"/>
      <c r="R3" s="154"/>
      <c r="S3" s="154"/>
    </row>
    <row r="4" spans="1:22">
      <c r="A4" s="157"/>
      <c r="B4" s="29"/>
      <c r="C4" s="15" t="s">
        <v>53</v>
      </c>
      <c r="D4" s="67">
        <v>6630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54"/>
      <c r="P4" s="154"/>
      <c r="Q4" s="154"/>
      <c r="R4" s="154"/>
      <c r="S4" s="154"/>
    </row>
    <row r="5" spans="1:22">
      <c r="A5" s="1"/>
      <c r="B5" s="1"/>
      <c r="C5" s="15" t="s">
        <v>59</v>
      </c>
      <c r="D5" s="30">
        <v>200</v>
      </c>
      <c r="E5" s="30"/>
      <c r="F5" s="28"/>
      <c r="G5" s="109" t="s">
        <v>328</v>
      </c>
      <c r="H5" s="31">
        <v>1</v>
      </c>
      <c r="I5" s="68"/>
      <c r="J5" s="35">
        <v>2980</v>
      </c>
      <c r="K5" s="31" t="s">
        <v>326</v>
      </c>
      <c r="L5" s="33">
        <v>2</v>
      </c>
      <c r="M5" s="111" t="s">
        <v>328</v>
      </c>
      <c r="N5" s="154"/>
      <c r="O5" s="154"/>
      <c r="P5" s="154"/>
      <c r="Q5" s="154"/>
      <c r="R5" s="154"/>
      <c r="S5" s="154"/>
    </row>
    <row r="6" spans="1:22">
      <c r="A6" s="9" t="s">
        <v>0</v>
      </c>
      <c r="B6" s="10"/>
      <c r="C6" s="15" t="s">
        <v>60</v>
      </c>
      <c r="D6" s="30">
        <v>100</v>
      </c>
      <c r="E6" s="30"/>
      <c r="F6" s="28"/>
      <c r="G6" s="109" t="s">
        <v>328</v>
      </c>
      <c r="H6" s="31">
        <v>2</v>
      </c>
      <c r="I6" s="68"/>
      <c r="J6" s="35">
        <v>580</v>
      </c>
      <c r="K6" s="31" t="s">
        <v>327</v>
      </c>
      <c r="L6" s="33">
        <v>1</v>
      </c>
      <c r="M6" s="111" t="s">
        <v>328</v>
      </c>
      <c r="N6" s="70">
        <f>SUM(J6*L6)</f>
        <v>580</v>
      </c>
    </row>
    <row r="7" spans="1:22">
      <c r="A7" s="9" t="s">
        <v>1</v>
      </c>
      <c r="B7" s="11"/>
      <c r="C7" s="15" t="s">
        <v>61</v>
      </c>
      <c r="D7" s="30">
        <v>5.5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323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1160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58"/>
      <c r="I11" s="158"/>
      <c r="J11" s="158"/>
      <c r="K11" s="15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329</v>
      </c>
      <c r="E12" s="71" t="s">
        <v>78</v>
      </c>
      <c r="F12" s="6" t="s">
        <v>71</v>
      </c>
      <c r="G12" s="109"/>
      <c r="H12" s="204" t="s">
        <v>75</v>
      </c>
      <c r="I12" s="205"/>
      <c r="J12" s="15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2980</v>
      </c>
      <c r="C13" s="71" t="s">
        <v>78</v>
      </c>
      <c r="D13" s="6" t="s">
        <v>329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SUM(J5*L5)+(J6*L6)+(J7*L7)+(J8*L8)+10+12</f>
        <v>6562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SUM(B12:B14)*2+B17+B11+12</f>
        <v>6562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74</v>
      </c>
      <c r="D15" s="7">
        <v>2</v>
      </c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78</v>
      </c>
      <c r="D16" s="6" t="s">
        <v>329</v>
      </c>
      <c r="E16" s="71" t="s">
        <v>78</v>
      </c>
      <c r="F16" s="6" t="s">
        <v>71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580</v>
      </c>
      <c r="C17" s="71" t="s">
        <v>78</v>
      </c>
      <c r="D17" s="6" t="s">
        <v>329</v>
      </c>
      <c r="E17" s="71" t="s">
        <v>78</v>
      </c>
      <c r="F17" s="69" t="s">
        <v>73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76</v>
      </c>
      <c r="D18" s="71" t="s">
        <v>76</v>
      </c>
      <c r="E18" s="71" t="s">
        <v>76</v>
      </c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330</v>
      </c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9"/>
      <c r="I27" s="8"/>
      <c r="J27" s="159"/>
      <c r="K27" s="8"/>
      <c r="L27" s="15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57"/>
      <c r="G46" s="109"/>
      <c r="H46" s="156" t="s">
        <v>51</v>
      </c>
      <c r="I46" s="156"/>
      <c r="J46" s="156"/>
      <c r="K46" s="27"/>
      <c r="L46" s="27"/>
      <c r="M46" s="109"/>
    </row>
    <row r="47" spans="1:13">
      <c r="A47" s="34" t="s">
        <v>52</v>
      </c>
      <c r="B47" s="157">
        <v>1</v>
      </c>
      <c r="C47" s="157"/>
      <c r="D47" s="157"/>
      <c r="E47" s="157"/>
      <c r="F47" s="157"/>
      <c r="G47" s="109"/>
      <c r="H47" s="55" t="s">
        <v>331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350</v>
      </c>
      <c r="E49" s="30"/>
      <c r="F49" s="28"/>
      <c r="G49" s="109" t="s">
        <v>328</v>
      </c>
      <c r="H49" s="31">
        <v>1</v>
      </c>
      <c r="I49" s="68"/>
      <c r="J49" s="35">
        <v>5125.2</v>
      </c>
      <c r="K49" s="31" t="s">
        <v>332</v>
      </c>
      <c r="L49" s="33">
        <v>1</v>
      </c>
      <c r="M49" s="111" t="s">
        <v>328</v>
      </c>
      <c r="N49" s="154"/>
    </row>
    <row r="50" spans="1:14">
      <c r="A50" s="9" t="s">
        <v>0</v>
      </c>
      <c r="B50" s="10"/>
      <c r="C50" s="15" t="s">
        <v>60</v>
      </c>
      <c r="D50" s="30">
        <v>175</v>
      </c>
      <c r="E50" s="30"/>
      <c r="F50" s="28"/>
      <c r="G50" s="109" t="s">
        <v>328</v>
      </c>
      <c r="H50" s="31">
        <v>2</v>
      </c>
      <c r="I50" s="68"/>
      <c r="J50" s="35">
        <v>2880</v>
      </c>
      <c r="K50" s="31" t="s">
        <v>333</v>
      </c>
      <c r="L50" s="33">
        <v>2</v>
      </c>
      <c r="M50" s="111" t="s">
        <v>328</v>
      </c>
      <c r="N50" s="70"/>
    </row>
    <row r="51" spans="1:14">
      <c r="A51" s="9" t="s">
        <v>1</v>
      </c>
      <c r="B51" s="11"/>
      <c r="C51" s="15" t="s">
        <v>61</v>
      </c>
      <c r="D51" s="30">
        <v>7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323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329</v>
      </c>
      <c r="E56" s="71" t="s">
        <v>78</v>
      </c>
      <c r="F56" s="6" t="s">
        <v>71</v>
      </c>
      <c r="G56" s="109"/>
      <c r="H56" s="204" t="s">
        <v>75</v>
      </c>
      <c r="I56" s="205"/>
      <c r="J56" s="158">
        <v>1</v>
      </c>
      <c r="K56" s="44" t="s">
        <v>35</v>
      </c>
      <c r="L56" s="5"/>
      <c r="M56" s="126"/>
    </row>
    <row r="57" spans="1:14">
      <c r="A57" s="17">
        <v>4</v>
      </c>
      <c r="B57" s="75">
        <v>5125.2</v>
      </c>
      <c r="C57" s="71" t="s">
        <v>78</v>
      </c>
      <c r="D57" s="6" t="s">
        <v>329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SUM(J49*L49)+(J50*L50)+(J51*L51)+(J52*L52)+10+12</f>
        <v>10907.2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SUM(B56:B58)+(B60)*2+B55+12</f>
        <v>10907.2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78</v>
      </c>
      <c r="D59" s="6" t="s">
        <v>329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2880</v>
      </c>
      <c r="C60" s="71" t="s">
        <v>78</v>
      </c>
      <c r="D60" s="6" t="s">
        <v>329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80</v>
      </c>
      <c r="D62" s="7">
        <v>2</v>
      </c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330</v>
      </c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6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6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57"/>
      <c r="G90" s="109"/>
      <c r="H90" s="156" t="s">
        <v>51</v>
      </c>
      <c r="I90" s="156"/>
      <c r="J90" s="156"/>
      <c r="K90" s="27"/>
      <c r="L90" s="27"/>
      <c r="M90" s="109"/>
    </row>
    <row r="91" spans="1:13">
      <c r="A91" s="34" t="s">
        <v>52</v>
      </c>
      <c r="B91" s="157"/>
      <c r="C91" s="157"/>
      <c r="D91" s="157"/>
      <c r="E91" s="157"/>
      <c r="F91" s="157"/>
      <c r="G91" s="109"/>
      <c r="H91" s="55" t="s">
        <v>89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58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57"/>
      <c r="G134" s="109"/>
      <c r="H134" s="156" t="s">
        <v>51</v>
      </c>
      <c r="I134" s="156"/>
      <c r="J134" s="156"/>
      <c r="K134" s="27"/>
      <c r="L134" s="27"/>
      <c r="M134" s="109"/>
    </row>
    <row r="135" spans="1:13">
      <c r="A135" s="34" t="s">
        <v>52</v>
      </c>
      <c r="B135" s="157"/>
      <c r="C135" s="157"/>
      <c r="D135" s="157"/>
      <c r="E135" s="157"/>
      <c r="F135" s="157"/>
      <c r="G135" s="109"/>
      <c r="H135" s="55" t="s">
        <v>89</v>
      </c>
      <c r="I135" s="55"/>
      <c r="J135" s="55"/>
      <c r="K135" s="37"/>
      <c r="L135" s="26"/>
      <c r="M135" s="134"/>
    </row>
    <row r="136" spans="1:13">
      <c r="A136" s="157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58"/>
      <c r="I143" s="158"/>
      <c r="J143" s="158"/>
      <c r="K143" s="158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58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55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55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55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55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55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55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9"/>
      <c r="I159" s="8"/>
      <c r="J159" s="159"/>
      <c r="K159" s="8"/>
      <c r="L159" s="15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57"/>
      <c r="G178" s="109"/>
      <c r="H178" s="156" t="s">
        <v>51</v>
      </c>
      <c r="I178" s="156"/>
      <c r="J178" s="156"/>
      <c r="K178" s="27"/>
      <c r="L178" s="27"/>
      <c r="M178" s="109"/>
    </row>
    <row r="179" spans="1:13">
      <c r="A179" s="34" t="s">
        <v>52</v>
      </c>
      <c r="B179" s="157"/>
      <c r="C179" s="157"/>
      <c r="D179" s="157"/>
      <c r="E179" s="157"/>
      <c r="F179" s="157"/>
      <c r="G179" s="109"/>
      <c r="H179" s="55" t="s">
        <v>89</v>
      </c>
      <c r="I179" s="55"/>
      <c r="J179" s="55"/>
      <c r="K179" s="37"/>
      <c r="L179" s="26"/>
      <c r="M179" s="134"/>
    </row>
    <row r="180" spans="1:13">
      <c r="A180" s="157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58"/>
      <c r="I187" s="158"/>
      <c r="J187" s="158"/>
      <c r="K187" s="158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58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55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55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55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55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55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55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9"/>
      <c r="I203" s="8"/>
      <c r="J203" s="159"/>
      <c r="K203" s="8"/>
      <c r="L203" s="15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57"/>
      <c r="G222" s="109"/>
      <c r="H222" s="156" t="s">
        <v>51</v>
      </c>
      <c r="I222" s="156"/>
      <c r="J222" s="156"/>
      <c r="K222" s="27"/>
      <c r="L222" s="27"/>
      <c r="M222" s="109"/>
    </row>
    <row r="223" spans="1:13">
      <c r="A223" s="34" t="s">
        <v>52</v>
      </c>
      <c r="B223" s="157"/>
      <c r="C223" s="157"/>
      <c r="D223" s="157"/>
      <c r="E223" s="157"/>
      <c r="F223" s="157"/>
      <c r="G223" s="109"/>
      <c r="H223" s="55" t="s">
        <v>89</v>
      </c>
      <c r="I223" s="55"/>
      <c r="J223" s="55"/>
      <c r="K223" s="37"/>
      <c r="L223" s="26"/>
      <c r="M223" s="134"/>
    </row>
    <row r="224" spans="1:13">
      <c r="A224" s="157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58"/>
      <c r="I231" s="158"/>
      <c r="J231" s="158"/>
      <c r="K231" s="158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58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55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55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55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55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55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55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9"/>
      <c r="I247" s="8"/>
      <c r="J247" s="159"/>
      <c r="K247" s="8"/>
      <c r="L247" s="15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57"/>
      <c r="G266" s="109"/>
      <c r="H266" s="156" t="s">
        <v>51</v>
      </c>
      <c r="I266" s="156"/>
      <c r="J266" s="156"/>
      <c r="K266" s="27"/>
      <c r="L266" s="27"/>
      <c r="M266" s="109"/>
    </row>
    <row r="267" spans="1:13">
      <c r="A267" s="34" t="s">
        <v>52</v>
      </c>
      <c r="B267" s="157"/>
      <c r="C267" s="157"/>
      <c r="D267" s="157"/>
      <c r="E267" s="157"/>
      <c r="F267" s="157"/>
      <c r="G267" s="109"/>
      <c r="H267" s="55" t="s">
        <v>89</v>
      </c>
      <c r="I267" s="55"/>
      <c r="J267" s="55"/>
      <c r="K267" s="37"/>
      <c r="L267" s="26"/>
      <c r="M267" s="134"/>
    </row>
    <row r="268" spans="1:13">
      <c r="A268" s="157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58"/>
      <c r="I275" s="158"/>
      <c r="J275" s="158"/>
      <c r="K275" s="158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58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55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55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55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55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55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55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9"/>
      <c r="I291" s="8"/>
      <c r="J291" s="159"/>
      <c r="K291" s="8"/>
      <c r="L291" s="15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57"/>
      <c r="G310" s="109"/>
      <c r="H310" s="156" t="s">
        <v>51</v>
      </c>
      <c r="I310" s="156"/>
      <c r="J310" s="156"/>
      <c r="K310" s="27"/>
      <c r="L310" s="27"/>
      <c r="M310" s="109"/>
    </row>
    <row r="311" spans="1:14">
      <c r="A311" s="34" t="s">
        <v>52</v>
      </c>
      <c r="B311" s="157"/>
      <c r="C311" s="157"/>
      <c r="D311" s="157"/>
      <c r="E311" s="157"/>
      <c r="F311" s="157"/>
      <c r="G311" s="109"/>
      <c r="H311" s="55" t="s">
        <v>89</v>
      </c>
      <c r="I311" s="55"/>
      <c r="J311" s="55"/>
      <c r="K311" s="37"/>
      <c r="L311" s="26"/>
      <c r="M311" s="134"/>
    </row>
    <row r="312" spans="1:14">
      <c r="A312" s="157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58"/>
      <c r="I319" s="158"/>
      <c r="J319" s="158"/>
      <c r="K319" s="158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5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55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55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55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55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55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55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9"/>
      <c r="I335" s="8"/>
      <c r="J335" s="159"/>
      <c r="K335" s="8"/>
      <c r="L335" s="15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57"/>
      <c r="G354" s="109"/>
      <c r="H354" s="156" t="s">
        <v>51</v>
      </c>
      <c r="I354" s="156"/>
      <c r="J354" s="156"/>
      <c r="K354" s="27"/>
      <c r="L354" s="27"/>
      <c r="M354" s="109"/>
    </row>
    <row r="355" spans="1:14">
      <c r="A355" s="34" t="s">
        <v>52</v>
      </c>
      <c r="B355" s="157"/>
      <c r="C355" s="157"/>
      <c r="D355" s="157"/>
      <c r="E355" s="157"/>
      <c r="F355" s="157"/>
      <c r="G355" s="109"/>
      <c r="H355" s="55" t="s">
        <v>89</v>
      </c>
      <c r="I355" s="55"/>
      <c r="J355" s="55"/>
      <c r="K355" s="37"/>
      <c r="L355" s="26"/>
      <c r="M355" s="134"/>
    </row>
    <row r="356" spans="1:14">
      <c r="A356" s="157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58"/>
      <c r="I363" s="158"/>
      <c r="J363" s="158"/>
      <c r="K363" s="15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5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55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5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5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5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5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5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9"/>
      <c r="I379" s="8"/>
      <c r="J379" s="159"/>
      <c r="K379" s="8"/>
      <c r="L379" s="15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57"/>
      <c r="G398" s="109"/>
      <c r="H398" s="156" t="s">
        <v>51</v>
      </c>
      <c r="I398" s="156"/>
      <c r="J398" s="156"/>
      <c r="K398" s="27"/>
      <c r="L398" s="27"/>
      <c r="M398" s="109"/>
    </row>
    <row r="399" spans="1:13">
      <c r="A399" s="34" t="s">
        <v>52</v>
      </c>
      <c r="B399" s="157"/>
      <c r="C399" s="157"/>
      <c r="D399" s="157"/>
      <c r="E399" s="157"/>
      <c r="F399" s="157"/>
      <c r="G399" s="109"/>
      <c r="H399" s="55" t="s">
        <v>89</v>
      </c>
      <c r="I399" s="55"/>
      <c r="J399" s="55"/>
      <c r="K399" s="37"/>
      <c r="L399" s="26"/>
      <c r="M399" s="134"/>
    </row>
    <row r="400" spans="1:13">
      <c r="A400" s="157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58"/>
      <c r="I407" s="158"/>
      <c r="J407" s="158"/>
      <c r="K407" s="15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5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55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5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5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5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5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5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9"/>
      <c r="I423" s="8"/>
      <c r="J423" s="159"/>
      <c r="K423" s="8"/>
      <c r="L423" s="15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57"/>
      <c r="G442" s="109"/>
      <c r="H442" s="156" t="s">
        <v>51</v>
      </c>
      <c r="I442" s="156"/>
      <c r="J442" s="156"/>
      <c r="K442" s="27"/>
      <c r="L442" s="27"/>
      <c r="M442" s="109"/>
    </row>
    <row r="443" spans="1:13">
      <c r="A443" s="34" t="s">
        <v>52</v>
      </c>
      <c r="B443" s="157"/>
      <c r="C443" s="157"/>
      <c r="D443" s="157"/>
      <c r="E443" s="157"/>
      <c r="F443" s="157"/>
      <c r="G443" s="109"/>
      <c r="H443" s="55" t="s">
        <v>89</v>
      </c>
      <c r="I443" s="55"/>
      <c r="J443" s="55"/>
      <c r="K443" s="37"/>
      <c r="L443" s="26"/>
      <c r="M443" s="134"/>
    </row>
    <row r="444" spans="1:13">
      <c r="A444" s="157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58"/>
      <c r="I451" s="158"/>
      <c r="J451" s="158"/>
      <c r="K451" s="15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5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55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5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5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5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5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5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9"/>
      <c r="I467" s="8"/>
      <c r="J467" s="159"/>
      <c r="K467" s="8"/>
      <c r="L467" s="15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57"/>
      <c r="G486" s="109"/>
      <c r="H486" s="156" t="s">
        <v>51</v>
      </c>
      <c r="I486" s="156"/>
      <c r="J486" s="156"/>
      <c r="K486" s="27"/>
      <c r="L486" s="27"/>
      <c r="M486" s="109"/>
    </row>
    <row r="487" spans="1:13">
      <c r="A487" s="34" t="s">
        <v>52</v>
      </c>
      <c r="B487" s="157"/>
      <c r="C487" s="157"/>
      <c r="D487" s="157"/>
      <c r="E487" s="157"/>
      <c r="F487" s="157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157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58"/>
      <c r="I495" s="158"/>
      <c r="J495" s="158"/>
      <c r="K495" s="15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5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55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5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5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5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5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5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9"/>
      <c r="I511" s="8"/>
      <c r="J511" s="159"/>
      <c r="K511" s="8"/>
      <c r="L511" s="15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57"/>
      <c r="G530" s="109"/>
      <c r="H530" s="156" t="s">
        <v>51</v>
      </c>
      <c r="I530" s="156"/>
      <c r="J530" s="156"/>
      <c r="K530" s="27"/>
      <c r="L530" s="27"/>
      <c r="M530" s="109"/>
    </row>
    <row r="531" spans="1:14">
      <c r="A531" s="34" t="s">
        <v>52</v>
      </c>
      <c r="B531" s="157"/>
      <c r="C531" s="157"/>
      <c r="D531" s="157"/>
      <c r="E531" s="157"/>
      <c r="F531" s="157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157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58"/>
      <c r="I539" s="158"/>
      <c r="J539" s="158"/>
      <c r="K539" s="15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5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55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5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5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5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5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5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9"/>
      <c r="I555" s="8"/>
      <c r="J555" s="159"/>
      <c r="K555" s="8"/>
      <c r="L555" s="15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57"/>
      <c r="G574" s="109"/>
      <c r="H574" s="156" t="s">
        <v>51</v>
      </c>
      <c r="I574" s="156"/>
      <c r="J574" s="156"/>
      <c r="K574" s="27"/>
      <c r="L574" s="27"/>
      <c r="M574" s="109"/>
    </row>
    <row r="575" spans="1:13">
      <c r="A575" s="34" t="s">
        <v>52</v>
      </c>
      <c r="B575" s="157"/>
      <c r="C575" s="157"/>
      <c r="D575" s="157"/>
      <c r="E575" s="157"/>
      <c r="F575" s="157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157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58"/>
      <c r="I583" s="158"/>
      <c r="J583" s="158"/>
      <c r="K583" s="15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5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55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5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5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5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5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5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9"/>
      <c r="I599" s="8"/>
      <c r="J599" s="159"/>
      <c r="K599" s="8"/>
      <c r="L599" s="15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57"/>
      <c r="G618" s="109"/>
      <c r="H618" s="156" t="s">
        <v>51</v>
      </c>
      <c r="I618" s="156"/>
      <c r="J618" s="156"/>
      <c r="K618" s="27"/>
      <c r="L618" s="27"/>
      <c r="M618" s="109"/>
    </row>
    <row r="619" spans="1:13">
      <c r="A619" s="34" t="s">
        <v>52</v>
      </c>
      <c r="B619" s="157"/>
      <c r="C619" s="157"/>
      <c r="D619" s="157"/>
      <c r="E619" s="157"/>
      <c r="F619" s="157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157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58"/>
      <c r="I627" s="158"/>
      <c r="J627" s="158"/>
      <c r="K627" s="15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5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55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5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5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5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5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5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9"/>
      <c r="I643" s="8"/>
      <c r="J643" s="159"/>
      <c r="K643" s="8"/>
      <c r="L643" s="15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57"/>
      <c r="G662" s="109"/>
      <c r="H662" s="156" t="s">
        <v>51</v>
      </c>
      <c r="I662" s="156"/>
      <c r="J662" s="156"/>
      <c r="K662" s="27"/>
      <c r="L662" s="27"/>
      <c r="M662" s="109"/>
    </row>
    <row r="663" spans="1:13">
      <c r="A663" s="34" t="s">
        <v>52</v>
      </c>
      <c r="B663" s="157"/>
      <c r="C663" s="157"/>
      <c r="D663" s="157"/>
      <c r="E663" s="157"/>
      <c r="F663" s="157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157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58"/>
      <c r="I671" s="158"/>
      <c r="J671" s="158"/>
      <c r="K671" s="15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5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55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5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5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5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5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5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9"/>
      <c r="I687" s="8"/>
      <c r="J687" s="159"/>
      <c r="K687" s="8"/>
      <c r="L687" s="15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57"/>
      <c r="G706" s="109"/>
      <c r="H706" s="156" t="s">
        <v>51</v>
      </c>
      <c r="I706" s="156"/>
      <c r="J706" s="156"/>
      <c r="K706" s="27"/>
      <c r="L706" s="27"/>
      <c r="M706" s="109"/>
    </row>
    <row r="707" spans="1:13">
      <c r="A707" s="34" t="s">
        <v>52</v>
      </c>
      <c r="B707" s="157"/>
      <c r="C707" s="157"/>
      <c r="D707" s="157"/>
      <c r="E707" s="157"/>
      <c r="F707" s="157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157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58"/>
      <c r="I715" s="158"/>
      <c r="J715" s="158"/>
      <c r="K715" s="15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5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55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5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5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5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5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5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9"/>
      <c r="I731" s="8"/>
      <c r="J731" s="159"/>
      <c r="K731" s="8"/>
      <c r="L731" s="15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57"/>
      <c r="G750" s="109"/>
      <c r="H750" s="156" t="s">
        <v>51</v>
      </c>
      <c r="I750" s="156"/>
      <c r="J750" s="156"/>
      <c r="K750" s="27"/>
      <c r="L750" s="27"/>
      <c r="M750" s="109"/>
    </row>
    <row r="751" spans="1:13">
      <c r="A751" s="34" t="s">
        <v>52</v>
      </c>
      <c r="B751" s="157"/>
      <c r="C751" s="157"/>
      <c r="D751" s="157"/>
      <c r="E751" s="157"/>
      <c r="F751" s="157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57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58"/>
      <c r="I759" s="158"/>
      <c r="J759" s="158"/>
      <c r="K759" s="15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5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55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5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5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5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5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5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9"/>
      <c r="I775" s="8"/>
      <c r="J775" s="159"/>
      <c r="K775" s="8"/>
      <c r="L775" s="15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57"/>
      <c r="G794" s="109"/>
      <c r="H794" s="156" t="s">
        <v>51</v>
      </c>
      <c r="I794" s="156"/>
      <c r="J794" s="156"/>
      <c r="K794" s="27"/>
      <c r="L794" s="27"/>
      <c r="M794" s="109"/>
    </row>
    <row r="795" spans="1:13">
      <c r="A795" s="34" t="s">
        <v>52</v>
      </c>
      <c r="B795" s="157"/>
      <c r="C795" s="157"/>
      <c r="D795" s="157"/>
      <c r="E795" s="157"/>
      <c r="F795" s="157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57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58"/>
      <c r="I803" s="158"/>
      <c r="J803" s="158"/>
      <c r="K803" s="15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5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55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5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5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5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5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5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9"/>
      <c r="I819" s="8"/>
      <c r="J819" s="159"/>
      <c r="K819" s="8"/>
      <c r="L819" s="15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57"/>
      <c r="G838" s="109"/>
      <c r="H838" s="156" t="s">
        <v>51</v>
      </c>
      <c r="I838" s="156"/>
      <c r="J838" s="156"/>
      <c r="K838" s="27"/>
      <c r="L838" s="27"/>
      <c r="M838" s="109"/>
    </row>
    <row r="839" spans="1:13">
      <c r="A839" s="34" t="s">
        <v>52</v>
      </c>
      <c r="B839" s="157"/>
      <c r="C839" s="157"/>
      <c r="D839" s="157"/>
      <c r="E839" s="157"/>
      <c r="F839" s="157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57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58"/>
      <c r="I847" s="158"/>
      <c r="J847" s="158"/>
      <c r="K847" s="15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5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55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5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5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5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5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5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9"/>
      <c r="I863" s="8"/>
      <c r="J863" s="159"/>
      <c r="K863" s="8"/>
      <c r="L863" s="15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57"/>
      <c r="G882" s="109"/>
      <c r="H882" s="156" t="s">
        <v>51</v>
      </c>
      <c r="I882" s="156"/>
      <c r="J882" s="156"/>
      <c r="K882" s="27"/>
      <c r="L882" s="27"/>
      <c r="M882" s="109"/>
    </row>
    <row r="883" spans="1:13">
      <c r="A883" s="34" t="s">
        <v>52</v>
      </c>
      <c r="B883" s="157"/>
      <c r="C883" s="157"/>
      <c r="D883" s="157"/>
      <c r="E883" s="157"/>
      <c r="F883" s="157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57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58"/>
      <c r="I891" s="158"/>
      <c r="J891" s="158"/>
      <c r="K891" s="15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5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55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5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5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5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5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5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9"/>
      <c r="I907" s="8"/>
      <c r="J907" s="159"/>
      <c r="K907" s="8"/>
      <c r="L907" s="15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57"/>
      <c r="G926" s="109"/>
      <c r="H926" s="156" t="s">
        <v>51</v>
      </c>
      <c r="I926" s="156"/>
      <c r="J926" s="156"/>
      <c r="K926" s="27"/>
      <c r="L926" s="27"/>
      <c r="M926" s="109"/>
    </row>
    <row r="927" spans="1:13">
      <c r="A927" s="34" t="s">
        <v>52</v>
      </c>
      <c r="B927" s="157"/>
      <c r="C927" s="157"/>
      <c r="D927" s="157"/>
      <c r="E927" s="157"/>
      <c r="F927" s="157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57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58"/>
      <c r="I935" s="158"/>
      <c r="J935" s="158"/>
      <c r="K935" s="15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5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55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5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5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5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5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5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9"/>
      <c r="I951" s="8"/>
      <c r="J951" s="159"/>
      <c r="K951" s="8"/>
      <c r="L951" s="15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57"/>
      <c r="G970" s="109"/>
      <c r="H970" s="156" t="s">
        <v>51</v>
      </c>
      <c r="I970" s="156"/>
      <c r="J970" s="156"/>
      <c r="K970" s="27"/>
      <c r="L970" s="27"/>
      <c r="M970" s="109"/>
    </row>
    <row r="971" spans="1:13">
      <c r="A971" s="34" t="s">
        <v>52</v>
      </c>
      <c r="B971" s="157"/>
      <c r="C971" s="157"/>
      <c r="D971" s="157"/>
      <c r="E971" s="157"/>
      <c r="F971" s="157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57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58"/>
      <c r="I979" s="158"/>
      <c r="J979" s="158"/>
      <c r="K979" s="15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5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55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5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5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5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5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5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9"/>
      <c r="I995" s="8"/>
      <c r="J995" s="159"/>
      <c r="K995" s="8"/>
      <c r="L995" s="15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57"/>
      <c r="G1014" s="109"/>
      <c r="H1014" s="156" t="s">
        <v>51</v>
      </c>
      <c r="I1014" s="156"/>
      <c r="J1014" s="156"/>
      <c r="K1014" s="27"/>
      <c r="L1014" s="27"/>
      <c r="M1014" s="109"/>
    </row>
    <row r="1015" spans="1:13">
      <c r="A1015" s="34" t="s">
        <v>52</v>
      </c>
      <c r="B1015" s="157"/>
      <c r="C1015" s="157"/>
      <c r="D1015" s="157"/>
      <c r="E1015" s="157"/>
      <c r="F1015" s="157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57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58"/>
      <c r="I1023" s="158"/>
      <c r="J1023" s="158"/>
      <c r="K1023" s="15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5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55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5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5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5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5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5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9"/>
      <c r="I1039" s="8"/>
      <c r="J1039" s="159"/>
      <c r="K1039" s="8"/>
      <c r="L1039" s="15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57"/>
      <c r="G1058" s="109"/>
      <c r="H1058" s="156" t="s">
        <v>51</v>
      </c>
      <c r="I1058" s="156"/>
      <c r="J1058" s="156"/>
      <c r="K1058" s="27"/>
      <c r="L1058" s="27"/>
      <c r="M1058" s="109"/>
    </row>
    <row r="1059" spans="1:14">
      <c r="A1059" s="34" t="s">
        <v>52</v>
      </c>
      <c r="B1059" s="157"/>
      <c r="C1059" s="157"/>
      <c r="D1059" s="157"/>
      <c r="E1059" s="157"/>
      <c r="F1059" s="157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57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58"/>
      <c r="I1067" s="158"/>
      <c r="J1067" s="158"/>
      <c r="K1067" s="15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5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55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5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5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5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5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5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9"/>
      <c r="I1083" s="8"/>
      <c r="J1083" s="159"/>
      <c r="K1083" s="8"/>
      <c r="L1083" s="15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57"/>
      <c r="G1102" s="109"/>
      <c r="H1102" s="156" t="s">
        <v>51</v>
      </c>
      <c r="I1102" s="156"/>
      <c r="J1102" s="156"/>
      <c r="K1102" s="27"/>
      <c r="L1102" s="27"/>
      <c r="M1102" s="109"/>
    </row>
    <row r="1103" spans="1:13">
      <c r="A1103" s="34" t="s">
        <v>52</v>
      </c>
      <c r="B1103" s="157"/>
      <c r="C1103" s="157"/>
      <c r="D1103" s="157"/>
      <c r="E1103" s="157"/>
      <c r="F1103" s="157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57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58"/>
      <c r="I1111" s="158"/>
      <c r="J1111" s="158"/>
      <c r="K1111" s="15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5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55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5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5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5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5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5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9"/>
      <c r="I1127" s="8"/>
      <c r="J1127" s="159"/>
      <c r="K1127" s="8"/>
      <c r="L1127" s="15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57"/>
      <c r="G1146" s="109"/>
      <c r="H1146" s="156" t="s">
        <v>51</v>
      </c>
      <c r="I1146" s="156"/>
      <c r="J1146" s="156"/>
      <c r="K1146" s="27"/>
      <c r="L1146" s="27"/>
      <c r="M1146" s="109"/>
    </row>
    <row r="1147" spans="1:13">
      <c r="A1147" s="34" t="s">
        <v>52</v>
      </c>
      <c r="B1147" s="157"/>
      <c r="C1147" s="157"/>
      <c r="D1147" s="157"/>
      <c r="E1147" s="157"/>
      <c r="F1147" s="157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57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58"/>
      <c r="I1155" s="158"/>
      <c r="J1155" s="158"/>
      <c r="K1155" s="15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5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55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5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5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5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5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5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9"/>
      <c r="I1171" s="8"/>
      <c r="J1171" s="159"/>
      <c r="K1171" s="8"/>
      <c r="L1171" s="15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57"/>
      <c r="G1190" s="109"/>
      <c r="H1190" s="156" t="s">
        <v>51</v>
      </c>
      <c r="I1190" s="156"/>
      <c r="J1190" s="156"/>
      <c r="K1190" s="27"/>
      <c r="L1190" s="27"/>
      <c r="M1190" s="109"/>
    </row>
    <row r="1191" spans="1:13">
      <c r="A1191" s="34" t="s">
        <v>52</v>
      </c>
      <c r="B1191" s="157"/>
      <c r="C1191" s="157"/>
      <c r="D1191" s="157"/>
      <c r="E1191" s="157"/>
      <c r="F1191" s="157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57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58"/>
      <c r="I1199" s="158"/>
      <c r="J1199" s="158"/>
      <c r="K1199" s="15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5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55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5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5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5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5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5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9"/>
      <c r="I1215" s="8"/>
      <c r="J1215" s="159"/>
      <c r="K1215" s="8"/>
      <c r="L1215" s="15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57"/>
      <c r="G1234" s="109"/>
      <c r="H1234" s="156" t="s">
        <v>51</v>
      </c>
      <c r="I1234" s="156"/>
      <c r="J1234" s="156"/>
      <c r="K1234" s="27"/>
      <c r="L1234" s="27"/>
      <c r="M1234" s="109"/>
    </row>
    <row r="1235" spans="1:14">
      <c r="A1235" s="34" t="s">
        <v>52</v>
      </c>
      <c r="B1235" s="157"/>
      <c r="C1235" s="157"/>
      <c r="D1235" s="157"/>
      <c r="E1235" s="157"/>
      <c r="F1235" s="157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57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58"/>
      <c r="I1243" s="158"/>
      <c r="J1243" s="158"/>
      <c r="K1243" s="15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5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55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5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5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5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5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5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9"/>
      <c r="I1259" s="8"/>
      <c r="J1259" s="159"/>
      <c r="K1259" s="8"/>
      <c r="L1259" s="15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57"/>
      <c r="G1278" s="109"/>
      <c r="H1278" s="156" t="s">
        <v>51</v>
      </c>
      <c r="I1278" s="156"/>
      <c r="J1278" s="156"/>
      <c r="K1278" s="27"/>
      <c r="L1278" s="27"/>
      <c r="M1278" s="109"/>
    </row>
    <row r="1279" spans="1:13">
      <c r="A1279" s="34" t="s">
        <v>52</v>
      </c>
      <c r="B1279" s="157"/>
      <c r="C1279" s="157"/>
      <c r="D1279" s="157"/>
      <c r="E1279" s="157"/>
      <c r="F1279" s="157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57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58"/>
      <c r="I1287" s="158"/>
      <c r="J1287" s="158"/>
      <c r="K1287" s="15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5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55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5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5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5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5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5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9"/>
      <c r="I1303" s="8"/>
      <c r="J1303" s="159"/>
      <c r="K1303" s="8"/>
      <c r="L1303" s="15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57"/>
      <c r="G1322" s="109"/>
      <c r="H1322" s="156" t="s">
        <v>51</v>
      </c>
      <c r="I1322" s="156"/>
      <c r="J1322" s="156"/>
      <c r="K1322" s="27"/>
      <c r="L1322" s="27"/>
      <c r="M1322" s="109"/>
    </row>
    <row r="1323" spans="1:13">
      <c r="A1323" s="34" t="s">
        <v>52</v>
      </c>
      <c r="B1323" s="157"/>
      <c r="C1323" s="157"/>
      <c r="D1323" s="157"/>
      <c r="E1323" s="157"/>
      <c r="F1323" s="157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57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58"/>
      <c r="I1331" s="158"/>
      <c r="J1331" s="158"/>
      <c r="K1331" s="15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5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55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5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5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5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5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5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9"/>
      <c r="I1347" s="8"/>
      <c r="J1347" s="159"/>
      <c r="K1347" s="8"/>
      <c r="L1347" s="15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57"/>
      <c r="G1366" s="109"/>
      <c r="H1366" s="156" t="s">
        <v>51</v>
      </c>
      <c r="I1366" s="156"/>
      <c r="J1366" s="156"/>
      <c r="K1366" s="27"/>
      <c r="L1366" s="27"/>
      <c r="M1366" s="109"/>
    </row>
    <row r="1367" spans="1:13">
      <c r="A1367" s="34" t="s">
        <v>52</v>
      </c>
      <c r="B1367" s="157"/>
      <c r="C1367" s="157"/>
      <c r="D1367" s="157"/>
      <c r="E1367" s="157"/>
      <c r="F1367" s="157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57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58"/>
      <c r="I1375" s="158"/>
      <c r="J1375" s="158"/>
      <c r="K1375" s="15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5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55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5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5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5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5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5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9"/>
      <c r="I1391" s="8"/>
      <c r="J1391" s="159"/>
      <c r="K1391" s="8"/>
      <c r="L1391" s="15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57"/>
      <c r="G1410" s="109"/>
      <c r="H1410" s="156" t="s">
        <v>51</v>
      </c>
      <c r="I1410" s="156"/>
      <c r="J1410" s="156"/>
      <c r="K1410" s="27"/>
      <c r="L1410" s="27"/>
      <c r="M1410" s="109"/>
    </row>
    <row r="1411" spans="1:13">
      <c r="A1411" s="34" t="s">
        <v>52</v>
      </c>
      <c r="B1411" s="157"/>
      <c r="C1411" s="157"/>
      <c r="D1411" s="157"/>
      <c r="E1411" s="157"/>
      <c r="F1411" s="157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57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58"/>
      <c r="I1419" s="158"/>
      <c r="J1419" s="158"/>
      <c r="K1419" s="15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5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55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5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5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5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5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5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9"/>
      <c r="I1435" s="8"/>
      <c r="J1435" s="159"/>
      <c r="K1435" s="8"/>
      <c r="L1435" s="15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57"/>
      <c r="G1454" s="109"/>
      <c r="H1454" s="156" t="s">
        <v>51</v>
      </c>
      <c r="I1454" s="156"/>
      <c r="J1454" s="156"/>
      <c r="K1454" s="27"/>
      <c r="L1454" s="27"/>
      <c r="M1454" s="109"/>
    </row>
    <row r="1455" spans="1:13">
      <c r="A1455" s="34" t="s">
        <v>52</v>
      </c>
      <c r="B1455" s="157"/>
      <c r="C1455" s="157"/>
      <c r="D1455" s="157"/>
      <c r="E1455" s="157"/>
      <c r="F1455" s="157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57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58"/>
      <c r="I1463" s="158"/>
      <c r="J1463" s="158"/>
      <c r="K1463" s="15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5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55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5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5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5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5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5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9"/>
      <c r="I1479" s="8"/>
      <c r="J1479" s="159"/>
      <c r="K1479" s="8"/>
      <c r="L1479" s="15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57"/>
      <c r="G1498" s="109"/>
      <c r="H1498" s="156" t="s">
        <v>51</v>
      </c>
      <c r="I1498" s="156"/>
      <c r="J1498" s="156"/>
      <c r="K1498" s="27"/>
      <c r="L1498" s="27"/>
      <c r="M1498" s="109"/>
    </row>
    <row r="1499" spans="1:13">
      <c r="A1499" s="34" t="s">
        <v>52</v>
      </c>
      <c r="B1499" s="157"/>
      <c r="C1499" s="157"/>
      <c r="D1499" s="157"/>
      <c r="E1499" s="157"/>
      <c r="F1499" s="157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57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58"/>
      <c r="I1507" s="158"/>
      <c r="J1507" s="158"/>
      <c r="K1507" s="15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5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55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5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5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5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5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5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9"/>
      <c r="I1523" s="8"/>
      <c r="J1523" s="159"/>
      <c r="K1523" s="8"/>
      <c r="L1523" s="15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57"/>
      <c r="G1542" s="109"/>
      <c r="H1542" s="156" t="s">
        <v>51</v>
      </c>
      <c r="I1542" s="156"/>
      <c r="J1542" s="156"/>
      <c r="K1542" s="27"/>
      <c r="L1542" s="27"/>
      <c r="M1542" s="109"/>
    </row>
    <row r="1543" spans="1:13">
      <c r="A1543" s="34" t="s">
        <v>52</v>
      </c>
      <c r="B1543" s="157"/>
      <c r="C1543" s="157"/>
      <c r="D1543" s="157"/>
      <c r="E1543" s="157"/>
      <c r="F1543" s="157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57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58"/>
      <c r="I1551" s="158"/>
      <c r="J1551" s="158"/>
      <c r="K1551" s="15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5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55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5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5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5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5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5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9"/>
      <c r="I1567" s="8"/>
      <c r="J1567" s="159"/>
      <c r="K1567" s="8"/>
      <c r="L1567" s="15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57"/>
      <c r="G1586" s="109"/>
      <c r="H1586" s="156" t="s">
        <v>51</v>
      </c>
      <c r="I1586" s="156"/>
      <c r="J1586" s="156"/>
      <c r="K1586" s="27"/>
      <c r="L1586" s="27"/>
      <c r="M1586" s="109"/>
    </row>
    <row r="1587" spans="1:13">
      <c r="A1587" s="34" t="s">
        <v>52</v>
      </c>
      <c r="B1587" s="157"/>
      <c r="C1587" s="157"/>
      <c r="D1587" s="157"/>
      <c r="E1587" s="157"/>
      <c r="F1587" s="157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57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58"/>
      <c r="I1595" s="158"/>
      <c r="J1595" s="158"/>
      <c r="K1595" s="15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5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55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5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5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5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5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5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9"/>
      <c r="I1611" s="8"/>
      <c r="J1611" s="159"/>
      <c r="K1611" s="8"/>
      <c r="L1611" s="15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57"/>
      <c r="G1630" s="109"/>
      <c r="H1630" s="156" t="s">
        <v>51</v>
      </c>
      <c r="I1630" s="156"/>
      <c r="J1630" s="156"/>
      <c r="K1630" s="27"/>
      <c r="L1630" s="27"/>
      <c r="M1630" s="109"/>
    </row>
    <row r="1631" spans="1:13">
      <c r="A1631" s="34" t="s">
        <v>52</v>
      </c>
      <c r="B1631" s="157"/>
      <c r="C1631" s="157"/>
      <c r="D1631" s="157"/>
      <c r="E1631" s="157"/>
      <c r="F1631" s="157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57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58"/>
      <c r="I1639" s="158"/>
      <c r="J1639" s="158"/>
      <c r="K1639" s="15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5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55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5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5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5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5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5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9"/>
      <c r="I1655" s="8"/>
      <c r="J1655" s="159"/>
      <c r="K1655" s="8"/>
      <c r="L1655" s="15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57"/>
      <c r="G1674" s="109"/>
      <c r="H1674" s="156" t="s">
        <v>51</v>
      </c>
      <c r="I1674" s="156"/>
      <c r="J1674" s="156"/>
      <c r="K1674" s="27"/>
      <c r="L1674" s="27"/>
      <c r="M1674" s="109"/>
    </row>
    <row r="1675" spans="1:13">
      <c r="A1675" s="34" t="s">
        <v>52</v>
      </c>
      <c r="B1675" s="157"/>
      <c r="C1675" s="157"/>
      <c r="D1675" s="157"/>
      <c r="E1675" s="157"/>
      <c r="F1675" s="157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57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58"/>
      <c r="I1683" s="158"/>
      <c r="J1683" s="158"/>
      <c r="K1683" s="15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5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55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5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5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5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5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5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9"/>
      <c r="I1699" s="8"/>
      <c r="J1699" s="159"/>
      <c r="K1699" s="8"/>
      <c r="L1699" s="15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57"/>
      <c r="G1718" s="109"/>
      <c r="H1718" s="156" t="s">
        <v>51</v>
      </c>
      <c r="I1718" s="156"/>
      <c r="J1718" s="156"/>
      <c r="K1718" s="27"/>
      <c r="L1718" s="27"/>
      <c r="M1718" s="109"/>
    </row>
    <row r="1719" spans="1:13">
      <c r="A1719" s="34" t="s">
        <v>52</v>
      </c>
      <c r="B1719" s="157"/>
      <c r="C1719" s="157"/>
      <c r="D1719" s="157"/>
      <c r="E1719" s="157"/>
      <c r="F1719" s="157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57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58"/>
      <c r="I1727" s="158"/>
      <c r="J1727" s="158"/>
      <c r="K1727" s="15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5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55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5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5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5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5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5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9"/>
      <c r="I1743" s="8"/>
      <c r="J1743" s="159"/>
      <c r="K1743" s="8"/>
      <c r="L1743" s="15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57"/>
      <c r="G1762" s="109"/>
      <c r="H1762" s="156" t="s">
        <v>51</v>
      </c>
      <c r="I1762" s="156"/>
      <c r="J1762" s="156"/>
      <c r="K1762" s="27"/>
      <c r="L1762" s="27"/>
      <c r="M1762" s="109"/>
    </row>
    <row r="1763" spans="1:14">
      <c r="A1763" s="34" t="s">
        <v>52</v>
      </c>
      <c r="B1763" s="157"/>
      <c r="C1763" s="157"/>
      <c r="D1763" s="157"/>
      <c r="E1763" s="157"/>
      <c r="F1763" s="157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57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58"/>
      <c r="I1771" s="158"/>
      <c r="J1771" s="158"/>
      <c r="K1771" s="15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5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55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5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5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5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5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5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9"/>
      <c r="I1787" s="8"/>
      <c r="J1787" s="159"/>
      <c r="K1787" s="8"/>
      <c r="L1787" s="15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57"/>
      <c r="G1806" s="109"/>
      <c r="H1806" s="156" t="s">
        <v>51</v>
      </c>
      <c r="I1806" s="156"/>
      <c r="J1806" s="156"/>
      <c r="K1806" s="27"/>
      <c r="L1806" s="27"/>
      <c r="M1806" s="109"/>
    </row>
    <row r="1807" spans="1:13">
      <c r="A1807" s="34" t="s">
        <v>52</v>
      </c>
      <c r="B1807" s="157"/>
      <c r="C1807" s="157"/>
      <c r="D1807" s="157"/>
      <c r="E1807" s="157"/>
      <c r="F1807" s="157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57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58"/>
      <c r="I1815" s="158"/>
      <c r="J1815" s="158"/>
      <c r="K1815" s="15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5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55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5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5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5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5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5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9"/>
      <c r="I1831" s="8"/>
      <c r="J1831" s="159"/>
      <c r="K1831" s="8"/>
      <c r="L1831" s="15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57"/>
      <c r="G1850" s="109"/>
      <c r="H1850" s="156" t="s">
        <v>51</v>
      </c>
      <c r="I1850" s="156"/>
      <c r="J1850" s="156"/>
      <c r="K1850" s="27"/>
      <c r="L1850" s="27"/>
      <c r="M1850" s="109"/>
    </row>
    <row r="1851" spans="1:13">
      <c r="A1851" s="34" t="s">
        <v>52</v>
      </c>
      <c r="B1851" s="157"/>
      <c r="C1851" s="157"/>
      <c r="D1851" s="157"/>
      <c r="E1851" s="157"/>
      <c r="F1851" s="157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57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58"/>
      <c r="I1859" s="158"/>
      <c r="J1859" s="158"/>
      <c r="K1859" s="15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5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55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5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5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5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5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5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9"/>
      <c r="I1875" s="8"/>
      <c r="J1875" s="159"/>
      <c r="K1875" s="8"/>
      <c r="L1875" s="15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57"/>
      <c r="G1894" s="109"/>
      <c r="H1894" s="156" t="s">
        <v>51</v>
      </c>
      <c r="I1894" s="156"/>
      <c r="J1894" s="156"/>
      <c r="K1894" s="27"/>
      <c r="L1894" s="27"/>
      <c r="M1894" s="109"/>
    </row>
    <row r="1895" spans="1:13">
      <c r="A1895" s="34" t="s">
        <v>52</v>
      </c>
      <c r="B1895" s="157"/>
      <c r="C1895" s="157"/>
      <c r="D1895" s="157"/>
      <c r="E1895" s="157"/>
      <c r="F1895" s="157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57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58"/>
      <c r="I1903" s="158"/>
      <c r="J1903" s="158"/>
      <c r="K1903" s="15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5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55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5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5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5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5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5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9"/>
      <c r="I1919" s="8"/>
      <c r="J1919" s="159"/>
      <c r="K1919" s="8"/>
      <c r="L1919" s="15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57"/>
      <c r="G1938" s="109"/>
      <c r="H1938" s="156" t="s">
        <v>51</v>
      </c>
      <c r="I1938" s="156"/>
      <c r="J1938" s="156"/>
      <c r="K1938" s="27"/>
      <c r="L1938" s="27"/>
      <c r="M1938" s="109"/>
    </row>
    <row r="1939" spans="1:13">
      <c r="A1939" s="34" t="s">
        <v>52</v>
      </c>
      <c r="B1939" s="157"/>
      <c r="C1939" s="157"/>
      <c r="D1939" s="157"/>
      <c r="E1939" s="157"/>
      <c r="F1939" s="157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57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58"/>
      <c r="I1947" s="158"/>
      <c r="J1947" s="158"/>
      <c r="K1947" s="15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5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55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5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5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5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5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5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9"/>
      <c r="I1963" s="8"/>
      <c r="J1963" s="159"/>
      <c r="K1963" s="8"/>
      <c r="L1963" s="15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57"/>
      <c r="G1982" s="109"/>
      <c r="H1982" s="156" t="s">
        <v>51</v>
      </c>
      <c r="I1982" s="156"/>
      <c r="J1982" s="156"/>
      <c r="K1982" s="27"/>
      <c r="L1982" s="27"/>
      <c r="M1982" s="109"/>
    </row>
    <row r="1983" spans="1:13">
      <c r="A1983" s="34" t="s">
        <v>52</v>
      </c>
      <c r="B1983" s="157"/>
      <c r="C1983" s="157"/>
      <c r="D1983" s="157"/>
      <c r="E1983" s="157"/>
      <c r="F1983" s="157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57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58"/>
      <c r="I1991" s="158"/>
      <c r="J1991" s="158"/>
      <c r="K1991" s="15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5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55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5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5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5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5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5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9"/>
      <c r="I2007" s="8"/>
      <c r="J2007" s="159"/>
      <c r="K2007" s="8"/>
      <c r="L2007" s="15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57"/>
      <c r="G2026" s="109"/>
      <c r="H2026" s="156" t="s">
        <v>51</v>
      </c>
      <c r="I2026" s="156"/>
      <c r="J2026" s="156"/>
      <c r="K2026" s="27"/>
      <c r="L2026" s="27"/>
      <c r="M2026" s="109"/>
    </row>
    <row r="2027" spans="1:13">
      <c r="A2027" s="34" t="s">
        <v>52</v>
      </c>
      <c r="B2027" s="157"/>
      <c r="C2027" s="157"/>
      <c r="D2027" s="157"/>
      <c r="E2027" s="157"/>
      <c r="F2027" s="157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57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58"/>
      <c r="I2035" s="158"/>
      <c r="J2035" s="158"/>
      <c r="K2035" s="15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5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55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5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5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5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5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5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9"/>
      <c r="I2051" s="8"/>
      <c r="J2051" s="159"/>
      <c r="K2051" s="8"/>
      <c r="L2051" s="15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57"/>
      <c r="G2070" s="109"/>
      <c r="H2070" s="156" t="s">
        <v>51</v>
      </c>
      <c r="I2070" s="156"/>
      <c r="J2070" s="156"/>
      <c r="K2070" s="27"/>
      <c r="L2070" s="27"/>
      <c r="M2070" s="109"/>
    </row>
    <row r="2071" spans="1:13">
      <c r="A2071" s="34" t="s">
        <v>52</v>
      </c>
      <c r="B2071" s="157"/>
      <c r="C2071" s="157"/>
      <c r="D2071" s="157"/>
      <c r="E2071" s="157"/>
      <c r="F2071" s="157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57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58"/>
      <c r="I2079" s="158"/>
      <c r="J2079" s="158"/>
      <c r="K2079" s="15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5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55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5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5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5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5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5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9"/>
      <c r="I2095" s="8"/>
      <c r="J2095" s="159"/>
      <c r="K2095" s="8"/>
      <c r="L2095" s="15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57"/>
      <c r="G2114" s="109"/>
      <c r="H2114" s="156" t="s">
        <v>51</v>
      </c>
      <c r="I2114" s="156"/>
      <c r="J2114" s="156"/>
      <c r="K2114" s="27"/>
      <c r="L2114" s="27"/>
      <c r="M2114" s="109"/>
    </row>
    <row r="2115" spans="1:13">
      <c r="A2115" s="34" t="s">
        <v>52</v>
      </c>
      <c r="B2115" s="157"/>
      <c r="C2115" s="157"/>
      <c r="D2115" s="157"/>
      <c r="E2115" s="157"/>
      <c r="F2115" s="157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57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58"/>
      <c r="I2123" s="158"/>
      <c r="J2123" s="158"/>
      <c r="K2123" s="15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5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55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5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5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5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5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5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9"/>
      <c r="I2139" s="8"/>
      <c r="J2139" s="159"/>
      <c r="K2139" s="8"/>
      <c r="L2139" s="15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57"/>
      <c r="G2158" s="109"/>
      <c r="H2158" s="156" t="s">
        <v>51</v>
      </c>
      <c r="I2158" s="156"/>
      <c r="J2158" s="156"/>
      <c r="K2158" s="27"/>
      <c r="L2158" s="27"/>
      <c r="M2158" s="109"/>
    </row>
    <row r="2159" spans="1:13">
      <c r="A2159" s="34" t="s">
        <v>52</v>
      </c>
      <c r="B2159" s="157"/>
      <c r="C2159" s="157"/>
      <c r="D2159" s="157"/>
      <c r="E2159" s="157"/>
      <c r="F2159" s="157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57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58"/>
      <c r="I2167" s="158"/>
      <c r="J2167" s="158"/>
      <c r="K2167" s="15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5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55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5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5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5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5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5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9"/>
      <c r="I2183" s="8"/>
      <c r="J2183" s="159"/>
      <c r="K2183" s="8"/>
      <c r="L2183" s="15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57"/>
      <c r="G2202" s="109"/>
      <c r="H2202" s="156" t="s">
        <v>51</v>
      </c>
      <c r="I2202" s="156"/>
      <c r="J2202" s="156"/>
      <c r="K2202" s="27"/>
      <c r="L2202" s="27"/>
      <c r="M2202" s="109"/>
    </row>
    <row r="2203" spans="1:13">
      <c r="A2203" s="34" t="s">
        <v>52</v>
      </c>
      <c r="B2203" s="157"/>
      <c r="C2203" s="157"/>
      <c r="D2203" s="157"/>
      <c r="E2203" s="157"/>
      <c r="F2203" s="157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57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58"/>
      <c r="I2211" s="158"/>
      <c r="J2211" s="158"/>
      <c r="K2211" s="15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5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55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5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5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5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5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5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9"/>
      <c r="I2227" s="8"/>
      <c r="J2227" s="159"/>
      <c r="K2227" s="8"/>
      <c r="L2227" s="15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57"/>
      <c r="G2246" s="109"/>
      <c r="H2246" s="156" t="s">
        <v>51</v>
      </c>
      <c r="I2246" s="156"/>
      <c r="J2246" s="156"/>
      <c r="K2246" s="27"/>
      <c r="L2246" s="27"/>
      <c r="M2246" s="109"/>
    </row>
    <row r="2247" spans="1:13">
      <c r="A2247" s="34" t="s">
        <v>52</v>
      </c>
      <c r="B2247" s="157"/>
      <c r="C2247" s="157"/>
      <c r="D2247" s="157"/>
      <c r="E2247" s="157"/>
      <c r="F2247" s="157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57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58"/>
      <c r="I2255" s="158"/>
      <c r="J2255" s="158"/>
      <c r="K2255" s="15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5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55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5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5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5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5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5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9"/>
      <c r="I2271" s="8"/>
      <c r="J2271" s="159"/>
      <c r="K2271" s="8"/>
      <c r="L2271" s="15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57"/>
      <c r="G2290" s="109"/>
      <c r="H2290" s="156" t="s">
        <v>51</v>
      </c>
      <c r="I2290" s="156"/>
      <c r="J2290" s="156"/>
      <c r="K2290" s="27"/>
      <c r="L2290" s="27"/>
      <c r="M2290" s="109"/>
    </row>
    <row r="2291" spans="1:13">
      <c r="A2291" s="34" t="s">
        <v>52</v>
      </c>
      <c r="B2291" s="157"/>
      <c r="C2291" s="157"/>
      <c r="D2291" s="157"/>
      <c r="E2291" s="157"/>
      <c r="F2291" s="157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57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58"/>
      <c r="I2299" s="158"/>
      <c r="J2299" s="158"/>
      <c r="K2299" s="15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5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55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5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5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5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5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5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9"/>
      <c r="I2315" s="8"/>
      <c r="J2315" s="159"/>
      <c r="K2315" s="8"/>
      <c r="L2315" s="15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57"/>
      <c r="G2334" s="109"/>
      <c r="H2334" s="156" t="s">
        <v>51</v>
      </c>
      <c r="I2334" s="156"/>
      <c r="J2334" s="156"/>
      <c r="K2334" s="27"/>
      <c r="L2334" s="27"/>
      <c r="M2334" s="109"/>
    </row>
    <row r="2335" spans="1:13">
      <c r="A2335" s="34" t="s">
        <v>52</v>
      </c>
      <c r="B2335" s="157"/>
      <c r="C2335" s="157"/>
      <c r="D2335" s="157"/>
      <c r="E2335" s="157"/>
      <c r="F2335" s="157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57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58"/>
      <c r="I2343" s="158"/>
      <c r="J2343" s="158"/>
      <c r="K2343" s="15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5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55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5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5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5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5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5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9"/>
      <c r="I2359" s="8"/>
      <c r="J2359" s="159"/>
      <c r="K2359" s="8"/>
      <c r="L2359" s="15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57"/>
      <c r="G2378" s="109"/>
      <c r="H2378" s="156" t="s">
        <v>51</v>
      </c>
      <c r="I2378" s="156"/>
      <c r="J2378" s="156"/>
      <c r="K2378" s="27"/>
      <c r="L2378" s="27"/>
      <c r="M2378" s="109"/>
    </row>
    <row r="2379" spans="1:13">
      <c r="A2379" s="34" t="s">
        <v>52</v>
      </c>
      <c r="B2379" s="157"/>
      <c r="C2379" s="157"/>
      <c r="D2379" s="157"/>
      <c r="E2379" s="157"/>
      <c r="F2379" s="157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57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58"/>
      <c r="I2387" s="158"/>
      <c r="J2387" s="158"/>
      <c r="K2387" s="15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5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55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5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5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5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5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5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9"/>
      <c r="I2403" s="8"/>
      <c r="J2403" s="159"/>
      <c r="K2403" s="8"/>
      <c r="L2403" s="15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57"/>
      <c r="G2422" s="109"/>
      <c r="H2422" s="156" t="s">
        <v>51</v>
      </c>
      <c r="I2422" s="156"/>
      <c r="J2422" s="156"/>
      <c r="K2422" s="27"/>
      <c r="L2422" s="27"/>
      <c r="M2422" s="109"/>
    </row>
    <row r="2423" spans="1:13">
      <c r="A2423" s="34" t="s">
        <v>52</v>
      </c>
      <c r="B2423" s="157"/>
      <c r="C2423" s="157"/>
      <c r="D2423" s="157"/>
      <c r="E2423" s="157"/>
      <c r="F2423" s="157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57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58"/>
      <c r="I2431" s="158"/>
      <c r="J2431" s="158"/>
      <c r="K2431" s="15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5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55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5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5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5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5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5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9"/>
      <c r="I2447" s="8"/>
      <c r="J2447" s="159"/>
      <c r="K2447" s="8"/>
      <c r="L2447" s="15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57"/>
      <c r="G2466" s="109"/>
      <c r="H2466" s="156" t="s">
        <v>51</v>
      </c>
      <c r="I2466" s="156"/>
      <c r="J2466" s="156"/>
      <c r="K2466" s="27"/>
      <c r="L2466" s="27"/>
      <c r="M2466" s="109"/>
    </row>
    <row r="2467" spans="1:13">
      <c r="A2467" s="34" t="s">
        <v>52</v>
      </c>
      <c r="B2467" s="157"/>
      <c r="C2467" s="157"/>
      <c r="D2467" s="157"/>
      <c r="E2467" s="157"/>
      <c r="F2467" s="157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57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58"/>
      <c r="I2475" s="158"/>
      <c r="J2475" s="158"/>
      <c r="K2475" s="15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5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55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5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5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5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5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5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9"/>
      <c r="I2491" s="8"/>
      <c r="J2491" s="159"/>
      <c r="K2491" s="8"/>
      <c r="L2491" s="15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57"/>
      <c r="G2510" s="109"/>
      <c r="H2510" s="156" t="s">
        <v>51</v>
      </c>
      <c r="I2510" s="156"/>
      <c r="J2510" s="156"/>
      <c r="K2510" s="27"/>
      <c r="L2510" s="27"/>
      <c r="M2510" s="109"/>
    </row>
    <row r="2511" spans="1:13">
      <c r="A2511" s="34" t="s">
        <v>52</v>
      </c>
      <c r="B2511" s="157"/>
      <c r="C2511" s="157"/>
      <c r="D2511" s="157"/>
      <c r="E2511" s="157"/>
      <c r="F2511" s="157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57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58"/>
      <c r="I2519" s="158"/>
      <c r="J2519" s="158"/>
      <c r="K2519" s="15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5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55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5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5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5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5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5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9"/>
      <c r="I2535" s="8"/>
      <c r="J2535" s="159"/>
      <c r="K2535" s="8"/>
      <c r="L2535" s="15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57"/>
      <c r="G2554" s="109"/>
      <c r="H2554" s="156" t="s">
        <v>51</v>
      </c>
      <c r="I2554" s="156"/>
      <c r="J2554" s="156"/>
      <c r="K2554" s="27"/>
      <c r="L2554" s="27"/>
      <c r="M2554" s="109"/>
    </row>
    <row r="2555" spans="1:13">
      <c r="A2555" s="34" t="s">
        <v>52</v>
      </c>
      <c r="B2555" s="157"/>
      <c r="C2555" s="157"/>
      <c r="D2555" s="157"/>
      <c r="E2555" s="157"/>
      <c r="F2555" s="157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57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58"/>
      <c r="I2563" s="158"/>
      <c r="J2563" s="158"/>
      <c r="K2563" s="15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5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55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5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5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5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5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5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9"/>
      <c r="I2579" s="8"/>
      <c r="J2579" s="159"/>
      <c r="K2579" s="8"/>
      <c r="L2579" s="15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57"/>
      <c r="G2598" s="109"/>
      <c r="H2598" s="156" t="s">
        <v>51</v>
      </c>
      <c r="I2598" s="156"/>
      <c r="J2598" s="156"/>
      <c r="K2598" s="27"/>
      <c r="L2598" s="27"/>
      <c r="M2598" s="109"/>
    </row>
    <row r="2599" spans="1:13">
      <c r="A2599" s="34" t="s">
        <v>52</v>
      </c>
      <c r="B2599" s="157"/>
      <c r="C2599" s="157"/>
      <c r="D2599" s="157"/>
      <c r="E2599" s="157"/>
      <c r="F2599" s="157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57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58"/>
      <c r="I2607" s="158"/>
      <c r="J2607" s="158"/>
      <c r="K2607" s="15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5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55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5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5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5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5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5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9"/>
      <c r="I2623" s="8"/>
      <c r="J2623" s="159"/>
      <c r="K2623" s="8"/>
      <c r="L2623" s="15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57"/>
      <c r="G2642" s="109"/>
      <c r="H2642" s="156" t="s">
        <v>51</v>
      </c>
      <c r="I2642" s="156"/>
      <c r="J2642" s="156"/>
      <c r="K2642" s="27"/>
      <c r="L2642" s="27"/>
      <c r="M2642" s="109"/>
    </row>
    <row r="2643" spans="1:13">
      <c r="A2643" s="34" t="s">
        <v>52</v>
      </c>
      <c r="B2643" s="157"/>
      <c r="C2643" s="157"/>
      <c r="D2643" s="157"/>
      <c r="E2643" s="157"/>
      <c r="F2643" s="157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57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58"/>
      <c r="I2651" s="158"/>
      <c r="J2651" s="158"/>
      <c r="K2651" s="15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5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55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5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5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5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5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5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9"/>
      <c r="I2667" s="8"/>
      <c r="J2667" s="159"/>
      <c r="K2667" s="8"/>
      <c r="L2667" s="15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57"/>
      <c r="G2686" s="109"/>
      <c r="H2686" s="156" t="s">
        <v>51</v>
      </c>
      <c r="I2686" s="156"/>
      <c r="J2686" s="156"/>
      <c r="K2686" s="27"/>
      <c r="L2686" s="27"/>
      <c r="M2686" s="109"/>
    </row>
    <row r="2687" spans="1:13">
      <c r="A2687" s="34" t="s">
        <v>52</v>
      </c>
      <c r="B2687" s="157"/>
      <c r="C2687" s="157"/>
      <c r="D2687" s="157"/>
      <c r="E2687" s="157"/>
      <c r="F2687" s="157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57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58"/>
      <c r="I2695" s="158"/>
      <c r="J2695" s="158"/>
      <c r="K2695" s="15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5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55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5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5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5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5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5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9"/>
      <c r="I2711" s="8"/>
      <c r="J2711" s="159"/>
      <c r="K2711" s="8"/>
      <c r="L2711" s="15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57"/>
      <c r="G2730" s="109"/>
      <c r="H2730" s="156" t="s">
        <v>51</v>
      </c>
      <c r="I2730" s="156"/>
      <c r="J2730" s="156"/>
      <c r="K2730" s="27"/>
      <c r="L2730" s="27"/>
      <c r="M2730" s="109"/>
    </row>
    <row r="2731" spans="1:13">
      <c r="A2731" s="34" t="s">
        <v>52</v>
      </c>
      <c r="B2731" s="157"/>
      <c r="C2731" s="157"/>
      <c r="D2731" s="157"/>
      <c r="E2731" s="157"/>
      <c r="F2731" s="157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57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58"/>
      <c r="I2739" s="158"/>
      <c r="J2739" s="158"/>
      <c r="K2739" s="15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5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55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5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5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5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5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5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9"/>
      <c r="I2755" s="8"/>
      <c r="J2755" s="159"/>
      <c r="K2755" s="8"/>
      <c r="L2755" s="15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57"/>
      <c r="G2774" s="109"/>
      <c r="H2774" s="156" t="s">
        <v>51</v>
      </c>
      <c r="I2774" s="156"/>
      <c r="J2774" s="156"/>
      <c r="K2774" s="27"/>
      <c r="L2774" s="27"/>
      <c r="M2774" s="109"/>
    </row>
    <row r="2775" spans="1:13">
      <c r="A2775" s="34" t="s">
        <v>52</v>
      </c>
      <c r="B2775" s="157"/>
      <c r="C2775" s="157"/>
      <c r="D2775" s="157"/>
      <c r="E2775" s="157"/>
      <c r="F2775" s="157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57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58"/>
      <c r="I2783" s="158"/>
      <c r="J2783" s="158"/>
      <c r="K2783" s="15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5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55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5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5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5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5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5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9"/>
      <c r="I2799" s="8"/>
      <c r="J2799" s="159"/>
      <c r="K2799" s="8"/>
      <c r="L2799" s="15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57"/>
      <c r="G2818" s="109"/>
      <c r="H2818" s="156" t="s">
        <v>51</v>
      </c>
      <c r="I2818" s="156"/>
      <c r="J2818" s="156"/>
      <c r="K2818" s="27"/>
      <c r="L2818" s="27"/>
      <c r="M2818" s="109"/>
    </row>
    <row r="2819" spans="1:13">
      <c r="A2819" s="34" t="s">
        <v>52</v>
      </c>
      <c r="B2819" s="157"/>
      <c r="C2819" s="157"/>
      <c r="D2819" s="157"/>
      <c r="E2819" s="157"/>
      <c r="F2819" s="157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57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58"/>
      <c r="I2827" s="158"/>
      <c r="J2827" s="158"/>
      <c r="K2827" s="15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5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55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5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5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5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5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5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9"/>
      <c r="I2843" s="8"/>
      <c r="J2843" s="159"/>
      <c r="K2843" s="8"/>
      <c r="L2843" s="15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57"/>
      <c r="G2862" s="109"/>
      <c r="H2862" s="156" t="s">
        <v>51</v>
      </c>
      <c r="I2862" s="156"/>
      <c r="J2862" s="156"/>
      <c r="K2862" s="27"/>
      <c r="L2862" s="27"/>
      <c r="M2862" s="109"/>
    </row>
    <row r="2863" spans="1:13">
      <c r="A2863" s="34" t="s">
        <v>52</v>
      </c>
      <c r="B2863" s="157"/>
      <c r="C2863" s="157"/>
      <c r="D2863" s="157"/>
      <c r="E2863" s="157"/>
      <c r="F2863" s="157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57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58"/>
      <c r="I2871" s="158"/>
      <c r="J2871" s="158"/>
      <c r="K2871" s="15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5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55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5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5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5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5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5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9"/>
      <c r="I2887" s="8"/>
      <c r="J2887" s="159"/>
      <c r="K2887" s="8"/>
      <c r="L2887" s="15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57"/>
      <c r="G2906" s="109"/>
      <c r="H2906" s="156" t="s">
        <v>51</v>
      </c>
      <c r="I2906" s="156"/>
      <c r="J2906" s="156"/>
      <c r="K2906" s="27"/>
      <c r="L2906" s="27"/>
      <c r="M2906" s="109"/>
    </row>
    <row r="2907" spans="1:13">
      <c r="A2907" s="34" t="s">
        <v>52</v>
      </c>
      <c r="B2907" s="157"/>
      <c r="C2907" s="157"/>
      <c r="D2907" s="157"/>
      <c r="E2907" s="157"/>
      <c r="F2907" s="157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57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58"/>
      <c r="I2915" s="158"/>
      <c r="J2915" s="158"/>
      <c r="K2915" s="15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5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55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5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5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5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5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5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9"/>
      <c r="I2931" s="8"/>
      <c r="J2931" s="159"/>
      <c r="K2931" s="8"/>
      <c r="L2931" s="15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57"/>
      <c r="G2950" s="109"/>
      <c r="H2950" s="156" t="s">
        <v>51</v>
      </c>
      <c r="I2950" s="156"/>
      <c r="J2950" s="156"/>
      <c r="K2950" s="27"/>
      <c r="L2950" s="27"/>
      <c r="M2950" s="109"/>
    </row>
    <row r="2951" spans="1:13">
      <c r="A2951" s="34" t="s">
        <v>52</v>
      </c>
      <c r="B2951" s="157"/>
      <c r="C2951" s="157"/>
      <c r="D2951" s="157"/>
      <c r="E2951" s="157"/>
      <c r="F2951" s="157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57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58"/>
      <c r="I2959" s="158"/>
      <c r="J2959" s="158"/>
      <c r="K2959" s="15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5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55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5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5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5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5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5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9"/>
      <c r="I2975" s="8"/>
      <c r="J2975" s="159"/>
      <c r="K2975" s="8"/>
      <c r="L2975" s="15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6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48"/>
      <c r="P1" s="148"/>
      <c r="Q1" s="148"/>
      <c r="R1" s="148"/>
      <c r="S1" s="148"/>
    </row>
    <row r="2" spans="1:22">
      <c r="A2" s="202" t="s">
        <v>86</v>
      </c>
      <c r="B2" s="203"/>
      <c r="C2" s="203"/>
      <c r="D2" s="203"/>
      <c r="E2" s="203"/>
      <c r="F2" s="151"/>
      <c r="G2" s="109"/>
      <c r="H2" s="150" t="s">
        <v>51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52</v>
      </c>
      <c r="B3" s="151">
        <v>1</v>
      </c>
      <c r="C3" s="151"/>
      <c r="D3" s="151"/>
      <c r="E3" s="151"/>
      <c r="F3" s="151"/>
      <c r="G3" s="109"/>
      <c r="H3" s="55" t="s">
        <v>335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53</v>
      </c>
      <c r="D4" s="67">
        <v>12030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59</v>
      </c>
      <c r="D5" s="30">
        <v>250</v>
      </c>
      <c r="E5" s="30"/>
      <c r="F5" s="28"/>
      <c r="G5" s="109" t="s">
        <v>328</v>
      </c>
      <c r="H5" s="31">
        <v>1</v>
      </c>
      <c r="I5" s="68"/>
      <c r="J5" s="35">
        <v>2955</v>
      </c>
      <c r="K5" s="31" t="s">
        <v>336</v>
      </c>
      <c r="L5" s="33">
        <v>1</v>
      </c>
      <c r="M5" s="111" t="s">
        <v>328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60</v>
      </c>
      <c r="D6" s="30">
        <v>125</v>
      </c>
      <c r="E6" s="30"/>
      <c r="F6" s="28"/>
      <c r="G6" s="109" t="s">
        <v>328</v>
      </c>
      <c r="H6" s="31">
        <v>2</v>
      </c>
      <c r="I6" s="68"/>
      <c r="J6" s="35">
        <v>2880</v>
      </c>
      <c r="K6" s="31" t="s">
        <v>337</v>
      </c>
      <c r="L6" s="33">
        <v>3</v>
      </c>
      <c r="M6" s="111" t="s">
        <v>328</v>
      </c>
      <c r="N6" s="70">
        <f>SUM(J6*L6)</f>
        <v>8640</v>
      </c>
    </row>
    <row r="7" spans="1:22">
      <c r="A7" s="9" t="s">
        <v>1</v>
      </c>
      <c r="B7" s="11"/>
      <c r="C7" s="15" t="s">
        <v>61</v>
      </c>
      <c r="D7" s="30">
        <v>6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323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5760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329</v>
      </c>
      <c r="E12" s="71" t="s">
        <v>78</v>
      </c>
      <c r="F12" s="6" t="s">
        <v>71</v>
      </c>
      <c r="G12" s="109"/>
      <c r="H12" s="204" t="s">
        <v>75</v>
      </c>
      <c r="I12" s="205"/>
      <c r="J12" s="152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2955</v>
      </c>
      <c r="C13" s="71" t="s">
        <v>78</v>
      </c>
      <c r="D13" s="6" t="s">
        <v>329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SUM(J5*L5)+(J6*L6)+(J7*L7)+(J8*L8)+10+15</f>
        <v>11620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SUM(B12:B14)+(B16)*3+B11+15</f>
        <v>11620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78">
        <v>6</v>
      </c>
      <c r="B15" s="7">
        <v>0</v>
      </c>
      <c r="C15" s="71" t="s">
        <v>78</v>
      </c>
      <c r="D15" s="6" t="s">
        <v>329</v>
      </c>
      <c r="E15" s="71" t="s">
        <v>78</v>
      </c>
      <c r="F15" s="6" t="s">
        <v>71</v>
      </c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2880</v>
      </c>
      <c r="C16" s="71" t="s">
        <v>78</v>
      </c>
      <c r="D16" s="6" t="s">
        <v>329</v>
      </c>
      <c r="E16" s="71" t="s">
        <v>78</v>
      </c>
      <c r="F16" s="69" t="s">
        <v>73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76</v>
      </c>
      <c r="D17" s="71" t="s">
        <v>76</v>
      </c>
      <c r="E17" s="71" t="s">
        <v>76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7" t="s">
        <v>7</v>
      </c>
      <c r="C18" s="7" t="s">
        <v>339</v>
      </c>
      <c r="D18" s="7">
        <v>3</v>
      </c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330</v>
      </c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3"/>
      <c r="I27" s="8"/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3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67"/>
      <c r="G46" s="109"/>
      <c r="H46" s="166" t="s">
        <v>51</v>
      </c>
      <c r="I46" s="166"/>
      <c r="J46" s="166"/>
      <c r="K46" s="27"/>
      <c r="L46" s="27"/>
      <c r="M46" s="109"/>
    </row>
    <row r="47" spans="1:13">
      <c r="A47" s="34" t="s">
        <v>52</v>
      </c>
      <c r="B47" s="167">
        <v>2</v>
      </c>
      <c r="C47" s="167"/>
      <c r="D47" s="167"/>
      <c r="E47" s="167"/>
      <c r="F47" s="167"/>
      <c r="G47" s="109"/>
      <c r="H47" s="55" t="s">
        <v>335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250</v>
      </c>
      <c r="E49" s="30"/>
      <c r="F49" s="28"/>
      <c r="G49" s="109" t="s">
        <v>328</v>
      </c>
      <c r="H49" s="31">
        <v>1</v>
      </c>
      <c r="I49" s="68"/>
      <c r="J49" s="35">
        <v>2880</v>
      </c>
      <c r="K49" s="31" t="s">
        <v>337</v>
      </c>
      <c r="L49" s="33">
        <v>4</v>
      </c>
      <c r="M49" s="111" t="s">
        <v>328</v>
      </c>
      <c r="N49" s="148"/>
    </row>
    <row r="50" spans="1:14">
      <c r="A50" s="9" t="s">
        <v>0</v>
      </c>
      <c r="B50" s="10"/>
      <c r="C50" s="15" t="s">
        <v>60</v>
      </c>
      <c r="D50" s="30">
        <v>125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6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323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68"/>
      <c r="I55" s="168"/>
      <c r="J55" s="168"/>
      <c r="K55" s="168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329</v>
      </c>
      <c r="E56" s="71" t="s">
        <v>78</v>
      </c>
      <c r="F56" s="6" t="s">
        <v>71</v>
      </c>
      <c r="G56" s="109"/>
      <c r="H56" s="204" t="s">
        <v>75</v>
      </c>
      <c r="I56" s="205"/>
      <c r="J56" s="168">
        <v>2</v>
      </c>
      <c r="K56" s="44" t="s">
        <v>35</v>
      </c>
      <c r="L56" s="5"/>
      <c r="M56" s="126"/>
    </row>
    <row r="57" spans="1:14">
      <c r="A57" s="17">
        <v>4</v>
      </c>
      <c r="B57" s="75">
        <v>2880</v>
      </c>
      <c r="C57" s="71" t="s">
        <v>78</v>
      </c>
      <c r="D57" s="6" t="s">
        <v>329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SUM(J49*L49)+(J50*L50)+(J51*L51)+(J52*L52)+10+15</f>
        <v>11545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SUM(B56:B58)*4+B55+15</f>
        <v>11545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74</v>
      </c>
      <c r="D59" s="7">
        <v>4</v>
      </c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 t="s">
        <v>330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65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6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6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2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69"/>
      <c r="I71" s="8"/>
      <c r="J71" s="169"/>
      <c r="K71" s="8"/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6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67"/>
      <c r="G90" s="109"/>
      <c r="H90" s="166" t="s">
        <v>51</v>
      </c>
      <c r="I90" s="166"/>
      <c r="J90" s="166"/>
      <c r="K90" s="27"/>
      <c r="L90" s="27"/>
      <c r="M90" s="109"/>
    </row>
    <row r="91" spans="1:13">
      <c r="A91" s="34" t="s">
        <v>52</v>
      </c>
      <c r="B91" s="167">
        <v>3</v>
      </c>
      <c r="C91" s="167"/>
      <c r="D91" s="167"/>
      <c r="E91" s="167"/>
      <c r="F91" s="167"/>
      <c r="G91" s="109"/>
      <c r="H91" s="55" t="s">
        <v>335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53</v>
      </c>
      <c r="D92" s="67">
        <v>12030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250</v>
      </c>
      <c r="E93" s="30"/>
      <c r="F93" s="28"/>
      <c r="G93" s="109" t="s">
        <v>328</v>
      </c>
      <c r="H93" s="31">
        <v>1</v>
      </c>
      <c r="I93" s="68"/>
      <c r="J93" s="35">
        <v>2848</v>
      </c>
      <c r="K93" s="31" t="s">
        <v>340</v>
      </c>
      <c r="L93" s="33">
        <v>1</v>
      </c>
      <c r="M93" s="111" t="s">
        <v>328</v>
      </c>
    </row>
    <row r="94" spans="1:13">
      <c r="A94" s="9" t="s">
        <v>0</v>
      </c>
      <c r="B94" s="10"/>
      <c r="C94" s="15" t="s">
        <v>60</v>
      </c>
      <c r="D94" s="30">
        <v>125</v>
      </c>
      <c r="E94" s="30"/>
      <c r="F94" s="28"/>
      <c r="G94" s="109" t="s">
        <v>328</v>
      </c>
      <c r="H94" s="31">
        <v>2</v>
      </c>
      <c r="I94" s="68"/>
      <c r="J94" s="35">
        <v>2086.3000000000002</v>
      </c>
      <c r="K94" s="31" t="s">
        <v>341</v>
      </c>
      <c r="L94" s="33">
        <v>1</v>
      </c>
      <c r="M94" s="111" t="s">
        <v>328</v>
      </c>
    </row>
    <row r="95" spans="1:13">
      <c r="A95" s="9" t="s">
        <v>1</v>
      </c>
      <c r="B95" s="11"/>
      <c r="C95" s="15" t="s">
        <v>61</v>
      </c>
      <c r="D95" s="30">
        <v>6</v>
      </c>
      <c r="E95" s="30"/>
      <c r="F95" s="28"/>
      <c r="G95" s="109" t="s">
        <v>328</v>
      </c>
      <c r="H95" s="31">
        <v>3</v>
      </c>
      <c r="I95" s="31"/>
      <c r="J95" s="35">
        <v>2086.1999999999998</v>
      </c>
      <c r="K95" s="31" t="s">
        <v>342</v>
      </c>
      <c r="L95" s="33">
        <v>1</v>
      </c>
      <c r="M95" s="111" t="s">
        <v>328</v>
      </c>
    </row>
    <row r="96" spans="1:13">
      <c r="A96" s="9" t="s">
        <v>62</v>
      </c>
      <c r="B96" s="11"/>
      <c r="C96" s="16" t="s">
        <v>63</v>
      </c>
      <c r="D96" s="57" t="s">
        <v>323</v>
      </c>
      <c r="E96" s="21"/>
      <c r="F96" s="54"/>
      <c r="G96" s="109" t="s">
        <v>328</v>
      </c>
      <c r="H96" s="31">
        <v>4</v>
      </c>
      <c r="I96" s="31"/>
      <c r="J96" s="35">
        <v>1467.5</v>
      </c>
      <c r="K96" s="31" t="s">
        <v>343</v>
      </c>
      <c r="L96" s="33">
        <v>1</v>
      </c>
      <c r="M96" s="111" t="s">
        <v>328</v>
      </c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5">
        <v>0</v>
      </c>
      <c r="C100" s="71" t="s">
        <v>78</v>
      </c>
      <c r="D100" s="6" t="s">
        <v>329</v>
      </c>
      <c r="E100" s="71" t="s">
        <v>78</v>
      </c>
      <c r="F100" s="6" t="s">
        <v>71</v>
      </c>
      <c r="G100" s="109"/>
      <c r="H100" s="204" t="s">
        <v>75</v>
      </c>
      <c r="I100" s="205"/>
      <c r="J100" s="16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2848</v>
      </c>
      <c r="C101" s="71" t="s">
        <v>78</v>
      </c>
      <c r="D101" s="6" t="s">
        <v>329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SUM(J93*L93)+(J94*L94)+(J95*L95)+(J96*L96)+10+15</f>
        <v>8513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SUM(B100:B102)+B104+B107+B110+B99+15</f>
        <v>8513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78</v>
      </c>
      <c r="D103" s="6" t="s">
        <v>329</v>
      </c>
      <c r="E103" s="71" t="s">
        <v>78</v>
      </c>
      <c r="F103" s="6" t="s">
        <v>71</v>
      </c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2086.3000000000002</v>
      </c>
      <c r="C104" s="71" t="s">
        <v>78</v>
      </c>
      <c r="D104" s="6" t="s">
        <v>329</v>
      </c>
      <c r="E104" s="71" t="s">
        <v>78</v>
      </c>
      <c r="F104" s="69" t="s">
        <v>73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76</v>
      </c>
      <c r="D105" s="71" t="s">
        <v>76</v>
      </c>
      <c r="E105" s="71" t="s">
        <v>76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78</v>
      </c>
      <c r="D106" s="6" t="s">
        <v>329</v>
      </c>
      <c r="E106" s="71" t="s">
        <v>78</v>
      </c>
      <c r="F106" s="6" t="s">
        <v>71</v>
      </c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2086.1999999999998</v>
      </c>
      <c r="C107" s="71" t="s">
        <v>78</v>
      </c>
      <c r="D107" s="6" t="s">
        <v>329</v>
      </c>
      <c r="E107" s="71" t="s">
        <v>78</v>
      </c>
      <c r="F107" s="69" t="s">
        <v>73</v>
      </c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0</v>
      </c>
      <c r="C108" s="71" t="s">
        <v>76</v>
      </c>
      <c r="D108" s="71" t="s">
        <v>76</v>
      </c>
      <c r="E108" s="71" t="s">
        <v>76</v>
      </c>
      <c r="F108" s="6"/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75">
        <v>0</v>
      </c>
      <c r="C109" s="71" t="s">
        <v>78</v>
      </c>
      <c r="D109" s="6" t="s">
        <v>329</v>
      </c>
      <c r="E109" s="71" t="s">
        <v>78</v>
      </c>
      <c r="F109" s="6" t="s">
        <v>71</v>
      </c>
      <c r="G109" s="111"/>
      <c r="H109" s="16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>
        <v>1467.5</v>
      </c>
      <c r="C110" s="71" t="s">
        <v>78</v>
      </c>
      <c r="D110" s="6" t="s">
        <v>329</v>
      </c>
      <c r="E110" s="71" t="s">
        <v>78</v>
      </c>
      <c r="F110" s="69" t="s">
        <v>73</v>
      </c>
      <c r="G110" s="111"/>
      <c r="H110" s="16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>
        <v>0</v>
      </c>
      <c r="C111" s="71" t="s">
        <v>76</v>
      </c>
      <c r="D111" s="71" t="s">
        <v>76</v>
      </c>
      <c r="E111" s="71" t="s">
        <v>76</v>
      </c>
      <c r="F111" s="6"/>
      <c r="G111" s="111"/>
      <c r="H111" s="165" t="s">
        <v>11</v>
      </c>
      <c r="I111" s="7">
        <v>80</v>
      </c>
      <c r="J111" s="8"/>
      <c r="K111" s="8"/>
      <c r="L111" s="8"/>
      <c r="M111" s="130"/>
    </row>
    <row r="112" spans="1:13">
      <c r="A112" s="17">
        <v>15</v>
      </c>
      <c r="B112" s="76" t="s">
        <v>330</v>
      </c>
      <c r="C112" s="6"/>
      <c r="D112" s="6"/>
      <c r="E112" s="6"/>
      <c r="F112" s="6"/>
      <c r="G112" s="111"/>
      <c r="H112" s="165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69"/>
      <c r="I115" s="8"/>
      <c r="J115" s="169"/>
      <c r="K115" s="8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6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51"/>
      <c r="G134" s="109"/>
      <c r="H134" s="150" t="s">
        <v>51</v>
      </c>
      <c r="I134" s="150"/>
      <c r="J134" s="150"/>
      <c r="K134" s="27"/>
      <c r="L134" s="27"/>
      <c r="M134" s="109"/>
    </row>
    <row r="135" spans="1:13">
      <c r="A135" s="34" t="s">
        <v>52</v>
      </c>
      <c r="B135" s="151"/>
      <c r="C135" s="151"/>
      <c r="D135" s="151"/>
      <c r="E135" s="151"/>
      <c r="F135" s="151"/>
      <c r="G135" s="109"/>
      <c r="H135" s="55" t="s">
        <v>142</v>
      </c>
      <c r="I135" s="55"/>
      <c r="J135" s="55"/>
      <c r="K135" s="37"/>
      <c r="L135" s="26"/>
      <c r="M135" s="134"/>
    </row>
    <row r="136" spans="1:13">
      <c r="A136" s="151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52"/>
      <c r="I143" s="152"/>
      <c r="J143" s="152"/>
      <c r="K143" s="152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52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49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9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9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9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9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9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3"/>
      <c r="I159" s="8"/>
      <c r="J159" s="153"/>
      <c r="K159" s="8"/>
      <c r="L159" s="153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3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51"/>
      <c r="G178" s="109"/>
      <c r="H178" s="150" t="s">
        <v>51</v>
      </c>
      <c r="I178" s="150"/>
      <c r="J178" s="150"/>
      <c r="K178" s="27"/>
      <c r="L178" s="27"/>
      <c r="M178" s="109"/>
    </row>
    <row r="179" spans="1:13">
      <c r="A179" s="34" t="s">
        <v>52</v>
      </c>
      <c r="B179" s="151"/>
      <c r="C179" s="151"/>
      <c r="D179" s="151"/>
      <c r="E179" s="151"/>
      <c r="F179" s="151"/>
      <c r="G179" s="109"/>
      <c r="H179" s="55" t="s">
        <v>142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51"/>
      <c r="G222" s="109"/>
      <c r="H222" s="150" t="s">
        <v>51</v>
      </c>
      <c r="I222" s="150"/>
      <c r="J222" s="150"/>
      <c r="K222" s="27"/>
      <c r="L222" s="27"/>
      <c r="M222" s="109"/>
    </row>
    <row r="223" spans="1:13">
      <c r="A223" s="34" t="s">
        <v>52</v>
      </c>
      <c r="B223" s="151"/>
      <c r="C223" s="151"/>
      <c r="D223" s="151"/>
      <c r="E223" s="151"/>
      <c r="F223" s="151"/>
      <c r="G223" s="109"/>
      <c r="H223" s="55" t="s">
        <v>142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51"/>
      <c r="G266" s="109"/>
      <c r="H266" s="150" t="s">
        <v>51</v>
      </c>
      <c r="I266" s="150"/>
      <c r="J266" s="150"/>
      <c r="K266" s="27"/>
      <c r="L266" s="27"/>
      <c r="M266" s="109"/>
    </row>
    <row r="267" spans="1:13">
      <c r="A267" s="34" t="s">
        <v>52</v>
      </c>
      <c r="B267" s="151"/>
      <c r="C267" s="151"/>
      <c r="D267" s="151"/>
      <c r="E267" s="151"/>
      <c r="F267" s="151"/>
      <c r="G267" s="109"/>
      <c r="H267" s="55" t="s">
        <v>142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51"/>
      <c r="G310" s="109"/>
      <c r="H310" s="150" t="s">
        <v>51</v>
      </c>
      <c r="I310" s="150"/>
      <c r="J310" s="150"/>
      <c r="K310" s="27"/>
      <c r="L310" s="27"/>
      <c r="M310" s="109"/>
    </row>
    <row r="311" spans="1:14">
      <c r="A311" s="34" t="s">
        <v>52</v>
      </c>
      <c r="B311" s="151"/>
      <c r="C311" s="151"/>
      <c r="D311" s="151"/>
      <c r="E311" s="151"/>
      <c r="F311" s="151"/>
      <c r="G311" s="109"/>
      <c r="H311" s="55" t="s">
        <v>142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51"/>
      <c r="G354" s="109"/>
      <c r="H354" s="150" t="s">
        <v>51</v>
      </c>
      <c r="I354" s="150"/>
      <c r="J354" s="150"/>
      <c r="K354" s="27"/>
      <c r="L354" s="27"/>
      <c r="M354" s="109"/>
    </row>
    <row r="355" spans="1:14">
      <c r="A355" s="34" t="s">
        <v>52</v>
      </c>
      <c r="B355" s="151"/>
      <c r="C355" s="151"/>
      <c r="D355" s="151"/>
      <c r="E355" s="151"/>
      <c r="F355" s="151"/>
      <c r="G355" s="109"/>
      <c r="H355" s="55" t="s">
        <v>142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51"/>
      <c r="G398" s="109"/>
      <c r="H398" s="150" t="s">
        <v>51</v>
      </c>
      <c r="I398" s="150"/>
      <c r="J398" s="150"/>
      <c r="K398" s="27"/>
      <c r="L398" s="27"/>
      <c r="M398" s="109"/>
    </row>
    <row r="399" spans="1:13">
      <c r="A399" s="34" t="s">
        <v>52</v>
      </c>
      <c r="B399" s="151"/>
      <c r="C399" s="151"/>
      <c r="D399" s="151"/>
      <c r="E399" s="151"/>
      <c r="F399" s="151"/>
      <c r="G399" s="109"/>
      <c r="H399" s="55" t="s">
        <v>142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51"/>
      <c r="G442" s="109"/>
      <c r="H442" s="150" t="s">
        <v>51</v>
      </c>
      <c r="I442" s="150"/>
      <c r="J442" s="150"/>
      <c r="K442" s="27"/>
      <c r="L442" s="27"/>
      <c r="M442" s="109"/>
    </row>
    <row r="443" spans="1:13">
      <c r="A443" s="34" t="s">
        <v>52</v>
      </c>
      <c r="B443" s="151"/>
      <c r="C443" s="151"/>
      <c r="D443" s="151"/>
      <c r="E443" s="151"/>
      <c r="F443" s="151"/>
      <c r="G443" s="109"/>
      <c r="H443" s="55" t="s">
        <v>142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51"/>
      <c r="G486" s="109"/>
      <c r="H486" s="150" t="s">
        <v>51</v>
      </c>
      <c r="I486" s="150"/>
      <c r="J486" s="150"/>
      <c r="K486" s="27"/>
      <c r="L486" s="27"/>
      <c r="M486" s="109"/>
    </row>
    <row r="487" spans="1:13">
      <c r="A487" s="34" t="s">
        <v>52</v>
      </c>
      <c r="B487" s="151"/>
      <c r="C487" s="151"/>
      <c r="D487" s="151"/>
      <c r="E487" s="151"/>
      <c r="F487" s="151"/>
      <c r="G487" s="109"/>
      <c r="H487" s="55" t="s">
        <v>142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51"/>
      <c r="G530" s="109"/>
      <c r="H530" s="150" t="s">
        <v>51</v>
      </c>
      <c r="I530" s="150"/>
      <c r="J530" s="150"/>
      <c r="K530" s="27"/>
      <c r="L530" s="27"/>
      <c r="M530" s="109"/>
    </row>
    <row r="531" spans="1:14">
      <c r="A531" s="34" t="s">
        <v>52</v>
      </c>
      <c r="B531" s="151"/>
      <c r="C531" s="151"/>
      <c r="D531" s="151"/>
      <c r="E531" s="151"/>
      <c r="F531" s="151"/>
      <c r="G531" s="109"/>
      <c r="H531" s="55" t="s">
        <v>142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51"/>
      <c r="G574" s="109"/>
      <c r="H574" s="150" t="s">
        <v>51</v>
      </c>
      <c r="I574" s="150"/>
      <c r="J574" s="150"/>
      <c r="K574" s="27"/>
      <c r="L574" s="27"/>
      <c r="M574" s="109"/>
    </row>
    <row r="575" spans="1:13">
      <c r="A575" s="34" t="s">
        <v>52</v>
      </c>
      <c r="B575" s="151"/>
      <c r="C575" s="151"/>
      <c r="D575" s="151"/>
      <c r="E575" s="151"/>
      <c r="F575" s="151"/>
      <c r="G575" s="109"/>
      <c r="H575" s="55" t="s">
        <v>142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51"/>
      <c r="G618" s="109"/>
      <c r="H618" s="150" t="s">
        <v>51</v>
      </c>
      <c r="I618" s="150"/>
      <c r="J618" s="150"/>
      <c r="K618" s="27"/>
      <c r="L618" s="27"/>
      <c r="M618" s="109"/>
    </row>
    <row r="619" spans="1:13">
      <c r="A619" s="34" t="s">
        <v>52</v>
      </c>
      <c r="B619" s="151"/>
      <c r="C619" s="151"/>
      <c r="D619" s="151"/>
      <c r="E619" s="151"/>
      <c r="F619" s="151"/>
      <c r="G619" s="109"/>
      <c r="H619" s="55" t="s">
        <v>142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51"/>
      <c r="G662" s="109"/>
      <c r="H662" s="150" t="s">
        <v>51</v>
      </c>
      <c r="I662" s="150"/>
      <c r="J662" s="150"/>
      <c r="K662" s="27"/>
      <c r="L662" s="27"/>
      <c r="M662" s="109"/>
    </row>
    <row r="663" spans="1:13">
      <c r="A663" s="34" t="s">
        <v>52</v>
      </c>
      <c r="B663" s="151"/>
      <c r="C663" s="151"/>
      <c r="D663" s="151"/>
      <c r="E663" s="151"/>
      <c r="F663" s="151"/>
      <c r="G663" s="109"/>
      <c r="H663" s="55" t="s">
        <v>142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51"/>
      <c r="G706" s="109"/>
      <c r="H706" s="150" t="s">
        <v>51</v>
      </c>
      <c r="I706" s="150"/>
      <c r="J706" s="150"/>
      <c r="K706" s="27"/>
      <c r="L706" s="27"/>
      <c r="M706" s="109"/>
    </row>
    <row r="707" spans="1:13">
      <c r="A707" s="34" t="s">
        <v>52</v>
      </c>
      <c r="B707" s="151"/>
      <c r="C707" s="151"/>
      <c r="D707" s="151"/>
      <c r="E707" s="151"/>
      <c r="F707" s="151"/>
      <c r="G707" s="109"/>
      <c r="H707" s="55" t="s">
        <v>142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51"/>
      <c r="G750" s="109"/>
      <c r="H750" s="150" t="s">
        <v>51</v>
      </c>
      <c r="I750" s="150"/>
      <c r="J750" s="150"/>
      <c r="K750" s="27"/>
      <c r="L750" s="27"/>
      <c r="M750" s="109"/>
    </row>
    <row r="751" spans="1:13">
      <c r="A751" s="34" t="s">
        <v>52</v>
      </c>
      <c r="B751" s="151"/>
      <c r="C751" s="151"/>
      <c r="D751" s="151"/>
      <c r="E751" s="151"/>
      <c r="F751" s="151"/>
      <c r="G751" s="109"/>
      <c r="H751" s="55" t="s">
        <v>142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51"/>
      <c r="G794" s="109"/>
      <c r="H794" s="150" t="s">
        <v>51</v>
      </c>
      <c r="I794" s="150"/>
      <c r="J794" s="150"/>
      <c r="K794" s="27"/>
      <c r="L794" s="27"/>
      <c r="M794" s="109"/>
    </row>
    <row r="795" spans="1:13">
      <c r="A795" s="34" t="s">
        <v>52</v>
      </c>
      <c r="B795" s="151"/>
      <c r="C795" s="151"/>
      <c r="D795" s="151"/>
      <c r="E795" s="151"/>
      <c r="F795" s="151"/>
      <c r="G795" s="109"/>
      <c r="H795" s="55" t="s">
        <v>142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51"/>
      <c r="G838" s="109"/>
      <c r="H838" s="150" t="s">
        <v>51</v>
      </c>
      <c r="I838" s="150"/>
      <c r="J838" s="150"/>
      <c r="K838" s="27"/>
      <c r="L838" s="27"/>
      <c r="M838" s="109"/>
    </row>
    <row r="839" spans="1:13">
      <c r="A839" s="34" t="s">
        <v>52</v>
      </c>
      <c r="B839" s="151"/>
      <c r="C839" s="151"/>
      <c r="D839" s="151"/>
      <c r="E839" s="151"/>
      <c r="F839" s="151"/>
      <c r="G839" s="109"/>
      <c r="H839" s="55" t="s">
        <v>142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51"/>
      <c r="G882" s="109"/>
      <c r="H882" s="150" t="s">
        <v>51</v>
      </c>
      <c r="I882" s="150"/>
      <c r="J882" s="150"/>
      <c r="K882" s="27"/>
      <c r="L882" s="27"/>
      <c r="M882" s="109"/>
    </row>
    <row r="883" spans="1:13">
      <c r="A883" s="34" t="s">
        <v>52</v>
      </c>
      <c r="B883" s="151"/>
      <c r="C883" s="151"/>
      <c r="D883" s="151"/>
      <c r="E883" s="151"/>
      <c r="F883" s="151"/>
      <c r="G883" s="109"/>
      <c r="H883" s="55" t="s">
        <v>142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51"/>
      <c r="G926" s="109"/>
      <c r="H926" s="150" t="s">
        <v>51</v>
      </c>
      <c r="I926" s="150"/>
      <c r="J926" s="150"/>
      <c r="K926" s="27"/>
      <c r="L926" s="27"/>
      <c r="M926" s="109"/>
    </row>
    <row r="927" spans="1:13">
      <c r="A927" s="34" t="s">
        <v>52</v>
      </c>
      <c r="B927" s="151"/>
      <c r="C927" s="151"/>
      <c r="D927" s="151"/>
      <c r="E927" s="151"/>
      <c r="F927" s="151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51"/>
      <c r="G970" s="109"/>
      <c r="H970" s="150" t="s">
        <v>51</v>
      </c>
      <c r="I970" s="150"/>
      <c r="J970" s="150"/>
      <c r="K970" s="27"/>
      <c r="L970" s="27"/>
      <c r="M970" s="109"/>
    </row>
    <row r="971" spans="1:13">
      <c r="A971" s="34" t="s">
        <v>52</v>
      </c>
      <c r="B971" s="151"/>
      <c r="C971" s="151"/>
      <c r="D971" s="151"/>
      <c r="E971" s="151"/>
      <c r="F971" s="151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51"/>
      <c r="G1014" s="109"/>
      <c r="H1014" s="150" t="s">
        <v>51</v>
      </c>
      <c r="I1014" s="150"/>
      <c r="J1014" s="150"/>
      <c r="K1014" s="27"/>
      <c r="L1014" s="27"/>
      <c r="M1014" s="109"/>
    </row>
    <row r="1015" spans="1:13">
      <c r="A1015" s="34" t="s">
        <v>52</v>
      </c>
      <c r="B1015" s="151"/>
      <c r="C1015" s="151"/>
      <c r="D1015" s="151"/>
      <c r="E1015" s="151"/>
      <c r="F1015" s="151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51"/>
      <c r="G1058" s="109"/>
      <c r="H1058" s="150" t="s">
        <v>51</v>
      </c>
      <c r="I1058" s="150"/>
      <c r="J1058" s="150"/>
      <c r="K1058" s="27"/>
      <c r="L1058" s="27"/>
      <c r="M1058" s="109"/>
    </row>
    <row r="1059" spans="1:14">
      <c r="A1059" s="34" t="s">
        <v>52</v>
      </c>
      <c r="B1059" s="151"/>
      <c r="C1059" s="151"/>
      <c r="D1059" s="151"/>
      <c r="E1059" s="151"/>
      <c r="F1059" s="151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51"/>
      <c r="G1102" s="109"/>
      <c r="H1102" s="150" t="s">
        <v>51</v>
      </c>
      <c r="I1102" s="150"/>
      <c r="J1102" s="150"/>
      <c r="K1102" s="27"/>
      <c r="L1102" s="27"/>
      <c r="M1102" s="109"/>
    </row>
    <row r="1103" spans="1:13">
      <c r="A1103" s="34" t="s">
        <v>52</v>
      </c>
      <c r="B1103" s="151"/>
      <c r="C1103" s="151"/>
      <c r="D1103" s="151"/>
      <c r="E1103" s="151"/>
      <c r="F1103" s="151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51"/>
      <c r="G1146" s="109"/>
      <c r="H1146" s="150" t="s">
        <v>51</v>
      </c>
      <c r="I1146" s="150"/>
      <c r="J1146" s="150"/>
      <c r="K1146" s="27"/>
      <c r="L1146" s="27"/>
      <c r="M1146" s="109"/>
    </row>
    <row r="1147" spans="1:13">
      <c r="A1147" s="34" t="s">
        <v>52</v>
      </c>
      <c r="B1147" s="151"/>
      <c r="C1147" s="151"/>
      <c r="D1147" s="151"/>
      <c r="E1147" s="151"/>
      <c r="F1147" s="151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51"/>
      <c r="G1190" s="109"/>
      <c r="H1190" s="150" t="s">
        <v>51</v>
      </c>
      <c r="I1190" s="150"/>
      <c r="J1190" s="150"/>
      <c r="K1190" s="27"/>
      <c r="L1190" s="27"/>
      <c r="M1190" s="109"/>
    </row>
    <row r="1191" spans="1:13">
      <c r="A1191" s="34" t="s">
        <v>52</v>
      </c>
      <c r="B1191" s="151"/>
      <c r="C1191" s="151"/>
      <c r="D1191" s="151"/>
      <c r="E1191" s="151"/>
      <c r="F1191" s="151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51"/>
      <c r="G1234" s="109"/>
      <c r="H1234" s="150" t="s">
        <v>51</v>
      </c>
      <c r="I1234" s="150"/>
      <c r="J1234" s="150"/>
      <c r="K1234" s="27"/>
      <c r="L1234" s="27"/>
      <c r="M1234" s="109"/>
    </row>
    <row r="1235" spans="1:14">
      <c r="A1235" s="34" t="s">
        <v>52</v>
      </c>
      <c r="B1235" s="151"/>
      <c r="C1235" s="151"/>
      <c r="D1235" s="151"/>
      <c r="E1235" s="151"/>
      <c r="F1235" s="151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51"/>
      <c r="G1278" s="109"/>
      <c r="H1278" s="150" t="s">
        <v>51</v>
      </c>
      <c r="I1278" s="150"/>
      <c r="J1278" s="150"/>
      <c r="K1278" s="27"/>
      <c r="L1278" s="27"/>
      <c r="M1278" s="109"/>
    </row>
    <row r="1279" spans="1:13">
      <c r="A1279" s="34" t="s">
        <v>52</v>
      </c>
      <c r="B1279" s="151"/>
      <c r="C1279" s="151"/>
      <c r="D1279" s="151"/>
      <c r="E1279" s="151"/>
      <c r="F1279" s="151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51"/>
      <c r="G1322" s="109"/>
      <c r="H1322" s="150" t="s">
        <v>51</v>
      </c>
      <c r="I1322" s="150"/>
      <c r="J1322" s="150"/>
      <c r="K1322" s="27"/>
      <c r="L1322" s="27"/>
      <c r="M1322" s="109"/>
    </row>
    <row r="1323" spans="1:13">
      <c r="A1323" s="34" t="s">
        <v>52</v>
      </c>
      <c r="B1323" s="151"/>
      <c r="C1323" s="151"/>
      <c r="D1323" s="151"/>
      <c r="E1323" s="151"/>
      <c r="F1323" s="151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51"/>
      <c r="G1366" s="109"/>
      <c r="H1366" s="150" t="s">
        <v>51</v>
      </c>
      <c r="I1366" s="150"/>
      <c r="J1366" s="150"/>
      <c r="K1366" s="27"/>
      <c r="L1366" s="27"/>
      <c r="M1366" s="109"/>
    </row>
    <row r="1367" spans="1:13">
      <c r="A1367" s="34" t="s">
        <v>52</v>
      </c>
      <c r="B1367" s="151"/>
      <c r="C1367" s="151"/>
      <c r="D1367" s="151"/>
      <c r="E1367" s="151"/>
      <c r="F1367" s="151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51"/>
      <c r="G1410" s="109"/>
      <c r="H1410" s="150" t="s">
        <v>51</v>
      </c>
      <c r="I1410" s="150"/>
      <c r="J1410" s="150"/>
      <c r="K1410" s="27"/>
      <c r="L1410" s="27"/>
      <c r="M1410" s="109"/>
    </row>
    <row r="1411" spans="1:13">
      <c r="A1411" s="34" t="s">
        <v>52</v>
      </c>
      <c r="B1411" s="151"/>
      <c r="C1411" s="151"/>
      <c r="D1411" s="151"/>
      <c r="E1411" s="151"/>
      <c r="F1411" s="151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51"/>
      <c r="G1454" s="109"/>
      <c r="H1454" s="150" t="s">
        <v>51</v>
      </c>
      <c r="I1454" s="150"/>
      <c r="J1454" s="150"/>
      <c r="K1454" s="27"/>
      <c r="L1454" s="27"/>
      <c r="M1454" s="109"/>
    </row>
    <row r="1455" spans="1:13">
      <c r="A1455" s="34" t="s">
        <v>52</v>
      </c>
      <c r="B1455" s="151"/>
      <c r="C1455" s="151"/>
      <c r="D1455" s="151"/>
      <c r="E1455" s="151"/>
      <c r="F1455" s="151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51"/>
      <c r="G1498" s="109"/>
      <c r="H1498" s="150" t="s">
        <v>51</v>
      </c>
      <c r="I1498" s="150"/>
      <c r="J1498" s="150"/>
      <c r="K1498" s="27"/>
      <c r="L1498" s="27"/>
      <c r="M1498" s="109"/>
    </row>
    <row r="1499" spans="1:13">
      <c r="A1499" s="34" t="s">
        <v>52</v>
      </c>
      <c r="B1499" s="151"/>
      <c r="C1499" s="151"/>
      <c r="D1499" s="151"/>
      <c r="E1499" s="151"/>
      <c r="F1499" s="151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51"/>
      <c r="G1542" s="109"/>
      <c r="H1542" s="150" t="s">
        <v>51</v>
      </c>
      <c r="I1542" s="150"/>
      <c r="J1542" s="150"/>
      <c r="K1542" s="27"/>
      <c r="L1542" s="27"/>
      <c r="M1542" s="109"/>
    </row>
    <row r="1543" spans="1:13">
      <c r="A1543" s="34" t="s">
        <v>52</v>
      </c>
      <c r="B1543" s="151"/>
      <c r="C1543" s="151"/>
      <c r="D1543" s="151"/>
      <c r="E1543" s="151"/>
      <c r="F1543" s="151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51"/>
      <c r="G1586" s="109"/>
      <c r="H1586" s="150" t="s">
        <v>51</v>
      </c>
      <c r="I1586" s="150"/>
      <c r="J1586" s="150"/>
      <c r="K1586" s="27"/>
      <c r="L1586" s="27"/>
      <c r="M1586" s="109"/>
    </row>
    <row r="1587" spans="1:13">
      <c r="A1587" s="34" t="s">
        <v>52</v>
      </c>
      <c r="B1587" s="151"/>
      <c r="C1587" s="151"/>
      <c r="D1587" s="151"/>
      <c r="E1587" s="151"/>
      <c r="F1587" s="151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51"/>
      <c r="G1630" s="109"/>
      <c r="H1630" s="150" t="s">
        <v>51</v>
      </c>
      <c r="I1630" s="150"/>
      <c r="J1630" s="150"/>
      <c r="K1630" s="27"/>
      <c r="L1630" s="27"/>
      <c r="M1630" s="109"/>
    </row>
    <row r="1631" spans="1:13">
      <c r="A1631" s="34" t="s">
        <v>52</v>
      </c>
      <c r="B1631" s="151"/>
      <c r="C1631" s="151"/>
      <c r="D1631" s="151"/>
      <c r="E1631" s="151"/>
      <c r="F1631" s="151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51"/>
      <c r="G1674" s="109"/>
      <c r="H1674" s="150" t="s">
        <v>51</v>
      </c>
      <c r="I1674" s="150"/>
      <c r="J1674" s="150"/>
      <c r="K1674" s="27"/>
      <c r="L1674" s="27"/>
      <c r="M1674" s="109"/>
    </row>
    <row r="1675" spans="1:13">
      <c r="A1675" s="34" t="s">
        <v>52</v>
      </c>
      <c r="B1675" s="151"/>
      <c r="C1675" s="151"/>
      <c r="D1675" s="151"/>
      <c r="E1675" s="151"/>
      <c r="F1675" s="151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51"/>
      <c r="G1718" s="109"/>
      <c r="H1718" s="150" t="s">
        <v>51</v>
      </c>
      <c r="I1718" s="150"/>
      <c r="J1718" s="150"/>
      <c r="K1718" s="27"/>
      <c r="L1718" s="27"/>
      <c r="M1718" s="109"/>
    </row>
    <row r="1719" spans="1:13">
      <c r="A1719" s="34" t="s">
        <v>52</v>
      </c>
      <c r="B1719" s="151"/>
      <c r="C1719" s="151"/>
      <c r="D1719" s="151"/>
      <c r="E1719" s="151"/>
      <c r="F1719" s="151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51"/>
      <c r="G1762" s="109"/>
      <c r="H1762" s="150" t="s">
        <v>51</v>
      </c>
      <c r="I1762" s="150"/>
      <c r="J1762" s="150"/>
      <c r="K1762" s="27"/>
      <c r="L1762" s="27"/>
      <c r="M1762" s="109"/>
    </row>
    <row r="1763" spans="1:14">
      <c r="A1763" s="34" t="s">
        <v>52</v>
      </c>
      <c r="B1763" s="151"/>
      <c r="C1763" s="151"/>
      <c r="D1763" s="151"/>
      <c r="E1763" s="151"/>
      <c r="F1763" s="151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51"/>
      <c r="G1806" s="109"/>
      <c r="H1806" s="150" t="s">
        <v>51</v>
      </c>
      <c r="I1806" s="150"/>
      <c r="J1806" s="150"/>
      <c r="K1806" s="27"/>
      <c r="L1806" s="27"/>
      <c r="M1806" s="109"/>
    </row>
    <row r="1807" spans="1:13">
      <c r="A1807" s="34" t="s">
        <v>52</v>
      </c>
      <c r="B1807" s="151"/>
      <c r="C1807" s="151"/>
      <c r="D1807" s="151"/>
      <c r="E1807" s="151"/>
      <c r="F1807" s="151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51"/>
      <c r="G1850" s="109"/>
      <c r="H1850" s="150" t="s">
        <v>51</v>
      </c>
      <c r="I1850" s="150"/>
      <c r="J1850" s="150"/>
      <c r="K1850" s="27"/>
      <c r="L1850" s="27"/>
      <c r="M1850" s="109"/>
    </row>
    <row r="1851" spans="1:13">
      <c r="A1851" s="34" t="s">
        <v>52</v>
      </c>
      <c r="B1851" s="151"/>
      <c r="C1851" s="151"/>
      <c r="D1851" s="151"/>
      <c r="E1851" s="151"/>
      <c r="F1851" s="151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51"/>
      <c r="G1894" s="109"/>
      <c r="H1894" s="150" t="s">
        <v>51</v>
      </c>
      <c r="I1894" s="150"/>
      <c r="J1894" s="150"/>
      <c r="K1894" s="27"/>
      <c r="L1894" s="27"/>
      <c r="M1894" s="109"/>
    </row>
    <row r="1895" spans="1:13">
      <c r="A1895" s="34" t="s">
        <v>52</v>
      </c>
      <c r="B1895" s="151"/>
      <c r="C1895" s="151"/>
      <c r="D1895" s="151"/>
      <c r="E1895" s="151"/>
      <c r="F1895" s="151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51"/>
      <c r="G1938" s="109"/>
      <c r="H1938" s="150" t="s">
        <v>51</v>
      </c>
      <c r="I1938" s="150"/>
      <c r="J1938" s="150"/>
      <c r="K1938" s="27"/>
      <c r="L1938" s="27"/>
      <c r="M1938" s="109"/>
    </row>
    <row r="1939" spans="1:13">
      <c r="A1939" s="34" t="s">
        <v>52</v>
      </c>
      <c r="B1939" s="151"/>
      <c r="C1939" s="151"/>
      <c r="D1939" s="151"/>
      <c r="E1939" s="151"/>
      <c r="F1939" s="151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51"/>
      <c r="G1982" s="109"/>
      <c r="H1982" s="150" t="s">
        <v>51</v>
      </c>
      <c r="I1982" s="150"/>
      <c r="J1982" s="150"/>
      <c r="K1982" s="27"/>
      <c r="L1982" s="27"/>
      <c r="M1982" s="109"/>
    </row>
    <row r="1983" spans="1:13">
      <c r="A1983" s="34" t="s">
        <v>52</v>
      </c>
      <c r="B1983" s="151"/>
      <c r="C1983" s="151"/>
      <c r="D1983" s="151"/>
      <c r="E1983" s="151"/>
      <c r="F1983" s="151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51"/>
      <c r="G2026" s="109"/>
      <c r="H2026" s="150" t="s">
        <v>51</v>
      </c>
      <c r="I2026" s="150"/>
      <c r="J2026" s="150"/>
      <c r="K2026" s="27"/>
      <c r="L2026" s="27"/>
      <c r="M2026" s="109"/>
    </row>
    <row r="2027" spans="1:13">
      <c r="A2027" s="34" t="s">
        <v>52</v>
      </c>
      <c r="B2027" s="151"/>
      <c r="C2027" s="151"/>
      <c r="D2027" s="151"/>
      <c r="E2027" s="151"/>
      <c r="F2027" s="151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51"/>
      <c r="G2070" s="109"/>
      <c r="H2070" s="150" t="s">
        <v>51</v>
      </c>
      <c r="I2070" s="150"/>
      <c r="J2070" s="150"/>
      <c r="K2070" s="27"/>
      <c r="L2070" s="27"/>
      <c r="M2070" s="109"/>
    </row>
    <row r="2071" spans="1:13">
      <c r="A2071" s="34" t="s">
        <v>52</v>
      </c>
      <c r="B2071" s="151"/>
      <c r="C2071" s="151"/>
      <c r="D2071" s="151"/>
      <c r="E2071" s="151"/>
      <c r="F2071" s="151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51"/>
      <c r="G2114" s="109"/>
      <c r="H2114" s="150" t="s">
        <v>51</v>
      </c>
      <c r="I2114" s="150"/>
      <c r="J2114" s="150"/>
      <c r="K2114" s="27"/>
      <c r="L2114" s="27"/>
      <c r="M2114" s="109"/>
    </row>
    <row r="2115" spans="1:13">
      <c r="A2115" s="34" t="s">
        <v>52</v>
      </c>
      <c r="B2115" s="151"/>
      <c r="C2115" s="151"/>
      <c r="D2115" s="151"/>
      <c r="E2115" s="151"/>
      <c r="F2115" s="151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51"/>
      <c r="G2158" s="109"/>
      <c r="H2158" s="150" t="s">
        <v>51</v>
      </c>
      <c r="I2158" s="150"/>
      <c r="J2158" s="150"/>
      <c r="K2158" s="27"/>
      <c r="L2158" s="27"/>
      <c r="M2158" s="109"/>
    </row>
    <row r="2159" spans="1:13">
      <c r="A2159" s="34" t="s">
        <v>52</v>
      </c>
      <c r="B2159" s="151"/>
      <c r="C2159" s="151"/>
      <c r="D2159" s="151"/>
      <c r="E2159" s="151"/>
      <c r="F2159" s="151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51"/>
      <c r="G2202" s="109"/>
      <c r="H2202" s="150" t="s">
        <v>51</v>
      </c>
      <c r="I2202" s="150"/>
      <c r="J2202" s="150"/>
      <c r="K2202" s="27"/>
      <c r="L2202" s="27"/>
      <c r="M2202" s="109"/>
    </row>
    <row r="2203" spans="1:13">
      <c r="A2203" s="34" t="s">
        <v>52</v>
      </c>
      <c r="B2203" s="151"/>
      <c r="C2203" s="151"/>
      <c r="D2203" s="151"/>
      <c r="E2203" s="151"/>
      <c r="F2203" s="151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51"/>
      <c r="G2246" s="109"/>
      <c r="H2246" s="150" t="s">
        <v>51</v>
      </c>
      <c r="I2246" s="150"/>
      <c r="J2246" s="150"/>
      <c r="K2246" s="27"/>
      <c r="L2246" s="27"/>
      <c r="M2246" s="109"/>
    </row>
    <row r="2247" spans="1:13">
      <c r="A2247" s="34" t="s">
        <v>52</v>
      </c>
      <c r="B2247" s="151"/>
      <c r="C2247" s="151"/>
      <c r="D2247" s="151"/>
      <c r="E2247" s="151"/>
      <c r="F2247" s="151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51"/>
      <c r="G2290" s="109"/>
      <c r="H2290" s="150" t="s">
        <v>51</v>
      </c>
      <c r="I2290" s="150"/>
      <c r="J2290" s="150"/>
      <c r="K2290" s="27"/>
      <c r="L2290" s="27"/>
      <c r="M2290" s="109"/>
    </row>
    <row r="2291" spans="1:13">
      <c r="A2291" s="34" t="s">
        <v>52</v>
      </c>
      <c r="B2291" s="151"/>
      <c r="C2291" s="151"/>
      <c r="D2291" s="151"/>
      <c r="E2291" s="151"/>
      <c r="F2291" s="151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51"/>
      <c r="G2334" s="109"/>
      <c r="H2334" s="150" t="s">
        <v>51</v>
      </c>
      <c r="I2334" s="150"/>
      <c r="J2334" s="150"/>
      <c r="K2334" s="27"/>
      <c r="L2334" s="27"/>
      <c r="M2334" s="109"/>
    </row>
    <row r="2335" spans="1:13">
      <c r="A2335" s="34" t="s">
        <v>52</v>
      </c>
      <c r="B2335" s="151"/>
      <c r="C2335" s="151"/>
      <c r="D2335" s="151"/>
      <c r="E2335" s="151"/>
      <c r="F2335" s="151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51"/>
      <c r="G2378" s="109"/>
      <c r="H2378" s="150" t="s">
        <v>51</v>
      </c>
      <c r="I2378" s="150"/>
      <c r="J2378" s="150"/>
      <c r="K2378" s="27"/>
      <c r="L2378" s="27"/>
      <c r="M2378" s="109"/>
    </row>
    <row r="2379" spans="1:13">
      <c r="A2379" s="34" t="s">
        <v>52</v>
      </c>
      <c r="B2379" s="151"/>
      <c r="C2379" s="151"/>
      <c r="D2379" s="151"/>
      <c r="E2379" s="151"/>
      <c r="F2379" s="151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51"/>
      <c r="G2422" s="109"/>
      <c r="H2422" s="150" t="s">
        <v>51</v>
      </c>
      <c r="I2422" s="150"/>
      <c r="J2422" s="150"/>
      <c r="K2422" s="27"/>
      <c r="L2422" s="27"/>
      <c r="M2422" s="109"/>
    </row>
    <row r="2423" spans="1:13">
      <c r="A2423" s="34" t="s">
        <v>52</v>
      </c>
      <c r="B2423" s="151"/>
      <c r="C2423" s="151"/>
      <c r="D2423" s="151"/>
      <c r="E2423" s="151"/>
      <c r="F2423" s="151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51"/>
      <c r="G2466" s="109"/>
      <c r="H2466" s="150" t="s">
        <v>51</v>
      </c>
      <c r="I2466" s="150"/>
      <c r="J2466" s="150"/>
      <c r="K2466" s="27"/>
      <c r="L2466" s="27"/>
      <c r="M2466" s="109"/>
    </row>
    <row r="2467" spans="1:13">
      <c r="A2467" s="34" t="s">
        <v>52</v>
      </c>
      <c r="B2467" s="151"/>
      <c r="C2467" s="151"/>
      <c r="D2467" s="151"/>
      <c r="E2467" s="151"/>
      <c r="F2467" s="151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51"/>
      <c r="G2510" s="109"/>
      <c r="H2510" s="150" t="s">
        <v>51</v>
      </c>
      <c r="I2510" s="150"/>
      <c r="J2510" s="150"/>
      <c r="K2510" s="27"/>
      <c r="L2510" s="27"/>
      <c r="M2510" s="109"/>
    </row>
    <row r="2511" spans="1:13">
      <c r="A2511" s="34" t="s">
        <v>52</v>
      </c>
      <c r="B2511" s="151"/>
      <c r="C2511" s="151"/>
      <c r="D2511" s="151"/>
      <c r="E2511" s="151"/>
      <c r="F2511" s="151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51"/>
      <c r="G2554" s="109"/>
      <c r="H2554" s="150" t="s">
        <v>51</v>
      </c>
      <c r="I2554" s="150"/>
      <c r="J2554" s="150"/>
      <c r="K2554" s="27"/>
      <c r="L2554" s="27"/>
      <c r="M2554" s="109"/>
    </row>
    <row r="2555" spans="1:13">
      <c r="A2555" s="34" t="s">
        <v>52</v>
      </c>
      <c r="B2555" s="151"/>
      <c r="C2555" s="151"/>
      <c r="D2555" s="151"/>
      <c r="E2555" s="151"/>
      <c r="F2555" s="151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51"/>
      <c r="G2598" s="109"/>
      <c r="H2598" s="150" t="s">
        <v>51</v>
      </c>
      <c r="I2598" s="150"/>
      <c r="J2598" s="150"/>
      <c r="K2598" s="27"/>
      <c r="L2598" s="27"/>
      <c r="M2598" s="109"/>
    </row>
    <row r="2599" spans="1:13">
      <c r="A2599" s="34" t="s">
        <v>52</v>
      </c>
      <c r="B2599" s="151"/>
      <c r="C2599" s="151"/>
      <c r="D2599" s="151"/>
      <c r="E2599" s="151"/>
      <c r="F2599" s="151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51"/>
      <c r="G2642" s="109"/>
      <c r="H2642" s="150" t="s">
        <v>51</v>
      </c>
      <c r="I2642" s="150"/>
      <c r="J2642" s="150"/>
      <c r="K2642" s="27"/>
      <c r="L2642" s="27"/>
      <c r="M2642" s="109"/>
    </row>
    <row r="2643" spans="1:13">
      <c r="A2643" s="34" t="s">
        <v>52</v>
      </c>
      <c r="B2643" s="151"/>
      <c r="C2643" s="151"/>
      <c r="D2643" s="151"/>
      <c r="E2643" s="151"/>
      <c r="F2643" s="151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51"/>
      <c r="G2686" s="109"/>
      <c r="H2686" s="150" t="s">
        <v>51</v>
      </c>
      <c r="I2686" s="150"/>
      <c r="J2686" s="150"/>
      <c r="K2686" s="27"/>
      <c r="L2686" s="27"/>
      <c r="M2686" s="109"/>
    </row>
    <row r="2687" spans="1:13">
      <c r="A2687" s="34" t="s">
        <v>52</v>
      </c>
      <c r="B2687" s="151"/>
      <c r="C2687" s="151"/>
      <c r="D2687" s="151"/>
      <c r="E2687" s="151"/>
      <c r="F2687" s="151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51"/>
      <c r="G2730" s="109"/>
      <c r="H2730" s="150" t="s">
        <v>51</v>
      </c>
      <c r="I2730" s="150"/>
      <c r="J2730" s="150"/>
      <c r="K2730" s="27"/>
      <c r="L2730" s="27"/>
      <c r="M2730" s="109"/>
    </row>
    <row r="2731" spans="1:13">
      <c r="A2731" s="34" t="s">
        <v>52</v>
      </c>
      <c r="B2731" s="151"/>
      <c r="C2731" s="151"/>
      <c r="D2731" s="151"/>
      <c r="E2731" s="151"/>
      <c r="F2731" s="151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51"/>
      <c r="G2774" s="109"/>
      <c r="H2774" s="150" t="s">
        <v>51</v>
      </c>
      <c r="I2774" s="150"/>
      <c r="J2774" s="150"/>
      <c r="K2774" s="27"/>
      <c r="L2774" s="27"/>
      <c r="M2774" s="109"/>
    </row>
    <row r="2775" spans="1:13">
      <c r="A2775" s="34" t="s">
        <v>52</v>
      </c>
      <c r="B2775" s="151"/>
      <c r="C2775" s="151"/>
      <c r="D2775" s="151"/>
      <c r="E2775" s="151"/>
      <c r="F2775" s="151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51"/>
      <c r="G2818" s="109"/>
      <c r="H2818" s="150" t="s">
        <v>51</v>
      </c>
      <c r="I2818" s="150"/>
      <c r="J2818" s="150"/>
      <c r="K2818" s="27"/>
      <c r="L2818" s="27"/>
      <c r="M2818" s="109"/>
    </row>
    <row r="2819" spans="1:13">
      <c r="A2819" s="34" t="s">
        <v>52</v>
      </c>
      <c r="B2819" s="151"/>
      <c r="C2819" s="151"/>
      <c r="D2819" s="151"/>
      <c r="E2819" s="151"/>
      <c r="F2819" s="151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51"/>
      <c r="G2862" s="109"/>
      <c r="H2862" s="150" t="s">
        <v>51</v>
      </c>
      <c r="I2862" s="150"/>
      <c r="J2862" s="150"/>
      <c r="K2862" s="27"/>
      <c r="L2862" s="27"/>
      <c r="M2862" s="109"/>
    </row>
    <row r="2863" spans="1:13">
      <c r="A2863" s="34" t="s">
        <v>52</v>
      </c>
      <c r="B2863" s="151"/>
      <c r="C2863" s="151"/>
      <c r="D2863" s="151"/>
      <c r="E2863" s="151"/>
      <c r="F2863" s="151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51"/>
      <c r="G2906" s="109"/>
      <c r="H2906" s="150" t="s">
        <v>51</v>
      </c>
      <c r="I2906" s="150"/>
      <c r="J2906" s="150"/>
      <c r="K2906" s="27"/>
      <c r="L2906" s="27"/>
      <c r="M2906" s="109"/>
    </row>
    <row r="2907" spans="1:13">
      <c r="A2907" s="34" t="s">
        <v>52</v>
      </c>
      <c r="B2907" s="151"/>
      <c r="C2907" s="151"/>
      <c r="D2907" s="151"/>
      <c r="E2907" s="151"/>
      <c r="F2907" s="151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51"/>
      <c r="G2950" s="109"/>
      <c r="H2950" s="150" t="s">
        <v>51</v>
      </c>
      <c r="I2950" s="150"/>
      <c r="J2950" s="150"/>
      <c r="K2950" s="27"/>
      <c r="L2950" s="27"/>
      <c r="M2950" s="109"/>
    </row>
    <row r="2951" spans="1:13">
      <c r="A2951" s="34" t="s">
        <v>52</v>
      </c>
      <c r="B2951" s="151"/>
      <c r="C2951" s="151"/>
      <c r="D2951" s="151"/>
      <c r="E2951" s="151"/>
      <c r="F2951" s="151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7.xml><?xml version="1.0" encoding="utf-8"?>
<worksheet xmlns="http://schemas.openxmlformats.org/spreadsheetml/2006/main" xmlns:r="http://schemas.openxmlformats.org/officeDocument/2006/relationships">
  <dimension ref="A1:V2992"/>
  <sheetViews>
    <sheetView workbookViewId="0">
      <selection activeCell="O25" sqref="O2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64"/>
      <c r="P1" s="164"/>
      <c r="Q1" s="164"/>
      <c r="R1" s="164"/>
      <c r="S1" s="164"/>
    </row>
    <row r="2" spans="1:22">
      <c r="A2" s="202" t="s">
        <v>86</v>
      </c>
      <c r="B2" s="203"/>
      <c r="C2" s="203"/>
      <c r="D2" s="203"/>
      <c r="E2" s="203"/>
      <c r="F2" s="167"/>
      <c r="G2" s="109"/>
      <c r="H2" s="166" t="s">
        <v>51</v>
      </c>
      <c r="I2" s="166"/>
      <c r="J2" s="166"/>
      <c r="K2" s="27"/>
      <c r="L2" s="27"/>
      <c r="M2" s="109"/>
      <c r="O2" s="164"/>
      <c r="P2" s="164"/>
      <c r="Q2" s="164"/>
      <c r="R2" s="164"/>
      <c r="S2" s="164"/>
    </row>
    <row r="3" spans="1:22">
      <c r="A3" s="34" t="s">
        <v>52</v>
      </c>
      <c r="B3" s="167">
        <v>1</v>
      </c>
      <c r="C3" s="167"/>
      <c r="D3" s="167"/>
      <c r="E3" s="167"/>
      <c r="F3" s="167"/>
      <c r="G3" s="109"/>
      <c r="H3" s="55" t="s">
        <v>344</v>
      </c>
      <c r="I3" s="55"/>
      <c r="J3" s="55"/>
      <c r="K3" s="37"/>
      <c r="L3" s="26"/>
      <c r="M3" s="134"/>
      <c r="O3" s="164"/>
      <c r="P3" s="164"/>
      <c r="Q3" s="164"/>
      <c r="R3" s="164"/>
      <c r="S3" s="164"/>
    </row>
    <row r="4" spans="1:22">
      <c r="A4" s="167"/>
      <c r="B4" s="29"/>
      <c r="C4" s="15" t="s">
        <v>53</v>
      </c>
      <c r="D4" s="67">
        <v>12030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64"/>
      <c r="P4" s="164"/>
      <c r="Q4" s="164"/>
      <c r="R4" s="164"/>
      <c r="S4" s="164"/>
    </row>
    <row r="5" spans="1:22">
      <c r="A5" s="1"/>
      <c r="B5" s="1"/>
      <c r="C5" s="15" t="s">
        <v>59</v>
      </c>
      <c r="D5" s="30">
        <v>150</v>
      </c>
      <c r="E5" s="30"/>
      <c r="F5" s="28"/>
      <c r="G5" s="109" t="s">
        <v>14</v>
      </c>
      <c r="H5" s="31">
        <v>1</v>
      </c>
      <c r="I5" s="68"/>
      <c r="J5" s="35">
        <v>2013.3</v>
      </c>
      <c r="K5" s="31" t="s">
        <v>345</v>
      </c>
      <c r="L5" s="33">
        <v>5</v>
      </c>
      <c r="M5" s="111" t="s">
        <v>14</v>
      </c>
      <c r="N5" s="164"/>
      <c r="O5" s="164"/>
      <c r="P5" s="164"/>
      <c r="Q5" s="164"/>
      <c r="R5" s="164"/>
      <c r="S5" s="164"/>
    </row>
    <row r="6" spans="1:22">
      <c r="A6" s="9" t="s">
        <v>0</v>
      </c>
      <c r="B6" s="10"/>
      <c r="C6" s="15" t="s">
        <v>60</v>
      </c>
      <c r="D6" s="30">
        <v>75</v>
      </c>
      <c r="E6" s="30"/>
      <c r="F6" s="28"/>
      <c r="G6" s="109" t="s">
        <v>14</v>
      </c>
      <c r="H6" s="31">
        <v>2</v>
      </c>
      <c r="I6" s="68"/>
      <c r="J6" s="35">
        <v>1834.8</v>
      </c>
      <c r="K6" s="31" t="s">
        <v>349</v>
      </c>
      <c r="L6" s="33">
        <v>1</v>
      </c>
      <c r="M6" s="111" t="s">
        <v>14</v>
      </c>
      <c r="N6" s="70">
        <f>SUM(J6*L6)</f>
        <v>1834.8</v>
      </c>
    </row>
    <row r="7" spans="1:22">
      <c r="A7" s="9" t="s">
        <v>1</v>
      </c>
      <c r="B7" s="11"/>
      <c r="C7" s="15" t="s">
        <v>61</v>
      </c>
      <c r="D7" s="30">
        <v>5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106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347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3669.6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68"/>
      <c r="I11" s="168"/>
      <c r="J11" s="168"/>
      <c r="K11" s="16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347</v>
      </c>
      <c r="D12" s="6" t="s">
        <v>8</v>
      </c>
      <c r="E12" s="71" t="s">
        <v>347</v>
      </c>
      <c r="F12" s="6" t="s">
        <v>71</v>
      </c>
      <c r="G12" s="109"/>
      <c r="H12" s="204" t="s">
        <v>75</v>
      </c>
      <c r="I12" s="205"/>
      <c r="J12" s="16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2013.3</v>
      </c>
      <c r="C13" s="71" t="s">
        <v>347</v>
      </c>
      <c r="D13" s="6" t="s">
        <v>8</v>
      </c>
      <c r="E13" s="71" t="s">
        <v>347</v>
      </c>
      <c r="F13" s="69" t="s">
        <v>73</v>
      </c>
      <c r="G13" s="109"/>
      <c r="H13" s="21" t="s">
        <v>64</v>
      </c>
      <c r="I13" s="21"/>
      <c r="J13" s="43">
        <f>SUM(J5*L5)+(J6*L6)+(J7*L7)+(J8*L8)+10+21</f>
        <v>11932.3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SUM(B12:B14)*5+B17+B11+21</f>
        <v>11932.3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74</v>
      </c>
      <c r="D15" s="7">
        <v>5</v>
      </c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347</v>
      </c>
      <c r="D16" s="6" t="s">
        <v>8</v>
      </c>
      <c r="E16" s="71" t="s">
        <v>347</v>
      </c>
      <c r="F16" s="6" t="s">
        <v>71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1834.8</v>
      </c>
      <c r="C17" s="71" t="s">
        <v>347</v>
      </c>
      <c r="D17" s="6" t="s">
        <v>8</v>
      </c>
      <c r="E17" s="71" t="s">
        <v>347</v>
      </c>
      <c r="F17" s="69" t="s">
        <v>73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76</v>
      </c>
      <c r="D18" s="71" t="s">
        <v>76</v>
      </c>
      <c r="E18" s="71" t="s">
        <v>76</v>
      </c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79</v>
      </c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70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1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69"/>
      <c r="I27" s="8"/>
      <c r="J27" s="169"/>
      <c r="K27" s="8"/>
      <c r="L27" s="16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6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67"/>
      <c r="G46" s="109"/>
      <c r="H46" s="166" t="s">
        <v>51</v>
      </c>
      <c r="I46" s="166"/>
      <c r="J46" s="166"/>
      <c r="K46" s="27"/>
      <c r="L46" s="27"/>
      <c r="M46" s="109"/>
    </row>
    <row r="47" spans="1:13">
      <c r="A47" s="34" t="s">
        <v>52</v>
      </c>
      <c r="B47" s="167">
        <v>2</v>
      </c>
      <c r="C47" s="167"/>
      <c r="D47" s="167"/>
      <c r="E47" s="167"/>
      <c r="F47" s="167"/>
      <c r="G47" s="109"/>
      <c r="H47" s="55" t="s">
        <v>344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53</v>
      </c>
      <c r="D48" s="67">
        <v>12030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150</v>
      </c>
      <c r="E49" s="30"/>
      <c r="F49" s="28"/>
      <c r="G49" s="109" t="s">
        <v>14</v>
      </c>
      <c r="H49" s="31">
        <v>1</v>
      </c>
      <c r="I49" s="68"/>
      <c r="J49" s="35">
        <v>2013.3</v>
      </c>
      <c r="K49" s="31" t="s">
        <v>345</v>
      </c>
      <c r="L49" s="33">
        <v>1</v>
      </c>
      <c r="M49" s="111" t="s">
        <v>14</v>
      </c>
      <c r="N49" s="164"/>
    </row>
    <row r="50" spans="1:14">
      <c r="A50" s="9" t="s">
        <v>0</v>
      </c>
      <c r="B50" s="10"/>
      <c r="C50" s="15" t="s">
        <v>60</v>
      </c>
      <c r="D50" s="30">
        <v>75</v>
      </c>
      <c r="E50" s="30"/>
      <c r="F50" s="28"/>
      <c r="G50" s="109" t="s">
        <v>14</v>
      </c>
      <c r="H50" s="31">
        <v>2</v>
      </c>
      <c r="I50" s="68"/>
      <c r="J50" s="35">
        <v>1963.3</v>
      </c>
      <c r="K50" s="31" t="s">
        <v>348</v>
      </c>
      <c r="L50" s="33">
        <v>2</v>
      </c>
      <c r="M50" s="111" t="s">
        <v>14</v>
      </c>
      <c r="N50" s="70"/>
    </row>
    <row r="51" spans="1:14">
      <c r="A51" s="9" t="s">
        <v>1</v>
      </c>
      <c r="B51" s="11"/>
      <c r="C51" s="15" t="s">
        <v>61</v>
      </c>
      <c r="D51" s="30">
        <v>5</v>
      </c>
      <c r="E51" s="30"/>
      <c r="F51" s="28"/>
      <c r="G51" s="109" t="s">
        <v>14</v>
      </c>
      <c r="H51" s="31">
        <v>3</v>
      </c>
      <c r="I51" s="31"/>
      <c r="J51" s="35">
        <v>1834.8</v>
      </c>
      <c r="K51" s="31" t="s">
        <v>349</v>
      </c>
      <c r="L51" s="33">
        <v>3</v>
      </c>
      <c r="M51" s="111" t="s">
        <v>14</v>
      </c>
      <c r="N51" s="70"/>
    </row>
    <row r="52" spans="1:14">
      <c r="A52" s="9" t="s">
        <v>62</v>
      </c>
      <c r="B52" s="11"/>
      <c r="C52" s="16" t="s">
        <v>63</v>
      </c>
      <c r="D52" s="57" t="s">
        <v>106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68"/>
      <c r="I55" s="168"/>
      <c r="J55" s="168"/>
      <c r="K55" s="168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8</v>
      </c>
      <c r="E56" s="71" t="s">
        <v>78</v>
      </c>
      <c r="F56" s="6" t="s">
        <v>71</v>
      </c>
      <c r="G56" s="109"/>
      <c r="H56" s="204" t="s">
        <v>75</v>
      </c>
      <c r="I56" s="205"/>
      <c r="J56" s="168">
        <v>1</v>
      </c>
      <c r="K56" s="44" t="s">
        <v>35</v>
      </c>
      <c r="L56" s="5"/>
      <c r="M56" s="126"/>
    </row>
    <row r="57" spans="1:14">
      <c r="A57" s="17">
        <v>4</v>
      </c>
      <c r="B57" s="75">
        <v>2013.3</v>
      </c>
      <c r="C57" s="71" t="s">
        <v>78</v>
      </c>
      <c r="D57" s="6" t="s">
        <v>8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SUM(J49*L49)+(J50*L50)+(J51*L51)+(J52*L52)+10+21</f>
        <v>11475.3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SUM(B56:B58)+(B60)*2+(B64)*3+B55+21</f>
        <v>11475.3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78</v>
      </c>
      <c r="D59" s="6" t="s">
        <v>8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1963.3</v>
      </c>
      <c r="C60" s="71" t="s">
        <v>78</v>
      </c>
      <c r="D60" s="6" t="s">
        <v>8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80</v>
      </c>
      <c r="D62" s="7">
        <v>2</v>
      </c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78">
        <v>10</v>
      </c>
      <c r="B63" s="23">
        <v>0</v>
      </c>
      <c r="C63" s="71" t="s">
        <v>78</v>
      </c>
      <c r="D63" s="6" t="s">
        <v>8</v>
      </c>
      <c r="E63" s="71" t="s">
        <v>78</v>
      </c>
      <c r="F63" s="6" t="s">
        <v>71</v>
      </c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>
        <v>1834.8</v>
      </c>
      <c r="C64" s="71" t="s">
        <v>78</v>
      </c>
      <c r="D64" s="6" t="s">
        <v>8</v>
      </c>
      <c r="E64" s="71" t="s">
        <v>78</v>
      </c>
      <c r="F64" s="69" t="s">
        <v>73</v>
      </c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>
        <v>0</v>
      </c>
      <c r="C65" s="71" t="s">
        <v>76</v>
      </c>
      <c r="D65" s="71" t="s">
        <v>76</v>
      </c>
      <c r="E65" s="71" t="s">
        <v>76</v>
      </c>
      <c r="F65" s="6"/>
      <c r="G65" s="111"/>
      <c r="H65" s="165" t="s">
        <v>9</v>
      </c>
      <c r="I65" s="7">
        <v>70</v>
      </c>
      <c r="J65" s="8"/>
      <c r="K65" s="8"/>
      <c r="L65" s="8"/>
      <c r="M65" s="130"/>
    </row>
    <row r="66" spans="1:13">
      <c r="A66" s="17">
        <v>13</v>
      </c>
      <c r="B66" s="7" t="s">
        <v>7</v>
      </c>
      <c r="C66" s="7" t="s">
        <v>350</v>
      </c>
      <c r="D66" s="7">
        <v>3</v>
      </c>
      <c r="E66" s="6"/>
      <c r="F66" s="6"/>
      <c r="G66" s="111"/>
      <c r="H66" s="165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 t="s">
        <v>79</v>
      </c>
      <c r="C67" s="6"/>
      <c r="D67" s="6"/>
      <c r="E67" s="6"/>
      <c r="F67" s="6"/>
      <c r="G67" s="111"/>
      <c r="H67" s="165" t="s">
        <v>11</v>
      </c>
      <c r="I67" s="7">
        <v>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1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69"/>
      <c r="I71" s="8"/>
      <c r="J71" s="169"/>
      <c r="K71" s="8"/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6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67"/>
      <c r="G90" s="109"/>
      <c r="H90" s="166" t="s">
        <v>51</v>
      </c>
      <c r="I90" s="166"/>
      <c r="J90" s="166"/>
      <c r="K90" s="27"/>
      <c r="L90" s="27"/>
      <c r="M90" s="109"/>
    </row>
    <row r="91" spans="1:13">
      <c r="A91" s="34" t="s">
        <v>52</v>
      </c>
      <c r="B91" s="167"/>
      <c r="C91" s="167"/>
      <c r="D91" s="167"/>
      <c r="E91" s="167"/>
      <c r="F91" s="167"/>
      <c r="G91" s="109"/>
      <c r="H91" s="55" t="s">
        <v>89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68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65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65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65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65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65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69"/>
      <c r="I115" s="8"/>
      <c r="J115" s="169"/>
      <c r="K115" s="8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6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67"/>
      <c r="G134" s="109"/>
      <c r="H134" s="166" t="s">
        <v>51</v>
      </c>
      <c r="I134" s="166"/>
      <c r="J134" s="166"/>
      <c r="K134" s="27"/>
      <c r="L134" s="27"/>
      <c r="M134" s="109"/>
    </row>
    <row r="135" spans="1:13">
      <c r="A135" s="34" t="s">
        <v>52</v>
      </c>
      <c r="B135" s="167"/>
      <c r="C135" s="167"/>
      <c r="D135" s="167"/>
      <c r="E135" s="167"/>
      <c r="F135" s="167"/>
      <c r="G135" s="109"/>
      <c r="H135" s="55" t="s">
        <v>89</v>
      </c>
      <c r="I135" s="55"/>
      <c r="J135" s="55"/>
      <c r="K135" s="37"/>
      <c r="L135" s="26"/>
      <c r="M135" s="134"/>
    </row>
    <row r="136" spans="1:13">
      <c r="A136" s="167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68"/>
      <c r="I143" s="168"/>
      <c r="J143" s="168"/>
      <c r="K143" s="168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68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65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65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65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65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65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65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69"/>
      <c r="I159" s="8"/>
      <c r="J159" s="169"/>
      <c r="K159" s="8"/>
      <c r="L159" s="16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6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67"/>
      <c r="G178" s="109"/>
      <c r="H178" s="166" t="s">
        <v>51</v>
      </c>
      <c r="I178" s="166"/>
      <c r="J178" s="166"/>
      <c r="K178" s="27"/>
      <c r="L178" s="27"/>
      <c r="M178" s="109"/>
    </row>
    <row r="179" spans="1:13">
      <c r="A179" s="34" t="s">
        <v>52</v>
      </c>
      <c r="B179" s="167"/>
      <c r="C179" s="167"/>
      <c r="D179" s="167"/>
      <c r="E179" s="167"/>
      <c r="F179" s="167"/>
      <c r="G179" s="109"/>
      <c r="H179" s="55" t="s">
        <v>89</v>
      </c>
      <c r="I179" s="55"/>
      <c r="J179" s="55"/>
      <c r="K179" s="37"/>
      <c r="L179" s="26"/>
      <c r="M179" s="134"/>
    </row>
    <row r="180" spans="1:13">
      <c r="A180" s="167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68"/>
      <c r="I187" s="168"/>
      <c r="J187" s="168"/>
      <c r="K187" s="168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68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65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65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65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65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65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65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69"/>
      <c r="I203" s="8"/>
      <c r="J203" s="169"/>
      <c r="K203" s="8"/>
      <c r="L203" s="16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6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67"/>
      <c r="G222" s="109"/>
      <c r="H222" s="166" t="s">
        <v>51</v>
      </c>
      <c r="I222" s="166"/>
      <c r="J222" s="166"/>
      <c r="K222" s="27"/>
      <c r="L222" s="27"/>
      <c r="M222" s="109"/>
    </row>
    <row r="223" spans="1:13">
      <c r="A223" s="34" t="s">
        <v>52</v>
      </c>
      <c r="B223" s="167"/>
      <c r="C223" s="167"/>
      <c r="D223" s="167"/>
      <c r="E223" s="167"/>
      <c r="F223" s="167"/>
      <c r="G223" s="109"/>
      <c r="H223" s="55" t="s">
        <v>89</v>
      </c>
      <c r="I223" s="55"/>
      <c r="J223" s="55"/>
      <c r="K223" s="37"/>
      <c r="L223" s="26"/>
      <c r="M223" s="134"/>
    </row>
    <row r="224" spans="1:13">
      <c r="A224" s="167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68"/>
      <c r="I231" s="168"/>
      <c r="J231" s="168"/>
      <c r="K231" s="168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68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65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65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65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65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65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65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69"/>
      <c r="I247" s="8"/>
      <c r="J247" s="169"/>
      <c r="K247" s="8"/>
      <c r="L247" s="16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6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67"/>
      <c r="G266" s="109"/>
      <c r="H266" s="166" t="s">
        <v>51</v>
      </c>
      <c r="I266" s="166"/>
      <c r="J266" s="166"/>
      <c r="K266" s="27"/>
      <c r="L266" s="27"/>
      <c r="M266" s="109"/>
    </row>
    <row r="267" spans="1:13">
      <c r="A267" s="34" t="s">
        <v>52</v>
      </c>
      <c r="B267" s="167"/>
      <c r="C267" s="167"/>
      <c r="D267" s="167"/>
      <c r="E267" s="167"/>
      <c r="F267" s="167"/>
      <c r="G267" s="109"/>
      <c r="H267" s="55" t="s">
        <v>89</v>
      </c>
      <c r="I267" s="55"/>
      <c r="J267" s="55"/>
      <c r="K267" s="37"/>
      <c r="L267" s="26"/>
      <c r="M267" s="134"/>
    </row>
    <row r="268" spans="1:13">
      <c r="A268" s="167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68"/>
      <c r="I275" s="168"/>
      <c r="J275" s="168"/>
      <c r="K275" s="168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68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65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65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65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65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65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65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69"/>
      <c r="I291" s="8"/>
      <c r="J291" s="169"/>
      <c r="K291" s="8"/>
      <c r="L291" s="16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6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67"/>
      <c r="G310" s="109"/>
      <c r="H310" s="166" t="s">
        <v>51</v>
      </c>
      <c r="I310" s="166"/>
      <c r="J310" s="166"/>
      <c r="K310" s="27"/>
      <c r="L310" s="27"/>
      <c r="M310" s="109"/>
    </row>
    <row r="311" spans="1:14">
      <c r="A311" s="34" t="s">
        <v>52</v>
      </c>
      <c r="B311" s="167"/>
      <c r="C311" s="167"/>
      <c r="D311" s="167"/>
      <c r="E311" s="167"/>
      <c r="F311" s="167"/>
      <c r="G311" s="109"/>
      <c r="H311" s="55" t="s">
        <v>89</v>
      </c>
      <c r="I311" s="55"/>
      <c r="J311" s="55"/>
      <c r="K311" s="37"/>
      <c r="L311" s="26"/>
      <c r="M311" s="134"/>
    </row>
    <row r="312" spans="1:14">
      <c r="A312" s="167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68"/>
      <c r="I319" s="168"/>
      <c r="J319" s="168"/>
      <c r="K319" s="168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6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65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65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65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65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65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65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69"/>
      <c r="I335" s="8"/>
      <c r="J335" s="169"/>
      <c r="K335" s="8"/>
      <c r="L335" s="16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6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67"/>
      <c r="G354" s="109"/>
      <c r="H354" s="166" t="s">
        <v>51</v>
      </c>
      <c r="I354" s="166"/>
      <c r="J354" s="166"/>
      <c r="K354" s="27"/>
      <c r="L354" s="27"/>
      <c r="M354" s="109"/>
    </row>
    <row r="355" spans="1:14">
      <c r="A355" s="34" t="s">
        <v>52</v>
      </c>
      <c r="B355" s="167"/>
      <c r="C355" s="167"/>
      <c r="D355" s="167"/>
      <c r="E355" s="167"/>
      <c r="F355" s="167"/>
      <c r="G355" s="109"/>
      <c r="H355" s="55" t="s">
        <v>89</v>
      </c>
      <c r="I355" s="55"/>
      <c r="J355" s="55"/>
      <c r="K355" s="37"/>
      <c r="L355" s="26"/>
      <c r="M355" s="134"/>
    </row>
    <row r="356" spans="1:14">
      <c r="A356" s="167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68"/>
      <c r="I363" s="168"/>
      <c r="J363" s="168"/>
      <c r="K363" s="16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6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65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6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6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6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6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6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69"/>
      <c r="I379" s="8"/>
      <c r="J379" s="169"/>
      <c r="K379" s="8"/>
      <c r="L379" s="16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6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67"/>
      <c r="G398" s="109"/>
      <c r="H398" s="166" t="s">
        <v>51</v>
      </c>
      <c r="I398" s="166"/>
      <c r="J398" s="166"/>
      <c r="K398" s="27"/>
      <c r="L398" s="27"/>
      <c r="M398" s="109"/>
    </row>
    <row r="399" spans="1:13">
      <c r="A399" s="34" t="s">
        <v>52</v>
      </c>
      <c r="B399" s="167"/>
      <c r="C399" s="167"/>
      <c r="D399" s="167"/>
      <c r="E399" s="167"/>
      <c r="F399" s="167"/>
      <c r="G399" s="109"/>
      <c r="H399" s="55" t="s">
        <v>89</v>
      </c>
      <c r="I399" s="55"/>
      <c r="J399" s="55"/>
      <c r="K399" s="37"/>
      <c r="L399" s="26"/>
      <c r="M399" s="134"/>
    </row>
    <row r="400" spans="1:13">
      <c r="A400" s="167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68"/>
      <c r="I407" s="168"/>
      <c r="J407" s="168"/>
      <c r="K407" s="16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6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65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6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6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6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6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6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69"/>
      <c r="I423" s="8"/>
      <c r="J423" s="169"/>
      <c r="K423" s="8"/>
      <c r="L423" s="16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6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67"/>
      <c r="G442" s="109"/>
      <c r="H442" s="166" t="s">
        <v>51</v>
      </c>
      <c r="I442" s="166"/>
      <c r="J442" s="166"/>
      <c r="K442" s="27"/>
      <c r="L442" s="27"/>
      <c r="M442" s="109"/>
    </row>
    <row r="443" spans="1:13">
      <c r="A443" s="34" t="s">
        <v>52</v>
      </c>
      <c r="B443" s="167"/>
      <c r="C443" s="167"/>
      <c r="D443" s="167"/>
      <c r="E443" s="167"/>
      <c r="F443" s="167"/>
      <c r="G443" s="109"/>
      <c r="H443" s="55" t="s">
        <v>89</v>
      </c>
      <c r="I443" s="55"/>
      <c r="J443" s="55"/>
      <c r="K443" s="37"/>
      <c r="L443" s="26"/>
      <c r="M443" s="134"/>
    </row>
    <row r="444" spans="1:13">
      <c r="A444" s="167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68"/>
      <c r="I451" s="168"/>
      <c r="J451" s="168"/>
      <c r="K451" s="16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6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65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6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6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6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6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6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69"/>
      <c r="I467" s="8"/>
      <c r="J467" s="169"/>
      <c r="K467" s="8"/>
      <c r="L467" s="16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6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67"/>
      <c r="G486" s="109"/>
      <c r="H486" s="166" t="s">
        <v>51</v>
      </c>
      <c r="I486" s="166"/>
      <c r="J486" s="166"/>
      <c r="K486" s="27"/>
      <c r="L486" s="27"/>
      <c r="M486" s="109"/>
    </row>
    <row r="487" spans="1:13">
      <c r="A487" s="34" t="s">
        <v>52</v>
      </c>
      <c r="B487" s="167"/>
      <c r="C487" s="167"/>
      <c r="D487" s="167"/>
      <c r="E487" s="167"/>
      <c r="F487" s="167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167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68"/>
      <c r="I495" s="168"/>
      <c r="J495" s="168"/>
      <c r="K495" s="16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6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65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6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6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6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6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6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69"/>
      <c r="I511" s="8"/>
      <c r="J511" s="169"/>
      <c r="K511" s="8"/>
      <c r="L511" s="16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6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67"/>
      <c r="G530" s="109"/>
      <c r="H530" s="166" t="s">
        <v>51</v>
      </c>
      <c r="I530" s="166"/>
      <c r="J530" s="166"/>
      <c r="K530" s="27"/>
      <c r="L530" s="27"/>
      <c r="M530" s="109"/>
    </row>
    <row r="531" spans="1:14">
      <c r="A531" s="34" t="s">
        <v>52</v>
      </c>
      <c r="B531" s="167"/>
      <c r="C531" s="167"/>
      <c r="D531" s="167"/>
      <c r="E531" s="167"/>
      <c r="F531" s="167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167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68"/>
      <c r="I539" s="168"/>
      <c r="J539" s="168"/>
      <c r="K539" s="16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6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65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6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6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6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6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6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69"/>
      <c r="I555" s="8"/>
      <c r="J555" s="169"/>
      <c r="K555" s="8"/>
      <c r="L555" s="16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6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67"/>
      <c r="G574" s="109"/>
      <c r="H574" s="166" t="s">
        <v>51</v>
      </c>
      <c r="I574" s="166"/>
      <c r="J574" s="166"/>
      <c r="K574" s="27"/>
      <c r="L574" s="27"/>
      <c r="M574" s="109"/>
    </row>
    <row r="575" spans="1:13">
      <c r="A575" s="34" t="s">
        <v>52</v>
      </c>
      <c r="B575" s="167"/>
      <c r="C575" s="167"/>
      <c r="D575" s="167"/>
      <c r="E575" s="167"/>
      <c r="F575" s="167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167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68"/>
      <c r="I583" s="168"/>
      <c r="J583" s="168"/>
      <c r="K583" s="16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6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65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6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6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6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6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6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69"/>
      <c r="I599" s="8"/>
      <c r="J599" s="169"/>
      <c r="K599" s="8"/>
      <c r="L599" s="16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6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67"/>
      <c r="G618" s="109"/>
      <c r="H618" s="166" t="s">
        <v>51</v>
      </c>
      <c r="I618" s="166"/>
      <c r="J618" s="166"/>
      <c r="K618" s="27"/>
      <c r="L618" s="27"/>
      <c r="M618" s="109"/>
    </row>
    <row r="619" spans="1:13">
      <c r="A619" s="34" t="s">
        <v>52</v>
      </c>
      <c r="B619" s="167"/>
      <c r="C619" s="167"/>
      <c r="D619" s="167"/>
      <c r="E619" s="167"/>
      <c r="F619" s="167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167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68"/>
      <c r="I627" s="168"/>
      <c r="J627" s="168"/>
      <c r="K627" s="16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6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65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6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6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6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6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6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69"/>
      <c r="I643" s="8"/>
      <c r="J643" s="169"/>
      <c r="K643" s="8"/>
      <c r="L643" s="16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6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67"/>
      <c r="G662" s="109"/>
      <c r="H662" s="166" t="s">
        <v>51</v>
      </c>
      <c r="I662" s="166"/>
      <c r="J662" s="166"/>
      <c r="K662" s="27"/>
      <c r="L662" s="27"/>
      <c r="M662" s="109"/>
    </row>
    <row r="663" spans="1:13">
      <c r="A663" s="34" t="s">
        <v>52</v>
      </c>
      <c r="B663" s="167"/>
      <c r="C663" s="167"/>
      <c r="D663" s="167"/>
      <c r="E663" s="167"/>
      <c r="F663" s="167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167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68"/>
      <c r="I671" s="168"/>
      <c r="J671" s="168"/>
      <c r="K671" s="16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6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65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6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6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6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6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6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69"/>
      <c r="I687" s="8"/>
      <c r="J687" s="169"/>
      <c r="K687" s="8"/>
      <c r="L687" s="16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6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67"/>
      <c r="G706" s="109"/>
      <c r="H706" s="166" t="s">
        <v>51</v>
      </c>
      <c r="I706" s="166"/>
      <c r="J706" s="166"/>
      <c r="K706" s="27"/>
      <c r="L706" s="27"/>
      <c r="M706" s="109"/>
    </row>
    <row r="707" spans="1:13">
      <c r="A707" s="34" t="s">
        <v>52</v>
      </c>
      <c r="B707" s="167"/>
      <c r="C707" s="167"/>
      <c r="D707" s="167"/>
      <c r="E707" s="167"/>
      <c r="F707" s="167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167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68"/>
      <c r="I715" s="168"/>
      <c r="J715" s="168"/>
      <c r="K715" s="16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6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65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6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6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6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6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6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69"/>
      <c r="I731" s="8"/>
      <c r="J731" s="169"/>
      <c r="K731" s="8"/>
      <c r="L731" s="16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6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67"/>
      <c r="G750" s="109"/>
      <c r="H750" s="166" t="s">
        <v>51</v>
      </c>
      <c r="I750" s="166"/>
      <c r="J750" s="166"/>
      <c r="K750" s="27"/>
      <c r="L750" s="27"/>
      <c r="M750" s="109"/>
    </row>
    <row r="751" spans="1:13">
      <c r="A751" s="34" t="s">
        <v>52</v>
      </c>
      <c r="B751" s="167"/>
      <c r="C751" s="167"/>
      <c r="D751" s="167"/>
      <c r="E751" s="167"/>
      <c r="F751" s="167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67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68"/>
      <c r="I759" s="168"/>
      <c r="J759" s="168"/>
      <c r="K759" s="16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6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65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6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6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6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6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6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69"/>
      <c r="I775" s="8"/>
      <c r="J775" s="169"/>
      <c r="K775" s="8"/>
      <c r="L775" s="16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6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67"/>
      <c r="G794" s="109"/>
      <c r="H794" s="166" t="s">
        <v>51</v>
      </c>
      <c r="I794" s="166"/>
      <c r="J794" s="166"/>
      <c r="K794" s="27"/>
      <c r="L794" s="27"/>
      <c r="M794" s="109"/>
    </row>
    <row r="795" spans="1:13">
      <c r="A795" s="34" t="s">
        <v>52</v>
      </c>
      <c r="B795" s="167"/>
      <c r="C795" s="167"/>
      <c r="D795" s="167"/>
      <c r="E795" s="167"/>
      <c r="F795" s="167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67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68"/>
      <c r="I803" s="168"/>
      <c r="J803" s="168"/>
      <c r="K803" s="16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6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65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6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6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6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6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6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69"/>
      <c r="I819" s="8"/>
      <c r="J819" s="169"/>
      <c r="K819" s="8"/>
      <c r="L819" s="16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6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67"/>
      <c r="G838" s="109"/>
      <c r="H838" s="166" t="s">
        <v>51</v>
      </c>
      <c r="I838" s="166"/>
      <c r="J838" s="166"/>
      <c r="K838" s="27"/>
      <c r="L838" s="27"/>
      <c r="M838" s="109"/>
    </row>
    <row r="839" spans="1:13">
      <c r="A839" s="34" t="s">
        <v>52</v>
      </c>
      <c r="B839" s="167"/>
      <c r="C839" s="167"/>
      <c r="D839" s="167"/>
      <c r="E839" s="167"/>
      <c r="F839" s="167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67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68"/>
      <c r="I847" s="168"/>
      <c r="J847" s="168"/>
      <c r="K847" s="16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6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65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6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6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6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6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6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69"/>
      <c r="I863" s="8"/>
      <c r="J863" s="169"/>
      <c r="K863" s="8"/>
      <c r="L863" s="16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6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67"/>
      <c r="G882" s="109"/>
      <c r="H882" s="166" t="s">
        <v>51</v>
      </c>
      <c r="I882" s="166"/>
      <c r="J882" s="166"/>
      <c r="K882" s="27"/>
      <c r="L882" s="27"/>
      <c r="M882" s="109"/>
    </row>
    <row r="883" spans="1:13">
      <c r="A883" s="34" t="s">
        <v>52</v>
      </c>
      <c r="B883" s="167"/>
      <c r="C883" s="167"/>
      <c r="D883" s="167"/>
      <c r="E883" s="167"/>
      <c r="F883" s="167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67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68"/>
      <c r="I891" s="168"/>
      <c r="J891" s="168"/>
      <c r="K891" s="16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6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65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6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6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6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6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6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69"/>
      <c r="I907" s="8"/>
      <c r="J907" s="169"/>
      <c r="K907" s="8"/>
      <c r="L907" s="16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6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67"/>
      <c r="G926" s="109"/>
      <c r="H926" s="166" t="s">
        <v>51</v>
      </c>
      <c r="I926" s="166"/>
      <c r="J926" s="166"/>
      <c r="K926" s="27"/>
      <c r="L926" s="27"/>
      <c r="M926" s="109"/>
    </row>
    <row r="927" spans="1:13">
      <c r="A927" s="34" t="s">
        <v>52</v>
      </c>
      <c r="B927" s="167"/>
      <c r="C927" s="167"/>
      <c r="D927" s="167"/>
      <c r="E927" s="167"/>
      <c r="F927" s="167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67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68"/>
      <c r="I935" s="168"/>
      <c r="J935" s="168"/>
      <c r="K935" s="16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6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65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6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6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6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6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6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69"/>
      <c r="I951" s="8"/>
      <c r="J951" s="169"/>
      <c r="K951" s="8"/>
      <c r="L951" s="16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6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67"/>
      <c r="G970" s="109"/>
      <c r="H970" s="166" t="s">
        <v>51</v>
      </c>
      <c r="I970" s="166"/>
      <c r="J970" s="166"/>
      <c r="K970" s="27"/>
      <c r="L970" s="27"/>
      <c r="M970" s="109"/>
    </row>
    <row r="971" spans="1:13">
      <c r="A971" s="34" t="s">
        <v>52</v>
      </c>
      <c r="B971" s="167"/>
      <c r="C971" s="167"/>
      <c r="D971" s="167"/>
      <c r="E971" s="167"/>
      <c r="F971" s="167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67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68"/>
      <c r="I979" s="168"/>
      <c r="J979" s="168"/>
      <c r="K979" s="16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6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65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6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6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6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6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6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69"/>
      <c r="I995" s="8"/>
      <c r="J995" s="169"/>
      <c r="K995" s="8"/>
      <c r="L995" s="16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6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67"/>
      <c r="G1014" s="109"/>
      <c r="H1014" s="166" t="s">
        <v>51</v>
      </c>
      <c r="I1014" s="166"/>
      <c r="J1014" s="166"/>
      <c r="K1014" s="27"/>
      <c r="L1014" s="27"/>
      <c r="M1014" s="109"/>
    </row>
    <row r="1015" spans="1:13">
      <c r="A1015" s="34" t="s">
        <v>52</v>
      </c>
      <c r="B1015" s="167"/>
      <c r="C1015" s="167"/>
      <c r="D1015" s="167"/>
      <c r="E1015" s="167"/>
      <c r="F1015" s="167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67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68"/>
      <c r="I1023" s="168"/>
      <c r="J1023" s="168"/>
      <c r="K1023" s="16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6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65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6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6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6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6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6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69"/>
      <c r="I1039" s="8"/>
      <c r="J1039" s="169"/>
      <c r="K1039" s="8"/>
      <c r="L1039" s="16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6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67"/>
      <c r="G1058" s="109"/>
      <c r="H1058" s="166" t="s">
        <v>51</v>
      </c>
      <c r="I1058" s="166"/>
      <c r="J1058" s="166"/>
      <c r="K1058" s="27"/>
      <c r="L1058" s="27"/>
      <c r="M1058" s="109"/>
    </row>
    <row r="1059" spans="1:14">
      <c r="A1059" s="34" t="s">
        <v>52</v>
      </c>
      <c r="B1059" s="167"/>
      <c r="C1059" s="167"/>
      <c r="D1059" s="167"/>
      <c r="E1059" s="167"/>
      <c r="F1059" s="167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67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68"/>
      <c r="I1067" s="168"/>
      <c r="J1067" s="168"/>
      <c r="K1067" s="16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6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65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6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6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6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6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6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69"/>
      <c r="I1083" s="8"/>
      <c r="J1083" s="169"/>
      <c r="K1083" s="8"/>
      <c r="L1083" s="16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6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67"/>
      <c r="G1102" s="109"/>
      <c r="H1102" s="166" t="s">
        <v>51</v>
      </c>
      <c r="I1102" s="166"/>
      <c r="J1102" s="166"/>
      <c r="K1102" s="27"/>
      <c r="L1102" s="27"/>
      <c r="M1102" s="109"/>
    </row>
    <row r="1103" spans="1:13">
      <c r="A1103" s="34" t="s">
        <v>52</v>
      </c>
      <c r="B1103" s="167"/>
      <c r="C1103" s="167"/>
      <c r="D1103" s="167"/>
      <c r="E1103" s="167"/>
      <c r="F1103" s="167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67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68"/>
      <c r="I1111" s="168"/>
      <c r="J1111" s="168"/>
      <c r="K1111" s="16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6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65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6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6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6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6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6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69"/>
      <c r="I1127" s="8"/>
      <c r="J1127" s="169"/>
      <c r="K1127" s="8"/>
      <c r="L1127" s="16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6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67"/>
      <c r="G1146" s="109"/>
      <c r="H1146" s="166" t="s">
        <v>51</v>
      </c>
      <c r="I1146" s="166"/>
      <c r="J1146" s="166"/>
      <c r="K1146" s="27"/>
      <c r="L1146" s="27"/>
      <c r="M1146" s="109"/>
    </row>
    <row r="1147" spans="1:13">
      <c r="A1147" s="34" t="s">
        <v>52</v>
      </c>
      <c r="B1147" s="167"/>
      <c r="C1147" s="167"/>
      <c r="D1147" s="167"/>
      <c r="E1147" s="167"/>
      <c r="F1147" s="167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67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68"/>
      <c r="I1155" s="168"/>
      <c r="J1155" s="168"/>
      <c r="K1155" s="16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6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65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6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6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6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6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6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69"/>
      <c r="I1171" s="8"/>
      <c r="J1171" s="169"/>
      <c r="K1171" s="8"/>
      <c r="L1171" s="16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6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67"/>
      <c r="G1190" s="109"/>
      <c r="H1190" s="166" t="s">
        <v>51</v>
      </c>
      <c r="I1190" s="166"/>
      <c r="J1190" s="166"/>
      <c r="K1190" s="27"/>
      <c r="L1190" s="27"/>
      <c r="M1190" s="109"/>
    </row>
    <row r="1191" spans="1:13">
      <c r="A1191" s="34" t="s">
        <v>52</v>
      </c>
      <c r="B1191" s="167"/>
      <c r="C1191" s="167"/>
      <c r="D1191" s="167"/>
      <c r="E1191" s="167"/>
      <c r="F1191" s="167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67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68"/>
      <c r="I1199" s="168"/>
      <c r="J1199" s="168"/>
      <c r="K1199" s="16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6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65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6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6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6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6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6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69"/>
      <c r="I1215" s="8"/>
      <c r="J1215" s="169"/>
      <c r="K1215" s="8"/>
      <c r="L1215" s="16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6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67"/>
      <c r="G1234" s="109"/>
      <c r="H1234" s="166" t="s">
        <v>51</v>
      </c>
      <c r="I1234" s="166"/>
      <c r="J1234" s="166"/>
      <c r="K1234" s="27"/>
      <c r="L1234" s="27"/>
      <c r="M1234" s="109"/>
    </row>
    <row r="1235" spans="1:14">
      <c r="A1235" s="34" t="s">
        <v>52</v>
      </c>
      <c r="B1235" s="167"/>
      <c r="C1235" s="167"/>
      <c r="D1235" s="167"/>
      <c r="E1235" s="167"/>
      <c r="F1235" s="167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67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68"/>
      <c r="I1243" s="168"/>
      <c r="J1243" s="168"/>
      <c r="K1243" s="16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6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65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6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6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6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6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6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69"/>
      <c r="I1259" s="8"/>
      <c r="J1259" s="169"/>
      <c r="K1259" s="8"/>
      <c r="L1259" s="16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6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67"/>
      <c r="G1278" s="109"/>
      <c r="H1278" s="166" t="s">
        <v>51</v>
      </c>
      <c r="I1278" s="166"/>
      <c r="J1278" s="166"/>
      <c r="K1278" s="27"/>
      <c r="L1278" s="27"/>
      <c r="M1278" s="109"/>
    </row>
    <row r="1279" spans="1:13">
      <c r="A1279" s="34" t="s">
        <v>52</v>
      </c>
      <c r="B1279" s="167"/>
      <c r="C1279" s="167"/>
      <c r="D1279" s="167"/>
      <c r="E1279" s="167"/>
      <c r="F1279" s="167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67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68"/>
      <c r="I1287" s="168"/>
      <c r="J1287" s="168"/>
      <c r="K1287" s="16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6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65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6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6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6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6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6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69"/>
      <c r="I1303" s="8"/>
      <c r="J1303" s="169"/>
      <c r="K1303" s="8"/>
      <c r="L1303" s="16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6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67"/>
      <c r="G1322" s="109"/>
      <c r="H1322" s="166" t="s">
        <v>51</v>
      </c>
      <c r="I1322" s="166"/>
      <c r="J1322" s="166"/>
      <c r="K1322" s="27"/>
      <c r="L1322" s="27"/>
      <c r="M1322" s="109"/>
    </row>
    <row r="1323" spans="1:13">
      <c r="A1323" s="34" t="s">
        <v>52</v>
      </c>
      <c r="B1323" s="167"/>
      <c r="C1323" s="167"/>
      <c r="D1323" s="167"/>
      <c r="E1323" s="167"/>
      <c r="F1323" s="167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67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68"/>
      <c r="I1331" s="168"/>
      <c r="J1331" s="168"/>
      <c r="K1331" s="16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6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65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6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6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6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6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6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69"/>
      <c r="I1347" s="8"/>
      <c r="J1347" s="169"/>
      <c r="K1347" s="8"/>
      <c r="L1347" s="16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6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67"/>
      <c r="G1366" s="109"/>
      <c r="H1366" s="166" t="s">
        <v>51</v>
      </c>
      <c r="I1366" s="166"/>
      <c r="J1366" s="166"/>
      <c r="K1366" s="27"/>
      <c r="L1366" s="27"/>
      <c r="M1366" s="109"/>
    </row>
    <row r="1367" spans="1:13">
      <c r="A1367" s="34" t="s">
        <v>52</v>
      </c>
      <c r="B1367" s="167"/>
      <c r="C1367" s="167"/>
      <c r="D1367" s="167"/>
      <c r="E1367" s="167"/>
      <c r="F1367" s="167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67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68"/>
      <c r="I1375" s="168"/>
      <c r="J1375" s="168"/>
      <c r="K1375" s="16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6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65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6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6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6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6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6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69"/>
      <c r="I1391" s="8"/>
      <c r="J1391" s="169"/>
      <c r="K1391" s="8"/>
      <c r="L1391" s="16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6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67"/>
      <c r="G1410" s="109"/>
      <c r="H1410" s="166" t="s">
        <v>51</v>
      </c>
      <c r="I1410" s="166"/>
      <c r="J1410" s="166"/>
      <c r="K1410" s="27"/>
      <c r="L1410" s="27"/>
      <c r="M1410" s="109"/>
    </row>
    <row r="1411" spans="1:13">
      <c r="A1411" s="34" t="s">
        <v>52</v>
      </c>
      <c r="B1411" s="167"/>
      <c r="C1411" s="167"/>
      <c r="D1411" s="167"/>
      <c r="E1411" s="167"/>
      <c r="F1411" s="167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67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68"/>
      <c r="I1419" s="168"/>
      <c r="J1419" s="168"/>
      <c r="K1419" s="16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6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65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6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6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6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6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6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69"/>
      <c r="I1435" s="8"/>
      <c r="J1435" s="169"/>
      <c r="K1435" s="8"/>
      <c r="L1435" s="16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6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67"/>
      <c r="G1454" s="109"/>
      <c r="H1454" s="166" t="s">
        <v>51</v>
      </c>
      <c r="I1454" s="166"/>
      <c r="J1454" s="166"/>
      <c r="K1454" s="27"/>
      <c r="L1454" s="27"/>
      <c r="M1454" s="109"/>
    </row>
    <row r="1455" spans="1:13">
      <c r="A1455" s="34" t="s">
        <v>52</v>
      </c>
      <c r="B1455" s="167"/>
      <c r="C1455" s="167"/>
      <c r="D1455" s="167"/>
      <c r="E1455" s="167"/>
      <c r="F1455" s="167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67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68"/>
      <c r="I1463" s="168"/>
      <c r="J1463" s="168"/>
      <c r="K1463" s="16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6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65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6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6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6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6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6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69"/>
      <c r="I1479" s="8"/>
      <c r="J1479" s="169"/>
      <c r="K1479" s="8"/>
      <c r="L1479" s="16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6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67"/>
      <c r="G1498" s="109"/>
      <c r="H1498" s="166" t="s">
        <v>51</v>
      </c>
      <c r="I1498" s="166"/>
      <c r="J1498" s="166"/>
      <c r="K1498" s="27"/>
      <c r="L1498" s="27"/>
      <c r="M1498" s="109"/>
    </row>
    <row r="1499" spans="1:13">
      <c r="A1499" s="34" t="s">
        <v>52</v>
      </c>
      <c r="B1499" s="167"/>
      <c r="C1499" s="167"/>
      <c r="D1499" s="167"/>
      <c r="E1499" s="167"/>
      <c r="F1499" s="167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67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68"/>
      <c r="I1507" s="168"/>
      <c r="J1507" s="168"/>
      <c r="K1507" s="16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6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65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6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6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6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6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6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69"/>
      <c r="I1523" s="8"/>
      <c r="J1523" s="169"/>
      <c r="K1523" s="8"/>
      <c r="L1523" s="16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6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67"/>
      <c r="G1542" s="109"/>
      <c r="H1542" s="166" t="s">
        <v>51</v>
      </c>
      <c r="I1542" s="166"/>
      <c r="J1542" s="166"/>
      <c r="K1542" s="27"/>
      <c r="L1542" s="27"/>
      <c r="M1542" s="109"/>
    </row>
    <row r="1543" spans="1:13">
      <c r="A1543" s="34" t="s">
        <v>52</v>
      </c>
      <c r="B1543" s="167"/>
      <c r="C1543" s="167"/>
      <c r="D1543" s="167"/>
      <c r="E1543" s="167"/>
      <c r="F1543" s="167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67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68"/>
      <c r="I1551" s="168"/>
      <c r="J1551" s="168"/>
      <c r="K1551" s="16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6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65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6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6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6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6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6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69"/>
      <c r="I1567" s="8"/>
      <c r="J1567" s="169"/>
      <c r="K1567" s="8"/>
      <c r="L1567" s="16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6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67"/>
      <c r="G1586" s="109"/>
      <c r="H1586" s="166" t="s">
        <v>51</v>
      </c>
      <c r="I1586" s="166"/>
      <c r="J1586" s="166"/>
      <c r="K1586" s="27"/>
      <c r="L1586" s="27"/>
      <c r="M1586" s="109"/>
    </row>
    <row r="1587" spans="1:13">
      <c r="A1587" s="34" t="s">
        <v>52</v>
      </c>
      <c r="B1587" s="167"/>
      <c r="C1587" s="167"/>
      <c r="D1587" s="167"/>
      <c r="E1587" s="167"/>
      <c r="F1587" s="167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67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68"/>
      <c r="I1595" s="168"/>
      <c r="J1595" s="168"/>
      <c r="K1595" s="16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6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65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6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6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6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6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6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69"/>
      <c r="I1611" s="8"/>
      <c r="J1611" s="169"/>
      <c r="K1611" s="8"/>
      <c r="L1611" s="16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6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67"/>
      <c r="G1630" s="109"/>
      <c r="H1630" s="166" t="s">
        <v>51</v>
      </c>
      <c r="I1630" s="166"/>
      <c r="J1630" s="166"/>
      <c r="K1630" s="27"/>
      <c r="L1630" s="27"/>
      <c r="M1630" s="109"/>
    </row>
    <row r="1631" spans="1:13">
      <c r="A1631" s="34" t="s">
        <v>52</v>
      </c>
      <c r="B1631" s="167"/>
      <c r="C1631" s="167"/>
      <c r="D1631" s="167"/>
      <c r="E1631" s="167"/>
      <c r="F1631" s="167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67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68"/>
      <c r="I1639" s="168"/>
      <c r="J1639" s="168"/>
      <c r="K1639" s="16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6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65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6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6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6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6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6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69"/>
      <c r="I1655" s="8"/>
      <c r="J1655" s="169"/>
      <c r="K1655" s="8"/>
      <c r="L1655" s="16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6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67"/>
      <c r="G1674" s="109"/>
      <c r="H1674" s="166" t="s">
        <v>51</v>
      </c>
      <c r="I1674" s="166"/>
      <c r="J1674" s="166"/>
      <c r="K1674" s="27"/>
      <c r="L1674" s="27"/>
      <c r="M1674" s="109"/>
    </row>
    <row r="1675" spans="1:13">
      <c r="A1675" s="34" t="s">
        <v>52</v>
      </c>
      <c r="B1675" s="167"/>
      <c r="C1675" s="167"/>
      <c r="D1675" s="167"/>
      <c r="E1675" s="167"/>
      <c r="F1675" s="167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67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68"/>
      <c r="I1683" s="168"/>
      <c r="J1683" s="168"/>
      <c r="K1683" s="16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6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65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6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6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6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6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6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69"/>
      <c r="I1699" s="8"/>
      <c r="J1699" s="169"/>
      <c r="K1699" s="8"/>
      <c r="L1699" s="16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6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67"/>
      <c r="G1718" s="109"/>
      <c r="H1718" s="166" t="s">
        <v>51</v>
      </c>
      <c r="I1718" s="166"/>
      <c r="J1718" s="166"/>
      <c r="K1718" s="27"/>
      <c r="L1718" s="27"/>
      <c r="M1718" s="109"/>
    </row>
    <row r="1719" spans="1:13">
      <c r="A1719" s="34" t="s">
        <v>52</v>
      </c>
      <c r="B1719" s="167"/>
      <c r="C1719" s="167"/>
      <c r="D1719" s="167"/>
      <c r="E1719" s="167"/>
      <c r="F1719" s="167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67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68"/>
      <c r="I1727" s="168"/>
      <c r="J1727" s="168"/>
      <c r="K1727" s="16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6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65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6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6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6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6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6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69"/>
      <c r="I1743" s="8"/>
      <c r="J1743" s="169"/>
      <c r="K1743" s="8"/>
      <c r="L1743" s="16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6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67"/>
      <c r="G1762" s="109"/>
      <c r="H1762" s="166" t="s">
        <v>51</v>
      </c>
      <c r="I1762" s="166"/>
      <c r="J1762" s="166"/>
      <c r="K1762" s="27"/>
      <c r="L1762" s="27"/>
      <c r="M1762" s="109"/>
    </row>
    <row r="1763" spans="1:14">
      <c r="A1763" s="34" t="s">
        <v>52</v>
      </c>
      <c r="B1763" s="167"/>
      <c r="C1763" s="167"/>
      <c r="D1763" s="167"/>
      <c r="E1763" s="167"/>
      <c r="F1763" s="167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67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68"/>
      <c r="I1771" s="168"/>
      <c r="J1771" s="168"/>
      <c r="K1771" s="16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6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65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6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6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6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6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6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69"/>
      <c r="I1787" s="8"/>
      <c r="J1787" s="169"/>
      <c r="K1787" s="8"/>
      <c r="L1787" s="16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6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67"/>
      <c r="G1806" s="109"/>
      <c r="H1806" s="166" t="s">
        <v>51</v>
      </c>
      <c r="I1806" s="166"/>
      <c r="J1806" s="166"/>
      <c r="K1806" s="27"/>
      <c r="L1806" s="27"/>
      <c r="M1806" s="109"/>
    </row>
    <row r="1807" spans="1:13">
      <c r="A1807" s="34" t="s">
        <v>52</v>
      </c>
      <c r="B1807" s="167"/>
      <c r="C1807" s="167"/>
      <c r="D1807" s="167"/>
      <c r="E1807" s="167"/>
      <c r="F1807" s="167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67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68"/>
      <c r="I1815" s="168"/>
      <c r="J1815" s="168"/>
      <c r="K1815" s="16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6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65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6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6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6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6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6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69"/>
      <c r="I1831" s="8"/>
      <c r="J1831" s="169"/>
      <c r="K1831" s="8"/>
      <c r="L1831" s="16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6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67"/>
      <c r="G1850" s="109"/>
      <c r="H1850" s="166" t="s">
        <v>51</v>
      </c>
      <c r="I1850" s="166"/>
      <c r="J1850" s="166"/>
      <c r="K1850" s="27"/>
      <c r="L1850" s="27"/>
      <c r="M1850" s="109"/>
    </row>
    <row r="1851" spans="1:13">
      <c r="A1851" s="34" t="s">
        <v>52</v>
      </c>
      <c r="B1851" s="167"/>
      <c r="C1851" s="167"/>
      <c r="D1851" s="167"/>
      <c r="E1851" s="167"/>
      <c r="F1851" s="167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67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68"/>
      <c r="I1859" s="168"/>
      <c r="J1859" s="168"/>
      <c r="K1859" s="16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6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65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6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6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6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6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6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69"/>
      <c r="I1875" s="8"/>
      <c r="J1875" s="169"/>
      <c r="K1875" s="8"/>
      <c r="L1875" s="16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6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67"/>
      <c r="G1894" s="109"/>
      <c r="H1894" s="166" t="s">
        <v>51</v>
      </c>
      <c r="I1894" s="166"/>
      <c r="J1894" s="166"/>
      <c r="K1894" s="27"/>
      <c r="L1894" s="27"/>
      <c r="M1894" s="109"/>
    </row>
    <row r="1895" spans="1:13">
      <c r="A1895" s="34" t="s">
        <v>52</v>
      </c>
      <c r="B1895" s="167"/>
      <c r="C1895" s="167"/>
      <c r="D1895" s="167"/>
      <c r="E1895" s="167"/>
      <c r="F1895" s="167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67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68"/>
      <c r="I1903" s="168"/>
      <c r="J1903" s="168"/>
      <c r="K1903" s="16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6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65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6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6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6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6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6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69"/>
      <c r="I1919" s="8"/>
      <c r="J1919" s="169"/>
      <c r="K1919" s="8"/>
      <c r="L1919" s="16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6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67"/>
      <c r="G1938" s="109"/>
      <c r="H1938" s="166" t="s">
        <v>51</v>
      </c>
      <c r="I1938" s="166"/>
      <c r="J1938" s="166"/>
      <c r="K1938" s="27"/>
      <c r="L1938" s="27"/>
      <c r="M1938" s="109"/>
    </row>
    <row r="1939" spans="1:13">
      <c r="A1939" s="34" t="s">
        <v>52</v>
      </c>
      <c r="B1939" s="167"/>
      <c r="C1939" s="167"/>
      <c r="D1939" s="167"/>
      <c r="E1939" s="167"/>
      <c r="F1939" s="167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67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68"/>
      <c r="I1947" s="168"/>
      <c r="J1947" s="168"/>
      <c r="K1947" s="16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6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65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6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6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6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6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6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69"/>
      <c r="I1963" s="8"/>
      <c r="J1963" s="169"/>
      <c r="K1963" s="8"/>
      <c r="L1963" s="16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6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67"/>
      <c r="G1982" s="109"/>
      <c r="H1982" s="166" t="s">
        <v>51</v>
      </c>
      <c r="I1982" s="166"/>
      <c r="J1982" s="166"/>
      <c r="K1982" s="27"/>
      <c r="L1982" s="27"/>
      <c r="M1982" s="109"/>
    </row>
    <row r="1983" spans="1:13">
      <c r="A1983" s="34" t="s">
        <v>52</v>
      </c>
      <c r="B1983" s="167"/>
      <c r="C1983" s="167"/>
      <c r="D1983" s="167"/>
      <c r="E1983" s="167"/>
      <c r="F1983" s="167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67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68"/>
      <c r="I1991" s="168"/>
      <c r="J1991" s="168"/>
      <c r="K1991" s="16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6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65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6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6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6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6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6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69"/>
      <c r="I2007" s="8"/>
      <c r="J2007" s="169"/>
      <c r="K2007" s="8"/>
      <c r="L2007" s="16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6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67"/>
      <c r="G2026" s="109"/>
      <c r="H2026" s="166" t="s">
        <v>51</v>
      </c>
      <c r="I2026" s="166"/>
      <c r="J2026" s="166"/>
      <c r="K2026" s="27"/>
      <c r="L2026" s="27"/>
      <c r="M2026" s="109"/>
    </row>
    <row r="2027" spans="1:13">
      <c r="A2027" s="34" t="s">
        <v>52</v>
      </c>
      <c r="B2027" s="167"/>
      <c r="C2027" s="167"/>
      <c r="D2027" s="167"/>
      <c r="E2027" s="167"/>
      <c r="F2027" s="167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67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68"/>
      <c r="I2035" s="168"/>
      <c r="J2035" s="168"/>
      <c r="K2035" s="16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6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65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6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6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6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6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6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69"/>
      <c r="I2051" s="8"/>
      <c r="J2051" s="169"/>
      <c r="K2051" s="8"/>
      <c r="L2051" s="16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6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67"/>
      <c r="G2070" s="109"/>
      <c r="H2070" s="166" t="s">
        <v>51</v>
      </c>
      <c r="I2070" s="166"/>
      <c r="J2070" s="166"/>
      <c r="K2070" s="27"/>
      <c r="L2070" s="27"/>
      <c r="M2070" s="109"/>
    </row>
    <row r="2071" spans="1:13">
      <c r="A2071" s="34" t="s">
        <v>52</v>
      </c>
      <c r="B2071" s="167"/>
      <c r="C2071" s="167"/>
      <c r="D2071" s="167"/>
      <c r="E2071" s="167"/>
      <c r="F2071" s="167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67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68"/>
      <c r="I2079" s="168"/>
      <c r="J2079" s="168"/>
      <c r="K2079" s="16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6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65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6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6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6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6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6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69"/>
      <c r="I2095" s="8"/>
      <c r="J2095" s="169"/>
      <c r="K2095" s="8"/>
      <c r="L2095" s="16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6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67"/>
      <c r="G2114" s="109"/>
      <c r="H2114" s="166" t="s">
        <v>51</v>
      </c>
      <c r="I2114" s="166"/>
      <c r="J2114" s="166"/>
      <c r="K2114" s="27"/>
      <c r="L2114" s="27"/>
      <c r="M2114" s="109"/>
    </row>
    <row r="2115" spans="1:13">
      <c r="A2115" s="34" t="s">
        <v>52</v>
      </c>
      <c r="B2115" s="167"/>
      <c r="C2115" s="167"/>
      <c r="D2115" s="167"/>
      <c r="E2115" s="167"/>
      <c r="F2115" s="167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67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68"/>
      <c r="I2123" s="168"/>
      <c r="J2123" s="168"/>
      <c r="K2123" s="16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6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65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6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6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6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6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6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69"/>
      <c r="I2139" s="8"/>
      <c r="J2139" s="169"/>
      <c r="K2139" s="8"/>
      <c r="L2139" s="16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6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67"/>
      <c r="G2158" s="109"/>
      <c r="H2158" s="166" t="s">
        <v>51</v>
      </c>
      <c r="I2158" s="166"/>
      <c r="J2158" s="166"/>
      <c r="K2158" s="27"/>
      <c r="L2158" s="27"/>
      <c r="M2158" s="109"/>
    </row>
    <row r="2159" spans="1:13">
      <c r="A2159" s="34" t="s">
        <v>52</v>
      </c>
      <c r="B2159" s="167"/>
      <c r="C2159" s="167"/>
      <c r="D2159" s="167"/>
      <c r="E2159" s="167"/>
      <c r="F2159" s="167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67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68"/>
      <c r="I2167" s="168"/>
      <c r="J2167" s="168"/>
      <c r="K2167" s="16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6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65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6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6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6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6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6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69"/>
      <c r="I2183" s="8"/>
      <c r="J2183" s="169"/>
      <c r="K2183" s="8"/>
      <c r="L2183" s="16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6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67"/>
      <c r="G2202" s="109"/>
      <c r="H2202" s="166" t="s">
        <v>51</v>
      </c>
      <c r="I2202" s="166"/>
      <c r="J2202" s="166"/>
      <c r="K2202" s="27"/>
      <c r="L2202" s="27"/>
      <c r="M2202" s="109"/>
    </row>
    <row r="2203" spans="1:13">
      <c r="A2203" s="34" t="s">
        <v>52</v>
      </c>
      <c r="B2203" s="167"/>
      <c r="C2203" s="167"/>
      <c r="D2203" s="167"/>
      <c r="E2203" s="167"/>
      <c r="F2203" s="167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67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68"/>
      <c r="I2211" s="168"/>
      <c r="J2211" s="168"/>
      <c r="K2211" s="16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6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65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6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6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6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6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6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69"/>
      <c r="I2227" s="8"/>
      <c r="J2227" s="169"/>
      <c r="K2227" s="8"/>
      <c r="L2227" s="16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6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67"/>
      <c r="G2246" s="109"/>
      <c r="H2246" s="166" t="s">
        <v>51</v>
      </c>
      <c r="I2246" s="166"/>
      <c r="J2246" s="166"/>
      <c r="K2246" s="27"/>
      <c r="L2246" s="27"/>
      <c r="M2246" s="109"/>
    </row>
    <row r="2247" spans="1:13">
      <c r="A2247" s="34" t="s">
        <v>52</v>
      </c>
      <c r="B2247" s="167"/>
      <c r="C2247" s="167"/>
      <c r="D2247" s="167"/>
      <c r="E2247" s="167"/>
      <c r="F2247" s="167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67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68"/>
      <c r="I2255" s="168"/>
      <c r="J2255" s="168"/>
      <c r="K2255" s="16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6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65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6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6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6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6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6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69"/>
      <c r="I2271" s="8"/>
      <c r="J2271" s="169"/>
      <c r="K2271" s="8"/>
      <c r="L2271" s="16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6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67"/>
      <c r="G2290" s="109"/>
      <c r="H2290" s="166" t="s">
        <v>51</v>
      </c>
      <c r="I2290" s="166"/>
      <c r="J2290" s="166"/>
      <c r="K2290" s="27"/>
      <c r="L2290" s="27"/>
      <c r="M2290" s="109"/>
    </row>
    <row r="2291" spans="1:13">
      <c r="A2291" s="34" t="s">
        <v>52</v>
      </c>
      <c r="B2291" s="167"/>
      <c r="C2291" s="167"/>
      <c r="D2291" s="167"/>
      <c r="E2291" s="167"/>
      <c r="F2291" s="167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67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68"/>
      <c r="I2299" s="168"/>
      <c r="J2299" s="168"/>
      <c r="K2299" s="16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6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65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6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6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6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6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6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69"/>
      <c r="I2315" s="8"/>
      <c r="J2315" s="169"/>
      <c r="K2315" s="8"/>
      <c r="L2315" s="16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6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67"/>
      <c r="G2334" s="109"/>
      <c r="H2334" s="166" t="s">
        <v>51</v>
      </c>
      <c r="I2334" s="166"/>
      <c r="J2334" s="166"/>
      <c r="K2334" s="27"/>
      <c r="L2334" s="27"/>
      <c r="M2334" s="109"/>
    </row>
    <row r="2335" spans="1:13">
      <c r="A2335" s="34" t="s">
        <v>52</v>
      </c>
      <c r="B2335" s="167"/>
      <c r="C2335" s="167"/>
      <c r="D2335" s="167"/>
      <c r="E2335" s="167"/>
      <c r="F2335" s="167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67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68"/>
      <c r="I2343" s="168"/>
      <c r="J2343" s="168"/>
      <c r="K2343" s="16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6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65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6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6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6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6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6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69"/>
      <c r="I2359" s="8"/>
      <c r="J2359" s="169"/>
      <c r="K2359" s="8"/>
      <c r="L2359" s="16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6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67"/>
      <c r="G2378" s="109"/>
      <c r="H2378" s="166" t="s">
        <v>51</v>
      </c>
      <c r="I2378" s="166"/>
      <c r="J2378" s="166"/>
      <c r="K2378" s="27"/>
      <c r="L2378" s="27"/>
      <c r="M2378" s="109"/>
    </row>
    <row r="2379" spans="1:13">
      <c r="A2379" s="34" t="s">
        <v>52</v>
      </c>
      <c r="B2379" s="167"/>
      <c r="C2379" s="167"/>
      <c r="D2379" s="167"/>
      <c r="E2379" s="167"/>
      <c r="F2379" s="167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67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68"/>
      <c r="I2387" s="168"/>
      <c r="J2387" s="168"/>
      <c r="K2387" s="16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6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65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6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6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6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6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6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69"/>
      <c r="I2403" s="8"/>
      <c r="J2403" s="169"/>
      <c r="K2403" s="8"/>
      <c r="L2403" s="16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6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67"/>
      <c r="G2422" s="109"/>
      <c r="H2422" s="166" t="s">
        <v>51</v>
      </c>
      <c r="I2422" s="166"/>
      <c r="J2422" s="166"/>
      <c r="K2422" s="27"/>
      <c r="L2422" s="27"/>
      <c r="M2422" s="109"/>
    </row>
    <row r="2423" spans="1:13">
      <c r="A2423" s="34" t="s">
        <v>52</v>
      </c>
      <c r="B2423" s="167"/>
      <c r="C2423" s="167"/>
      <c r="D2423" s="167"/>
      <c r="E2423" s="167"/>
      <c r="F2423" s="167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67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68"/>
      <c r="I2431" s="168"/>
      <c r="J2431" s="168"/>
      <c r="K2431" s="16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6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65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6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6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6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6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6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69"/>
      <c r="I2447" s="8"/>
      <c r="J2447" s="169"/>
      <c r="K2447" s="8"/>
      <c r="L2447" s="16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6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67"/>
      <c r="G2466" s="109"/>
      <c r="H2466" s="166" t="s">
        <v>51</v>
      </c>
      <c r="I2466" s="166"/>
      <c r="J2466" s="166"/>
      <c r="K2466" s="27"/>
      <c r="L2466" s="27"/>
      <c r="M2466" s="109"/>
    </row>
    <row r="2467" spans="1:13">
      <c r="A2467" s="34" t="s">
        <v>52</v>
      </c>
      <c r="B2467" s="167"/>
      <c r="C2467" s="167"/>
      <c r="D2467" s="167"/>
      <c r="E2467" s="167"/>
      <c r="F2467" s="167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67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68"/>
      <c r="I2475" s="168"/>
      <c r="J2475" s="168"/>
      <c r="K2475" s="16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6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65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6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6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6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6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6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69"/>
      <c r="I2491" s="8"/>
      <c r="J2491" s="169"/>
      <c r="K2491" s="8"/>
      <c r="L2491" s="16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6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67"/>
      <c r="G2510" s="109"/>
      <c r="H2510" s="166" t="s">
        <v>51</v>
      </c>
      <c r="I2510" s="166"/>
      <c r="J2510" s="166"/>
      <c r="K2510" s="27"/>
      <c r="L2510" s="27"/>
      <c r="M2510" s="109"/>
    </row>
    <row r="2511" spans="1:13">
      <c r="A2511" s="34" t="s">
        <v>52</v>
      </c>
      <c r="B2511" s="167"/>
      <c r="C2511" s="167"/>
      <c r="D2511" s="167"/>
      <c r="E2511" s="167"/>
      <c r="F2511" s="167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67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68"/>
      <c r="I2519" s="168"/>
      <c r="J2519" s="168"/>
      <c r="K2519" s="16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6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65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6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6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6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6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6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69"/>
      <c r="I2535" s="8"/>
      <c r="J2535" s="169"/>
      <c r="K2535" s="8"/>
      <c r="L2535" s="16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6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67"/>
      <c r="G2554" s="109"/>
      <c r="H2554" s="166" t="s">
        <v>51</v>
      </c>
      <c r="I2554" s="166"/>
      <c r="J2554" s="166"/>
      <c r="K2554" s="27"/>
      <c r="L2554" s="27"/>
      <c r="M2554" s="109"/>
    </row>
    <row r="2555" spans="1:13">
      <c r="A2555" s="34" t="s">
        <v>52</v>
      </c>
      <c r="B2555" s="167"/>
      <c r="C2555" s="167"/>
      <c r="D2555" s="167"/>
      <c r="E2555" s="167"/>
      <c r="F2555" s="167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67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68"/>
      <c r="I2563" s="168"/>
      <c r="J2563" s="168"/>
      <c r="K2563" s="16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6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65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6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6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6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6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6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69"/>
      <c r="I2579" s="8"/>
      <c r="J2579" s="169"/>
      <c r="K2579" s="8"/>
      <c r="L2579" s="16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6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67"/>
      <c r="G2598" s="109"/>
      <c r="H2598" s="166" t="s">
        <v>51</v>
      </c>
      <c r="I2598" s="166"/>
      <c r="J2598" s="166"/>
      <c r="K2598" s="27"/>
      <c r="L2598" s="27"/>
      <c r="M2598" s="109"/>
    </row>
    <row r="2599" spans="1:13">
      <c r="A2599" s="34" t="s">
        <v>52</v>
      </c>
      <c r="B2599" s="167"/>
      <c r="C2599" s="167"/>
      <c r="D2599" s="167"/>
      <c r="E2599" s="167"/>
      <c r="F2599" s="167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67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68"/>
      <c r="I2607" s="168"/>
      <c r="J2607" s="168"/>
      <c r="K2607" s="16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6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65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6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6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6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6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6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69"/>
      <c r="I2623" s="8"/>
      <c r="J2623" s="169"/>
      <c r="K2623" s="8"/>
      <c r="L2623" s="16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6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67"/>
      <c r="G2642" s="109"/>
      <c r="H2642" s="166" t="s">
        <v>51</v>
      </c>
      <c r="I2642" s="166"/>
      <c r="J2642" s="166"/>
      <c r="K2642" s="27"/>
      <c r="L2642" s="27"/>
      <c r="M2642" s="109"/>
    </row>
    <row r="2643" spans="1:13">
      <c r="A2643" s="34" t="s">
        <v>52</v>
      </c>
      <c r="B2643" s="167"/>
      <c r="C2643" s="167"/>
      <c r="D2643" s="167"/>
      <c r="E2643" s="167"/>
      <c r="F2643" s="167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67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68"/>
      <c r="I2651" s="168"/>
      <c r="J2651" s="168"/>
      <c r="K2651" s="16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6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65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6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6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6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6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6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69"/>
      <c r="I2667" s="8"/>
      <c r="J2667" s="169"/>
      <c r="K2667" s="8"/>
      <c r="L2667" s="16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6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67"/>
      <c r="G2686" s="109"/>
      <c r="H2686" s="166" t="s">
        <v>51</v>
      </c>
      <c r="I2686" s="166"/>
      <c r="J2686" s="166"/>
      <c r="K2686" s="27"/>
      <c r="L2686" s="27"/>
      <c r="M2686" s="109"/>
    </row>
    <row r="2687" spans="1:13">
      <c r="A2687" s="34" t="s">
        <v>52</v>
      </c>
      <c r="B2687" s="167"/>
      <c r="C2687" s="167"/>
      <c r="D2687" s="167"/>
      <c r="E2687" s="167"/>
      <c r="F2687" s="167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67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68"/>
      <c r="I2695" s="168"/>
      <c r="J2695" s="168"/>
      <c r="K2695" s="16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6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65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6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6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6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6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6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69"/>
      <c r="I2711" s="8"/>
      <c r="J2711" s="169"/>
      <c r="K2711" s="8"/>
      <c r="L2711" s="16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6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67"/>
      <c r="G2730" s="109"/>
      <c r="H2730" s="166" t="s">
        <v>51</v>
      </c>
      <c r="I2730" s="166"/>
      <c r="J2730" s="166"/>
      <c r="K2730" s="27"/>
      <c r="L2730" s="27"/>
      <c r="M2730" s="109"/>
    </row>
    <row r="2731" spans="1:13">
      <c r="A2731" s="34" t="s">
        <v>52</v>
      </c>
      <c r="B2731" s="167"/>
      <c r="C2731" s="167"/>
      <c r="D2731" s="167"/>
      <c r="E2731" s="167"/>
      <c r="F2731" s="167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67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68"/>
      <c r="I2739" s="168"/>
      <c r="J2739" s="168"/>
      <c r="K2739" s="16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6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65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6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6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6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6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6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69"/>
      <c r="I2755" s="8"/>
      <c r="J2755" s="169"/>
      <c r="K2755" s="8"/>
      <c r="L2755" s="16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6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67"/>
      <c r="G2774" s="109"/>
      <c r="H2774" s="166" t="s">
        <v>51</v>
      </c>
      <c r="I2774" s="166"/>
      <c r="J2774" s="166"/>
      <c r="K2774" s="27"/>
      <c r="L2774" s="27"/>
      <c r="M2774" s="109"/>
    </row>
    <row r="2775" spans="1:13">
      <c r="A2775" s="34" t="s">
        <v>52</v>
      </c>
      <c r="B2775" s="167"/>
      <c r="C2775" s="167"/>
      <c r="D2775" s="167"/>
      <c r="E2775" s="167"/>
      <c r="F2775" s="167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67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68"/>
      <c r="I2783" s="168"/>
      <c r="J2783" s="168"/>
      <c r="K2783" s="16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6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65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6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6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6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6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6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69"/>
      <c r="I2799" s="8"/>
      <c r="J2799" s="169"/>
      <c r="K2799" s="8"/>
      <c r="L2799" s="16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6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67"/>
      <c r="G2818" s="109"/>
      <c r="H2818" s="166" t="s">
        <v>51</v>
      </c>
      <c r="I2818" s="166"/>
      <c r="J2818" s="166"/>
      <c r="K2818" s="27"/>
      <c r="L2818" s="27"/>
      <c r="M2818" s="109"/>
    </row>
    <row r="2819" spans="1:13">
      <c r="A2819" s="34" t="s">
        <v>52</v>
      </c>
      <c r="B2819" s="167"/>
      <c r="C2819" s="167"/>
      <c r="D2819" s="167"/>
      <c r="E2819" s="167"/>
      <c r="F2819" s="167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67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68"/>
      <c r="I2827" s="168"/>
      <c r="J2827" s="168"/>
      <c r="K2827" s="16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6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65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6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6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6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6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6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69"/>
      <c r="I2843" s="8"/>
      <c r="J2843" s="169"/>
      <c r="K2843" s="8"/>
      <c r="L2843" s="16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6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67"/>
      <c r="G2862" s="109"/>
      <c r="H2862" s="166" t="s">
        <v>51</v>
      </c>
      <c r="I2862" s="166"/>
      <c r="J2862" s="166"/>
      <c r="K2862" s="27"/>
      <c r="L2862" s="27"/>
      <c r="M2862" s="109"/>
    </row>
    <row r="2863" spans="1:13">
      <c r="A2863" s="34" t="s">
        <v>52</v>
      </c>
      <c r="B2863" s="167"/>
      <c r="C2863" s="167"/>
      <c r="D2863" s="167"/>
      <c r="E2863" s="167"/>
      <c r="F2863" s="167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67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68"/>
      <c r="I2871" s="168"/>
      <c r="J2871" s="168"/>
      <c r="K2871" s="16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6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65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6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6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6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6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6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69"/>
      <c r="I2887" s="8"/>
      <c r="J2887" s="169"/>
      <c r="K2887" s="8"/>
      <c r="L2887" s="16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6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67"/>
      <c r="G2906" s="109"/>
      <c r="H2906" s="166" t="s">
        <v>51</v>
      </c>
      <c r="I2906" s="166"/>
      <c r="J2906" s="166"/>
      <c r="K2906" s="27"/>
      <c r="L2906" s="27"/>
      <c r="M2906" s="109"/>
    </row>
    <row r="2907" spans="1:13">
      <c r="A2907" s="34" t="s">
        <v>52</v>
      </c>
      <c r="B2907" s="167"/>
      <c r="C2907" s="167"/>
      <c r="D2907" s="167"/>
      <c r="E2907" s="167"/>
      <c r="F2907" s="167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67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68"/>
      <c r="I2915" s="168"/>
      <c r="J2915" s="168"/>
      <c r="K2915" s="16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6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65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6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6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6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6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6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69"/>
      <c r="I2931" s="8"/>
      <c r="J2931" s="169"/>
      <c r="K2931" s="8"/>
      <c r="L2931" s="16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6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67"/>
      <c r="G2950" s="109"/>
      <c r="H2950" s="166" t="s">
        <v>51</v>
      </c>
      <c r="I2950" s="166"/>
      <c r="J2950" s="166"/>
      <c r="K2950" s="27"/>
      <c r="L2950" s="27"/>
      <c r="M2950" s="109"/>
    </row>
    <row r="2951" spans="1:13">
      <c r="A2951" s="34" t="s">
        <v>52</v>
      </c>
      <c r="B2951" s="167"/>
      <c r="C2951" s="167"/>
      <c r="D2951" s="167"/>
      <c r="E2951" s="167"/>
      <c r="F2951" s="167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67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68"/>
      <c r="I2959" s="168"/>
      <c r="J2959" s="168"/>
      <c r="K2959" s="16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6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65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6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6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6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6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6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69"/>
      <c r="I2975" s="8"/>
      <c r="J2975" s="169"/>
      <c r="K2975" s="8"/>
      <c r="L2975" s="16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6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FF00"/>
  </sheetPr>
  <dimension ref="A1:V3652"/>
  <sheetViews>
    <sheetView topLeftCell="A121" workbookViewId="0">
      <selection activeCell="C144" sqref="C144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5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" style="122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12"/>
      <c r="O1" s="88"/>
      <c r="P1" s="88"/>
      <c r="Q1" s="88"/>
      <c r="R1" s="88"/>
      <c r="S1" s="88"/>
    </row>
    <row r="2" spans="1:22">
      <c r="A2" s="202" t="s">
        <v>86</v>
      </c>
      <c r="B2" s="203"/>
      <c r="C2" s="203"/>
      <c r="D2" s="203"/>
      <c r="E2" s="203"/>
      <c r="F2" s="90"/>
      <c r="G2" s="27"/>
      <c r="H2" s="93" t="s">
        <v>51</v>
      </c>
      <c r="I2" s="93"/>
      <c r="J2" s="93"/>
      <c r="K2" s="27"/>
      <c r="L2" s="27"/>
      <c r="M2" s="107"/>
      <c r="O2" s="88"/>
      <c r="P2" s="88"/>
      <c r="Q2" s="88"/>
      <c r="R2" s="88"/>
      <c r="S2" s="88"/>
    </row>
    <row r="3" spans="1:22">
      <c r="A3" s="34" t="s">
        <v>52</v>
      </c>
      <c r="B3" s="90">
        <v>1</v>
      </c>
      <c r="C3" s="90"/>
      <c r="D3" s="90"/>
      <c r="E3" s="90"/>
      <c r="F3" s="90"/>
      <c r="G3" s="27"/>
      <c r="H3" s="55" t="s">
        <v>87</v>
      </c>
      <c r="I3" s="55"/>
      <c r="J3" s="55"/>
      <c r="K3" s="37"/>
      <c r="L3" s="26"/>
      <c r="M3" s="113"/>
      <c r="O3" s="88"/>
      <c r="P3" s="88"/>
      <c r="Q3" s="88"/>
      <c r="R3" s="88"/>
      <c r="S3" s="88"/>
    </row>
    <row r="4" spans="1:22">
      <c r="A4" s="90"/>
      <c r="B4" s="29"/>
      <c r="C4" s="15" t="s">
        <v>53</v>
      </c>
      <c r="D4" s="67">
        <v>18530</v>
      </c>
      <c r="E4" s="30"/>
      <c r="F4" s="28"/>
      <c r="G4" s="27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4"/>
      <c r="O4" s="88"/>
      <c r="P4" s="88"/>
      <c r="Q4" s="88"/>
      <c r="R4" s="88"/>
      <c r="S4" s="88"/>
    </row>
    <row r="5" spans="1:22">
      <c r="A5" s="1"/>
      <c r="B5" s="1"/>
      <c r="C5" s="15" t="s">
        <v>59</v>
      </c>
      <c r="D5" s="30">
        <v>428</v>
      </c>
      <c r="E5" s="30"/>
      <c r="F5" s="28"/>
      <c r="G5" s="108" t="s">
        <v>92</v>
      </c>
      <c r="H5" s="31">
        <v>1</v>
      </c>
      <c r="I5" s="68"/>
      <c r="J5" s="35">
        <v>18403.3</v>
      </c>
      <c r="K5" s="31" t="s">
        <v>90</v>
      </c>
      <c r="L5" s="33">
        <v>1</v>
      </c>
      <c r="M5" s="109" t="s">
        <v>95</v>
      </c>
      <c r="N5" s="88"/>
      <c r="O5" s="88"/>
      <c r="P5" s="88"/>
      <c r="Q5" s="88"/>
      <c r="R5" s="88"/>
      <c r="S5" s="88"/>
    </row>
    <row r="6" spans="1:22">
      <c r="A6" s="9" t="s">
        <v>0</v>
      </c>
      <c r="B6" s="10"/>
      <c r="C6" s="15" t="s">
        <v>60</v>
      </c>
      <c r="D6" s="30">
        <v>407</v>
      </c>
      <c r="E6" s="30"/>
      <c r="F6" s="28"/>
      <c r="G6" s="27"/>
      <c r="H6" s="31">
        <v>2</v>
      </c>
      <c r="I6" s="68"/>
      <c r="J6" s="35"/>
      <c r="K6" s="31"/>
      <c r="L6" s="33"/>
      <c r="M6" s="110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20</v>
      </c>
      <c r="E7" s="30"/>
      <c r="F7" s="28"/>
      <c r="G7" s="27"/>
      <c r="H7" s="31">
        <v>3</v>
      </c>
      <c r="I7" s="31"/>
      <c r="J7" s="35"/>
      <c r="K7" s="31"/>
      <c r="L7" s="33"/>
      <c r="M7" s="110"/>
      <c r="N7" s="70"/>
    </row>
    <row r="8" spans="1:22">
      <c r="A8" s="9" t="s">
        <v>62</v>
      </c>
      <c r="B8" s="11"/>
      <c r="C8" s="16" t="s">
        <v>63</v>
      </c>
      <c r="D8" s="57" t="s">
        <v>88</v>
      </c>
      <c r="E8" s="21"/>
      <c r="F8" s="54"/>
      <c r="G8" s="27"/>
      <c r="H8" s="31">
        <v>4</v>
      </c>
      <c r="I8" s="31"/>
      <c r="J8" s="35"/>
      <c r="K8" s="31"/>
      <c r="L8" s="33"/>
      <c r="M8" s="110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27"/>
      <c r="H9" s="31">
        <v>5</v>
      </c>
      <c r="I9" s="31"/>
      <c r="J9" s="35"/>
      <c r="K9" s="31"/>
      <c r="L9" s="33"/>
      <c r="M9" s="110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26</v>
      </c>
      <c r="E10" s="71" t="s">
        <v>78</v>
      </c>
      <c r="F10" s="12"/>
      <c r="G10" s="27"/>
      <c r="H10" s="72"/>
      <c r="I10" s="72"/>
      <c r="J10" s="72"/>
      <c r="K10" s="72"/>
      <c r="L10" s="44"/>
      <c r="M10" s="115"/>
      <c r="N10" s="70"/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77</v>
      </c>
      <c r="D11" s="71" t="s">
        <v>77</v>
      </c>
      <c r="E11" s="71" t="s">
        <v>77</v>
      </c>
      <c r="F11" s="6"/>
      <c r="G11" s="27"/>
      <c r="H11" s="91"/>
      <c r="I11" s="91"/>
      <c r="J11" s="91"/>
      <c r="K11" s="91"/>
      <c r="L11" s="44"/>
      <c r="M11" s="115"/>
      <c r="R11" s="54"/>
      <c r="S11" s="2"/>
      <c r="T11" s="2"/>
      <c r="U11" s="2"/>
      <c r="V11" s="3"/>
    </row>
    <row r="12" spans="1:22">
      <c r="A12" s="17">
        <v>3</v>
      </c>
      <c r="B12" s="75">
        <v>18403.3</v>
      </c>
      <c r="C12" s="71" t="s">
        <v>78</v>
      </c>
      <c r="D12" s="6" t="s">
        <v>93</v>
      </c>
      <c r="E12" s="71" t="s">
        <v>78</v>
      </c>
      <c r="F12" s="69" t="s">
        <v>73</v>
      </c>
      <c r="G12" s="27"/>
      <c r="H12" s="204" t="s">
        <v>75</v>
      </c>
      <c r="I12" s="205"/>
      <c r="J12" s="91">
        <v>1</v>
      </c>
      <c r="K12" s="44" t="s">
        <v>35</v>
      </c>
      <c r="L12" s="5"/>
      <c r="M12" s="116"/>
      <c r="R12" s="41"/>
      <c r="S12" s="2"/>
      <c r="T12" s="32"/>
      <c r="U12" s="2"/>
      <c r="V12" s="3"/>
    </row>
    <row r="13" spans="1:22">
      <c r="A13" s="17">
        <v>4</v>
      </c>
      <c r="B13" s="75">
        <v>0</v>
      </c>
      <c r="C13" s="71" t="s">
        <v>77</v>
      </c>
      <c r="D13" s="71" t="s">
        <v>77</v>
      </c>
      <c r="E13" s="71" t="s">
        <v>77</v>
      </c>
      <c r="F13" s="6"/>
      <c r="G13" s="27"/>
      <c r="H13" s="21" t="s">
        <v>64</v>
      </c>
      <c r="I13" s="21"/>
      <c r="J13" s="43">
        <f>SUM(J5*L5)+10+6</f>
        <v>18419.3</v>
      </c>
      <c r="K13" s="2"/>
      <c r="L13" s="3"/>
      <c r="M13" s="117"/>
      <c r="N13" s="59"/>
      <c r="R13" s="39"/>
      <c r="S13" s="2"/>
      <c r="T13" s="2"/>
      <c r="U13" s="32"/>
      <c r="V13" s="3"/>
    </row>
    <row r="14" spans="1:22">
      <c r="A14" s="17">
        <v>5</v>
      </c>
      <c r="B14" s="76" t="s">
        <v>94</v>
      </c>
      <c r="C14" s="71"/>
      <c r="D14" s="71"/>
      <c r="E14" s="71"/>
      <c r="F14" s="6"/>
      <c r="G14" s="27"/>
      <c r="H14" s="21" t="s">
        <v>65</v>
      </c>
      <c r="I14" s="21"/>
      <c r="J14" s="43">
        <f>SUM(N10,B11:B13)+6</f>
        <v>18419.3</v>
      </c>
      <c r="K14" s="27"/>
      <c r="L14" s="3"/>
      <c r="M14" s="117"/>
      <c r="R14" s="40"/>
      <c r="S14" s="2"/>
      <c r="T14" s="32"/>
      <c r="U14" s="2"/>
      <c r="V14" s="3"/>
    </row>
    <row r="15" spans="1:22">
      <c r="A15" s="17">
        <v>6</v>
      </c>
      <c r="B15" s="7"/>
      <c r="C15" s="7"/>
      <c r="D15" s="7"/>
      <c r="E15" s="71"/>
      <c r="F15" s="6"/>
      <c r="G15" s="27"/>
      <c r="H15" s="206" t="s">
        <v>66</v>
      </c>
      <c r="I15" s="207"/>
      <c r="J15" s="206" t="s">
        <v>67</v>
      </c>
      <c r="K15" s="207"/>
      <c r="L15" s="20"/>
      <c r="M15" s="118"/>
      <c r="N15" s="4"/>
      <c r="O15" s="4"/>
      <c r="P15" s="4"/>
      <c r="Q15" s="3"/>
    </row>
    <row r="16" spans="1:22">
      <c r="A16" s="17">
        <v>7</v>
      </c>
      <c r="B16" s="7"/>
      <c r="C16" s="71"/>
      <c r="D16" s="6"/>
      <c r="E16" s="71"/>
      <c r="F16" s="6"/>
      <c r="G16" s="27"/>
      <c r="H16" s="197"/>
      <c r="I16" s="198"/>
      <c r="J16" s="197"/>
      <c r="K16" s="198"/>
      <c r="L16" s="27"/>
      <c r="M16" s="107"/>
      <c r="N16" s="4"/>
      <c r="O16" s="2"/>
      <c r="P16" s="4"/>
      <c r="Q16" s="3"/>
    </row>
    <row r="17" spans="1:13">
      <c r="A17" s="17">
        <v>8</v>
      </c>
      <c r="B17" s="75"/>
      <c r="C17" s="71"/>
      <c r="D17" s="71"/>
      <c r="E17" s="71"/>
      <c r="F17" s="6"/>
      <c r="G17" s="27"/>
      <c r="H17" s="199"/>
      <c r="I17" s="200"/>
      <c r="J17" s="199"/>
      <c r="K17" s="200"/>
      <c r="L17" s="27"/>
      <c r="M17" s="107"/>
    </row>
    <row r="18" spans="1:13">
      <c r="A18" s="17">
        <v>9</v>
      </c>
      <c r="B18" s="7"/>
      <c r="C18" s="7"/>
      <c r="D18" s="7"/>
      <c r="E18" s="6"/>
      <c r="F18" s="6"/>
      <c r="G18" s="27"/>
      <c r="H18" s="38" t="s">
        <v>68</v>
      </c>
      <c r="I18" s="38"/>
      <c r="J18" s="38"/>
      <c r="K18" s="38"/>
      <c r="L18" s="27"/>
      <c r="M18" s="107"/>
    </row>
    <row r="19" spans="1:13">
      <c r="A19" s="17">
        <v>10</v>
      </c>
      <c r="B19" s="89"/>
      <c r="C19" s="6"/>
      <c r="D19" s="6"/>
      <c r="E19" s="6"/>
      <c r="F19" s="6"/>
      <c r="G19" s="27"/>
      <c r="H19" s="54" t="s">
        <v>69</v>
      </c>
      <c r="I19" s="54"/>
      <c r="J19" s="54"/>
      <c r="K19" s="54"/>
      <c r="L19" s="27"/>
      <c r="M19" s="107"/>
    </row>
    <row r="20" spans="1:13">
      <c r="A20" s="17">
        <v>11</v>
      </c>
      <c r="B20" s="76"/>
      <c r="C20" s="6"/>
      <c r="D20" s="6"/>
      <c r="E20" s="6"/>
      <c r="F20" s="6"/>
      <c r="G20" s="20"/>
      <c r="H20" s="182" t="s">
        <v>8</v>
      </c>
      <c r="I20" s="183"/>
      <c r="J20" s="8"/>
      <c r="K20" s="8"/>
      <c r="L20" s="8"/>
      <c r="M20" s="119"/>
    </row>
    <row r="21" spans="1:13">
      <c r="A21" s="17">
        <v>12</v>
      </c>
      <c r="B21" s="75"/>
      <c r="C21" s="6"/>
      <c r="D21" s="6"/>
      <c r="E21" s="6"/>
      <c r="F21" s="6"/>
      <c r="G21" s="20"/>
      <c r="H21" s="95" t="s">
        <v>9</v>
      </c>
      <c r="I21" s="7">
        <v>80</v>
      </c>
      <c r="J21" s="8"/>
      <c r="K21" s="8"/>
      <c r="L21" s="8"/>
      <c r="M21" s="119"/>
    </row>
    <row r="22" spans="1:13">
      <c r="A22" s="17">
        <v>13</v>
      </c>
      <c r="B22" s="76"/>
      <c r="C22" s="6"/>
      <c r="D22" s="6"/>
      <c r="E22" s="6"/>
      <c r="F22" s="6"/>
      <c r="G22" s="20"/>
      <c r="H22" s="95" t="s">
        <v>10</v>
      </c>
      <c r="I22" s="7">
        <v>2</v>
      </c>
      <c r="J22" s="8"/>
      <c r="K22" s="8"/>
      <c r="L22" s="8"/>
      <c r="M22" s="119"/>
    </row>
    <row r="23" spans="1:13">
      <c r="A23" s="17">
        <v>14</v>
      </c>
      <c r="B23" s="76"/>
      <c r="C23" s="6"/>
      <c r="D23" s="6"/>
      <c r="E23" s="6"/>
      <c r="F23" s="6"/>
      <c r="G23" s="20"/>
      <c r="H23" s="95" t="s">
        <v>11</v>
      </c>
      <c r="I23" s="7">
        <v>80</v>
      </c>
      <c r="J23" s="8"/>
      <c r="K23" s="8"/>
      <c r="L23" s="8"/>
      <c r="M23" s="119"/>
    </row>
    <row r="24" spans="1:13">
      <c r="A24" s="17">
        <v>15</v>
      </c>
      <c r="B24" s="76"/>
      <c r="C24" s="6"/>
      <c r="D24" s="6"/>
      <c r="E24" s="6"/>
      <c r="F24" s="6"/>
      <c r="G24" s="20"/>
      <c r="H24" s="95" t="s">
        <v>12</v>
      </c>
      <c r="I24" s="7">
        <v>4</v>
      </c>
      <c r="J24" s="8"/>
      <c r="K24" s="8"/>
      <c r="L24" s="8"/>
      <c r="M24" s="119"/>
    </row>
    <row r="25" spans="1:13">
      <c r="A25" s="17">
        <v>16</v>
      </c>
      <c r="B25" s="75"/>
      <c r="C25" s="6"/>
      <c r="D25" s="6"/>
      <c r="E25" s="6"/>
      <c r="F25" s="6"/>
      <c r="G25" s="54"/>
      <c r="H25" s="95" t="s">
        <v>13</v>
      </c>
      <c r="I25" s="7">
        <v>40</v>
      </c>
      <c r="J25" s="8"/>
      <c r="K25" s="8"/>
      <c r="L25" s="8"/>
      <c r="M25" s="119"/>
    </row>
    <row r="26" spans="1:13">
      <c r="A26" s="17">
        <v>17</v>
      </c>
      <c r="B26" s="76"/>
      <c r="C26" s="6"/>
      <c r="D26" s="6"/>
      <c r="E26" s="6"/>
      <c r="F26" s="6"/>
      <c r="G26" s="54"/>
      <c r="H26" s="56"/>
      <c r="I26" s="8"/>
      <c r="J26" s="56"/>
      <c r="K26" s="8"/>
      <c r="L26" s="56"/>
      <c r="M26" s="120"/>
    </row>
    <row r="27" spans="1:13">
      <c r="A27" s="17">
        <v>18</v>
      </c>
      <c r="B27" s="76"/>
      <c r="C27" s="6"/>
      <c r="D27" s="6"/>
      <c r="E27" s="6"/>
      <c r="F27" s="6"/>
      <c r="G27" s="54"/>
      <c r="H27" s="92"/>
      <c r="I27" s="8"/>
      <c r="J27" s="92"/>
      <c r="K27" s="8"/>
      <c r="L27" s="92"/>
      <c r="M27" s="121"/>
    </row>
    <row r="28" spans="1:13">
      <c r="A28" s="17">
        <v>19</v>
      </c>
      <c r="B28" s="76"/>
      <c r="C28" s="6"/>
      <c r="D28" s="6"/>
      <c r="E28" s="6"/>
      <c r="F28" s="6"/>
      <c r="G28" s="92"/>
      <c r="H28" s="8"/>
      <c r="I28" s="8"/>
      <c r="J28" s="8"/>
      <c r="K28" s="8"/>
      <c r="L28" s="8"/>
      <c r="M28" s="119"/>
    </row>
    <row r="29" spans="1:13">
      <c r="A29" s="17">
        <v>20</v>
      </c>
      <c r="B29" s="75"/>
      <c r="C29" s="6"/>
      <c r="D29" s="6"/>
      <c r="E29" s="6"/>
      <c r="F29" s="6"/>
      <c r="G29" s="92"/>
      <c r="H29" s="8"/>
      <c r="I29" s="8"/>
      <c r="J29" s="8"/>
      <c r="K29" s="8"/>
      <c r="L29" s="8"/>
      <c r="M29" s="119"/>
    </row>
    <row r="30" spans="1:13">
      <c r="A30" s="17">
        <v>21</v>
      </c>
      <c r="B30" s="76"/>
      <c r="C30" s="6"/>
      <c r="D30" s="6"/>
      <c r="E30" s="6"/>
      <c r="F30" s="6"/>
      <c r="G30" s="92"/>
      <c r="H30" s="8"/>
      <c r="I30" s="8"/>
      <c r="J30" s="8"/>
      <c r="K30" s="8"/>
      <c r="L30" s="8"/>
      <c r="M30" s="119"/>
    </row>
    <row r="31" spans="1:13">
      <c r="A31" s="17">
        <v>22</v>
      </c>
      <c r="B31" s="76"/>
      <c r="C31" s="6"/>
      <c r="D31" s="6"/>
      <c r="E31" s="6"/>
      <c r="F31" s="6"/>
      <c r="G31" s="92"/>
      <c r="H31" s="8"/>
      <c r="I31" s="8"/>
      <c r="J31" s="8"/>
      <c r="K31" s="8"/>
      <c r="L31" s="8"/>
      <c r="M31" s="119"/>
    </row>
    <row r="32" spans="1:13">
      <c r="A32" s="17">
        <v>23</v>
      </c>
      <c r="B32" s="76"/>
      <c r="C32" s="6"/>
      <c r="D32" s="6"/>
      <c r="E32" s="6"/>
      <c r="F32" s="6"/>
      <c r="G32" s="92"/>
      <c r="H32" s="8"/>
      <c r="I32" s="8"/>
      <c r="J32" s="8"/>
      <c r="K32" s="8"/>
      <c r="L32" s="8"/>
      <c r="M32" s="119"/>
    </row>
    <row r="33" spans="1:13">
      <c r="A33" s="17">
        <v>24</v>
      </c>
      <c r="B33" s="75"/>
      <c r="C33" s="6"/>
      <c r="D33" s="6"/>
      <c r="E33" s="6"/>
      <c r="F33" s="6"/>
      <c r="G33" s="92"/>
      <c r="H33" s="42"/>
      <c r="I33" s="8"/>
      <c r="J33" s="42"/>
      <c r="K33" s="8"/>
      <c r="L33" s="8"/>
      <c r="M33" s="119"/>
    </row>
    <row r="34" spans="1:13">
      <c r="A34" s="17">
        <v>25</v>
      </c>
      <c r="B34" s="76"/>
      <c r="C34" s="6"/>
      <c r="D34" s="6"/>
      <c r="E34" s="6"/>
      <c r="F34" s="6"/>
      <c r="G34" s="92"/>
      <c r="H34" s="42"/>
      <c r="I34" s="92"/>
      <c r="J34" s="42"/>
      <c r="K34" s="8"/>
      <c r="L34" s="8"/>
      <c r="M34" s="119"/>
    </row>
    <row r="35" spans="1:13">
      <c r="G35" s="8"/>
      <c r="H35" s="8"/>
      <c r="I35" s="8"/>
      <c r="J35" s="8"/>
      <c r="K35" s="8"/>
      <c r="L35" s="8"/>
      <c r="M35" s="119"/>
    </row>
    <row r="36" spans="1:13">
      <c r="G36" s="8"/>
      <c r="H36" s="8"/>
      <c r="I36" s="8"/>
      <c r="J36" s="8"/>
      <c r="K36" s="8"/>
      <c r="L36" s="8"/>
      <c r="M36" s="119"/>
    </row>
    <row r="37" spans="1:13">
      <c r="G37" s="8"/>
      <c r="H37" s="8"/>
      <c r="I37" s="8"/>
      <c r="J37" s="8"/>
      <c r="K37" s="8"/>
      <c r="L37" s="8"/>
      <c r="M37" s="119"/>
    </row>
    <row r="38" spans="1:13">
      <c r="G38" s="8"/>
      <c r="H38" s="8"/>
      <c r="I38" s="8"/>
      <c r="J38" s="8"/>
      <c r="K38" s="8"/>
      <c r="L38" s="8"/>
      <c r="M38" s="119"/>
    </row>
    <row r="39" spans="1:13">
      <c r="G39" s="8"/>
      <c r="H39" s="8"/>
      <c r="I39" s="8"/>
      <c r="J39" s="8"/>
      <c r="K39" s="8"/>
      <c r="L39" s="8"/>
      <c r="M39" s="119"/>
    </row>
    <row r="40" spans="1:13">
      <c r="G40" s="8"/>
      <c r="H40" s="8"/>
      <c r="I40" s="8"/>
      <c r="J40" s="8"/>
      <c r="K40" s="8"/>
      <c r="L40" s="8"/>
      <c r="M40" s="119"/>
    </row>
    <row r="41" spans="1:13">
      <c r="G41" s="8"/>
      <c r="H41" s="8"/>
      <c r="I41" s="8"/>
      <c r="J41" s="8"/>
      <c r="K41" s="8"/>
      <c r="L41" s="8"/>
      <c r="M41" s="119"/>
    </row>
    <row r="42" spans="1:13">
      <c r="G42" s="8"/>
      <c r="H42" s="8"/>
      <c r="I42" s="8"/>
      <c r="J42" s="8"/>
      <c r="K42" s="8"/>
      <c r="L42" s="8"/>
      <c r="M42" s="119"/>
    </row>
    <row r="43" spans="1:13">
      <c r="G43" s="8"/>
      <c r="H43" s="8"/>
      <c r="I43" s="8"/>
      <c r="J43" s="8"/>
      <c r="K43" s="8"/>
      <c r="L43" s="8"/>
      <c r="M43" s="119"/>
    </row>
    <row r="44" spans="1:13">
      <c r="G44" s="8"/>
      <c r="H44" s="8"/>
      <c r="I44" s="8"/>
      <c r="J44" s="8"/>
      <c r="K44" s="8"/>
      <c r="L44" s="8"/>
      <c r="M44" s="119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12"/>
    </row>
    <row r="46" spans="1:13">
      <c r="A46" s="202" t="s">
        <v>86</v>
      </c>
      <c r="B46" s="203"/>
      <c r="C46" s="203"/>
      <c r="D46" s="203"/>
      <c r="E46" s="203"/>
      <c r="F46" s="97"/>
      <c r="G46" s="27"/>
      <c r="H46" s="96" t="s">
        <v>51</v>
      </c>
      <c r="I46" s="96"/>
      <c r="J46" s="96"/>
      <c r="K46" s="27"/>
      <c r="L46" s="27"/>
      <c r="M46" s="107"/>
    </row>
    <row r="47" spans="1:13">
      <c r="A47" s="34" t="s">
        <v>52</v>
      </c>
      <c r="B47" s="97">
        <v>2</v>
      </c>
      <c r="C47" s="97"/>
      <c r="D47" s="97"/>
      <c r="E47" s="97"/>
      <c r="F47" s="97"/>
      <c r="G47" s="27"/>
      <c r="H47" s="55" t="s">
        <v>87</v>
      </c>
      <c r="I47" s="55"/>
      <c r="J47" s="55"/>
      <c r="K47" s="37"/>
      <c r="L47" s="26"/>
      <c r="M47" s="113"/>
    </row>
    <row r="48" spans="1:13">
      <c r="A48" s="97"/>
      <c r="B48" s="29"/>
      <c r="C48" s="15" t="s">
        <v>53</v>
      </c>
      <c r="D48" s="123">
        <v>17535</v>
      </c>
      <c r="E48" s="30"/>
      <c r="F48" s="28"/>
      <c r="G48" s="27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4"/>
    </row>
    <row r="49" spans="1:14">
      <c r="A49" s="1"/>
      <c r="B49" s="1"/>
      <c r="C49" s="15" t="s">
        <v>59</v>
      </c>
      <c r="D49" s="30">
        <v>428</v>
      </c>
      <c r="E49" s="30"/>
      <c r="F49" s="28"/>
      <c r="G49" s="108" t="s">
        <v>92</v>
      </c>
      <c r="H49" s="31">
        <v>1</v>
      </c>
      <c r="I49" s="68"/>
      <c r="J49" s="35">
        <v>17530.7</v>
      </c>
      <c r="K49" s="31" t="s">
        <v>96</v>
      </c>
      <c r="L49" s="33">
        <v>1</v>
      </c>
      <c r="M49" s="111" t="s">
        <v>95</v>
      </c>
      <c r="N49" s="88"/>
    </row>
    <row r="50" spans="1:14">
      <c r="A50" s="9" t="s">
        <v>0</v>
      </c>
      <c r="B50" s="10"/>
      <c r="C50" s="15" t="s">
        <v>60</v>
      </c>
      <c r="D50" s="30">
        <v>407</v>
      </c>
      <c r="E50" s="30"/>
      <c r="F50" s="28"/>
      <c r="G50" s="27"/>
      <c r="H50" s="31">
        <v>2</v>
      </c>
      <c r="I50" s="68"/>
      <c r="J50" s="35"/>
      <c r="K50" s="31"/>
      <c r="L50" s="33"/>
      <c r="M50" s="110"/>
      <c r="N50" s="70"/>
    </row>
    <row r="51" spans="1:14">
      <c r="A51" s="9" t="s">
        <v>1</v>
      </c>
      <c r="B51" s="11"/>
      <c r="C51" s="15" t="s">
        <v>61</v>
      </c>
      <c r="D51" s="30">
        <v>20</v>
      </c>
      <c r="E51" s="30"/>
      <c r="F51" s="28"/>
      <c r="G51" s="27"/>
      <c r="H51" s="31">
        <v>3</v>
      </c>
      <c r="I51" s="31"/>
      <c r="J51" s="35"/>
      <c r="K51" s="31"/>
      <c r="L51" s="33"/>
      <c r="M51" s="110"/>
      <c r="N51" s="70"/>
    </row>
    <row r="52" spans="1:14">
      <c r="A52" s="9" t="s">
        <v>62</v>
      </c>
      <c r="B52" s="11"/>
      <c r="C52" s="16" t="s">
        <v>63</v>
      </c>
      <c r="D52" s="57" t="s">
        <v>88</v>
      </c>
      <c r="E52" s="21"/>
      <c r="F52" s="54"/>
      <c r="G52" s="27"/>
      <c r="H52" s="31">
        <v>4</v>
      </c>
      <c r="I52" s="31"/>
      <c r="J52" s="35"/>
      <c r="K52" s="31"/>
      <c r="L52" s="33"/>
      <c r="M52" s="110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27"/>
      <c r="H53" s="31">
        <v>5</v>
      </c>
      <c r="I53" s="31"/>
      <c r="J53" s="35"/>
      <c r="K53" s="31"/>
      <c r="L53" s="33"/>
      <c r="M53" s="110"/>
      <c r="N53" s="70"/>
    </row>
    <row r="54" spans="1:14">
      <c r="A54" s="17">
        <v>1</v>
      </c>
      <c r="B54" s="12"/>
      <c r="C54" s="71" t="s">
        <v>78</v>
      </c>
      <c r="D54" s="71" t="s">
        <v>78</v>
      </c>
      <c r="E54" s="71" t="s">
        <v>78</v>
      </c>
      <c r="F54" s="12"/>
      <c r="G54" s="27"/>
      <c r="H54" s="72"/>
      <c r="I54" s="72"/>
      <c r="J54" s="72"/>
      <c r="K54" s="72"/>
      <c r="L54" s="44"/>
      <c r="M54" s="115"/>
      <c r="N54" s="70"/>
    </row>
    <row r="55" spans="1:14">
      <c r="A55" s="17">
        <v>2</v>
      </c>
      <c r="B55" s="74">
        <v>10</v>
      </c>
      <c r="C55" s="71" t="s">
        <v>77</v>
      </c>
      <c r="D55" s="71" t="s">
        <v>77</v>
      </c>
      <c r="E55" s="71" t="s">
        <v>77</v>
      </c>
      <c r="F55" s="6"/>
      <c r="G55" s="27"/>
      <c r="H55" s="98"/>
      <c r="I55" s="98"/>
      <c r="J55" s="98"/>
      <c r="K55" s="98"/>
      <c r="L55" s="44"/>
      <c r="M55" s="115"/>
    </row>
    <row r="56" spans="1:14">
      <c r="A56" s="17">
        <v>3</v>
      </c>
      <c r="B56" s="75">
        <v>17530.7</v>
      </c>
      <c r="C56" s="71" t="s">
        <v>77</v>
      </c>
      <c r="D56" s="71" t="s">
        <v>77</v>
      </c>
      <c r="E56" s="71" t="s">
        <v>77</v>
      </c>
      <c r="F56" s="6"/>
      <c r="G56" s="27"/>
      <c r="H56" s="204" t="s">
        <v>75</v>
      </c>
      <c r="I56" s="205"/>
      <c r="J56" s="98">
        <v>10</v>
      </c>
      <c r="K56" s="44" t="s">
        <v>35</v>
      </c>
      <c r="L56" s="5"/>
      <c r="M56" s="116"/>
    </row>
    <row r="57" spans="1:14">
      <c r="A57" s="17">
        <v>4</v>
      </c>
      <c r="B57" s="87" t="s">
        <v>94</v>
      </c>
      <c r="C57" s="71"/>
      <c r="D57" s="6"/>
      <c r="E57" s="71"/>
      <c r="F57" s="6"/>
      <c r="G57" s="27"/>
      <c r="H57" s="21" t="s">
        <v>64</v>
      </c>
      <c r="I57" s="21"/>
      <c r="J57" s="43">
        <f>SUM(J49*L49)+10+6</f>
        <v>17546.7</v>
      </c>
      <c r="K57" s="2"/>
      <c r="L57" s="3"/>
      <c r="M57" s="117"/>
      <c r="N57" s="59"/>
    </row>
    <row r="58" spans="1:14">
      <c r="A58" s="17">
        <v>5</v>
      </c>
      <c r="B58" s="76"/>
      <c r="C58" s="71"/>
      <c r="D58" s="71"/>
      <c r="E58" s="71"/>
      <c r="F58" s="6"/>
      <c r="G58" s="27"/>
      <c r="H58" s="21" t="s">
        <v>65</v>
      </c>
      <c r="I58" s="21"/>
      <c r="J58" s="43">
        <f>SUM(N54,B55:B56)+6</f>
        <v>17546.7</v>
      </c>
      <c r="K58" s="27"/>
      <c r="L58" s="3"/>
      <c r="M58" s="117"/>
    </row>
    <row r="59" spans="1:14">
      <c r="A59" s="17">
        <v>6</v>
      </c>
      <c r="B59" s="7"/>
      <c r="C59" s="7"/>
      <c r="D59" s="7"/>
      <c r="E59" s="71"/>
      <c r="F59" s="6"/>
      <c r="G59" s="27"/>
      <c r="H59" s="206" t="s">
        <v>66</v>
      </c>
      <c r="I59" s="207"/>
      <c r="J59" s="206" t="s">
        <v>67</v>
      </c>
      <c r="K59" s="207"/>
      <c r="L59" s="20"/>
      <c r="M59" s="118"/>
      <c r="N59" s="4"/>
    </row>
    <row r="60" spans="1:14">
      <c r="A60" s="17">
        <v>7</v>
      </c>
      <c r="B60" s="7"/>
      <c r="C60" s="71"/>
      <c r="D60" s="6"/>
      <c r="E60" s="71"/>
      <c r="F60" s="6"/>
      <c r="G60" s="27"/>
      <c r="H60" s="197"/>
      <c r="I60" s="198"/>
      <c r="J60" s="197"/>
      <c r="K60" s="198"/>
      <c r="L60" s="27"/>
      <c r="M60" s="107"/>
      <c r="N60" s="4"/>
    </row>
    <row r="61" spans="1:14">
      <c r="A61" s="17">
        <v>8</v>
      </c>
      <c r="B61" s="75"/>
      <c r="C61" s="71"/>
      <c r="D61" s="71"/>
      <c r="E61" s="71"/>
      <c r="F61" s="6"/>
      <c r="G61" s="27"/>
      <c r="H61" s="199"/>
      <c r="I61" s="200"/>
      <c r="J61" s="199"/>
      <c r="K61" s="200"/>
      <c r="L61" s="27"/>
      <c r="M61" s="107"/>
    </row>
    <row r="62" spans="1:14">
      <c r="A62" s="17">
        <v>9</v>
      </c>
      <c r="B62" s="7"/>
      <c r="C62" s="7"/>
      <c r="D62" s="7"/>
      <c r="E62" s="6"/>
      <c r="F62" s="6"/>
      <c r="G62" s="27"/>
      <c r="H62" s="38" t="s">
        <v>68</v>
      </c>
      <c r="I62" s="38"/>
      <c r="J62" s="38"/>
      <c r="K62" s="38"/>
      <c r="L62" s="27"/>
      <c r="M62" s="107"/>
    </row>
    <row r="63" spans="1:14">
      <c r="A63" s="17">
        <v>10</v>
      </c>
      <c r="B63" s="95"/>
      <c r="C63" s="6"/>
      <c r="D63" s="6"/>
      <c r="E63" s="6"/>
      <c r="F63" s="6"/>
      <c r="G63" s="27"/>
      <c r="H63" s="54" t="s">
        <v>69</v>
      </c>
      <c r="I63" s="54"/>
      <c r="J63" s="54"/>
      <c r="K63" s="54"/>
      <c r="L63" s="27"/>
      <c r="M63" s="107"/>
    </row>
    <row r="64" spans="1:14">
      <c r="A64" s="17">
        <v>11</v>
      </c>
      <c r="B64" s="76"/>
      <c r="C64" s="6"/>
      <c r="D64" s="6"/>
      <c r="E64" s="6"/>
      <c r="F64" s="6"/>
      <c r="G64" s="20"/>
      <c r="H64"/>
      <c r="I64"/>
      <c r="J64" s="8"/>
      <c r="K64" s="8"/>
      <c r="L64" s="8"/>
      <c r="M64" s="119"/>
    </row>
    <row r="65" spans="1:13">
      <c r="A65" s="17">
        <v>12</v>
      </c>
      <c r="B65" s="75"/>
      <c r="C65" s="6"/>
      <c r="D65" s="6"/>
      <c r="E65" s="6"/>
      <c r="F65" s="6"/>
      <c r="G65" s="20"/>
      <c r="H65"/>
      <c r="I65"/>
      <c r="J65" s="8"/>
      <c r="K65" s="8"/>
      <c r="L65" s="8"/>
      <c r="M65" s="119"/>
    </row>
    <row r="66" spans="1:13">
      <c r="A66" s="17">
        <v>13</v>
      </c>
      <c r="B66" s="76"/>
      <c r="C66" s="6"/>
      <c r="D66" s="6"/>
      <c r="E66" s="6"/>
      <c r="F66" s="6"/>
      <c r="G66" s="20"/>
      <c r="H66"/>
      <c r="I66"/>
      <c r="J66" s="8"/>
      <c r="K66" s="8"/>
      <c r="L66" s="8"/>
      <c r="M66" s="119"/>
    </row>
    <row r="67" spans="1:13">
      <c r="A67" s="17">
        <v>14</v>
      </c>
      <c r="B67" s="76"/>
      <c r="C67" s="6"/>
      <c r="D67" s="6"/>
      <c r="E67" s="6"/>
      <c r="F67" s="6"/>
      <c r="G67" s="20"/>
      <c r="H67"/>
      <c r="I67"/>
      <c r="J67" s="8"/>
      <c r="K67" s="8"/>
      <c r="L67" s="8"/>
      <c r="M67" s="119"/>
    </row>
    <row r="68" spans="1:13">
      <c r="A68" s="17">
        <v>15</v>
      </c>
      <c r="B68" s="76"/>
      <c r="C68" s="6"/>
      <c r="D68" s="6"/>
      <c r="E68" s="6"/>
      <c r="F68" s="6"/>
      <c r="G68" s="20"/>
      <c r="H68"/>
      <c r="I68"/>
      <c r="J68" s="8"/>
      <c r="K68" s="8"/>
      <c r="L68" s="8"/>
      <c r="M68" s="119"/>
    </row>
    <row r="69" spans="1:13">
      <c r="A69" s="17">
        <v>16</v>
      </c>
      <c r="B69" s="75"/>
      <c r="C69" s="6"/>
      <c r="D69" s="6"/>
      <c r="E69" s="6"/>
      <c r="F69" s="6"/>
      <c r="G69" s="54"/>
      <c r="H69"/>
      <c r="I69"/>
      <c r="J69" s="8"/>
      <c r="K69" s="8"/>
      <c r="L69" s="8"/>
      <c r="M69" s="119"/>
    </row>
    <row r="70" spans="1:13">
      <c r="A70" s="17">
        <v>17</v>
      </c>
      <c r="B70" s="76"/>
      <c r="C70" s="6"/>
      <c r="D70" s="6"/>
      <c r="E70" s="6"/>
      <c r="F70" s="6"/>
      <c r="G70" s="54"/>
      <c r="H70" s="56"/>
      <c r="I70" s="8"/>
      <c r="J70" s="56"/>
      <c r="K70" s="8"/>
      <c r="L70" s="56"/>
      <c r="M70" s="120"/>
    </row>
    <row r="71" spans="1:13">
      <c r="A71" s="17">
        <v>18</v>
      </c>
      <c r="B71" s="76"/>
      <c r="C71" s="6"/>
      <c r="D71" s="6"/>
      <c r="E71" s="6"/>
      <c r="F71" s="6"/>
      <c r="G71" s="54"/>
      <c r="H71" s="99"/>
      <c r="I71" s="8"/>
      <c r="J71" s="99"/>
      <c r="K71" s="8"/>
      <c r="L71" s="99"/>
      <c r="M71" s="121"/>
    </row>
    <row r="72" spans="1:13">
      <c r="A72" s="17">
        <v>19</v>
      </c>
      <c r="B72" s="76"/>
      <c r="C72" s="6"/>
      <c r="D72" s="6"/>
      <c r="E72" s="6"/>
      <c r="F72" s="6"/>
      <c r="G72" s="99"/>
      <c r="H72" s="8"/>
      <c r="I72" s="8"/>
      <c r="J72" s="8"/>
      <c r="K72" s="8"/>
      <c r="L72" s="8"/>
      <c r="M72" s="119"/>
    </row>
    <row r="73" spans="1:13">
      <c r="A73" s="17">
        <v>20</v>
      </c>
      <c r="B73" s="75"/>
      <c r="C73" s="6"/>
      <c r="D73" s="6"/>
      <c r="E73" s="6"/>
      <c r="F73" s="6"/>
      <c r="G73" s="99"/>
      <c r="H73" s="8"/>
      <c r="I73" s="8"/>
      <c r="J73" s="8"/>
      <c r="K73" s="8"/>
      <c r="L73" s="8"/>
      <c r="M73" s="119"/>
    </row>
    <row r="74" spans="1:13">
      <c r="A74" s="17">
        <v>21</v>
      </c>
      <c r="B74" s="76"/>
      <c r="C74" s="6"/>
      <c r="D74" s="6"/>
      <c r="E74" s="6"/>
      <c r="F74" s="6"/>
      <c r="G74" s="99"/>
      <c r="H74" s="8"/>
      <c r="I74" s="8"/>
      <c r="J74" s="8"/>
      <c r="K74" s="8"/>
      <c r="L74" s="8"/>
      <c r="M74" s="119"/>
    </row>
    <row r="75" spans="1:13">
      <c r="A75" s="17">
        <v>22</v>
      </c>
      <c r="B75" s="76"/>
      <c r="C75" s="6"/>
      <c r="D75" s="6"/>
      <c r="E75" s="6"/>
      <c r="F75" s="6"/>
      <c r="G75" s="99"/>
      <c r="H75" s="8"/>
      <c r="I75" s="8"/>
      <c r="J75" s="8"/>
      <c r="K75" s="8"/>
      <c r="L75" s="8"/>
      <c r="M75" s="119"/>
    </row>
    <row r="76" spans="1:13">
      <c r="A76" s="17">
        <v>23</v>
      </c>
      <c r="B76" s="76"/>
      <c r="C76" s="6"/>
      <c r="D76" s="6"/>
      <c r="E76" s="6"/>
      <c r="F76" s="6"/>
      <c r="G76" s="99"/>
      <c r="H76" s="8"/>
      <c r="I76" s="8"/>
      <c r="J76" s="8"/>
      <c r="K76" s="8"/>
      <c r="L76" s="8"/>
      <c r="M76" s="119"/>
    </row>
    <row r="77" spans="1:13">
      <c r="A77" s="17">
        <v>24</v>
      </c>
      <c r="B77" s="75"/>
      <c r="C77" s="6"/>
      <c r="D77" s="6"/>
      <c r="E77" s="6"/>
      <c r="F77" s="6"/>
      <c r="G77" s="99"/>
      <c r="H77" s="42"/>
      <c r="I77" s="8"/>
      <c r="J77" s="42"/>
      <c r="K77" s="8"/>
      <c r="L77" s="8"/>
      <c r="M77" s="119"/>
    </row>
    <row r="78" spans="1:13">
      <c r="A78" s="17">
        <v>25</v>
      </c>
      <c r="B78" s="76"/>
      <c r="C78" s="6"/>
      <c r="D78" s="6"/>
      <c r="E78" s="6"/>
      <c r="F78" s="6"/>
      <c r="G78" s="99"/>
      <c r="H78" s="42"/>
      <c r="I78" s="99"/>
      <c r="J78" s="42"/>
      <c r="K78" s="8"/>
      <c r="L78" s="8"/>
      <c r="M78" s="119"/>
    </row>
    <row r="79" spans="1:13">
      <c r="G79" s="8"/>
      <c r="H79" s="8"/>
      <c r="I79" s="8"/>
      <c r="J79" s="8"/>
      <c r="K79" s="8"/>
      <c r="L79" s="8"/>
      <c r="M79" s="119"/>
    </row>
    <row r="80" spans="1:13">
      <c r="G80" s="8"/>
      <c r="H80" s="8"/>
      <c r="I80" s="8"/>
      <c r="J80" s="8"/>
      <c r="K80" s="8"/>
      <c r="L80" s="8"/>
      <c r="M80" s="119"/>
    </row>
    <row r="81" spans="1:13">
      <c r="G81" s="8"/>
      <c r="H81" s="8"/>
      <c r="I81" s="8"/>
      <c r="J81" s="8"/>
      <c r="K81" s="8"/>
      <c r="L81" s="8"/>
      <c r="M81" s="119"/>
    </row>
    <row r="82" spans="1:13">
      <c r="G82" s="8"/>
      <c r="H82" s="8"/>
      <c r="I82" s="8"/>
      <c r="J82" s="8"/>
      <c r="K82" s="8"/>
      <c r="L82" s="8"/>
      <c r="M82" s="119"/>
    </row>
    <row r="83" spans="1:13">
      <c r="G83" s="8"/>
      <c r="H83" s="8"/>
      <c r="I83" s="8"/>
      <c r="J83" s="8"/>
      <c r="K83" s="8"/>
      <c r="L83" s="8"/>
      <c r="M83" s="119"/>
    </row>
    <row r="84" spans="1:13">
      <c r="G84" s="8"/>
      <c r="H84" s="8"/>
      <c r="I84" s="8"/>
      <c r="J84" s="8"/>
      <c r="K84" s="8"/>
      <c r="L84" s="8"/>
      <c r="M84" s="119"/>
    </row>
    <row r="85" spans="1:13">
      <c r="G85" s="8"/>
      <c r="H85" s="8"/>
      <c r="I85" s="8"/>
      <c r="J85" s="8"/>
      <c r="K85" s="8"/>
      <c r="L85" s="8"/>
      <c r="M85" s="119"/>
    </row>
    <row r="86" spans="1:13">
      <c r="G86" s="8"/>
      <c r="H86" s="8"/>
      <c r="I86" s="8"/>
      <c r="J86" s="8"/>
      <c r="K86" s="8"/>
      <c r="L86" s="8"/>
      <c r="M86" s="119"/>
    </row>
    <row r="87" spans="1:13">
      <c r="G87" s="8"/>
      <c r="H87" s="8"/>
      <c r="I87" s="8"/>
      <c r="J87" s="8"/>
      <c r="K87" s="8"/>
      <c r="L87" s="8"/>
      <c r="M87" s="119"/>
    </row>
    <row r="88" spans="1:13">
      <c r="G88" s="8"/>
      <c r="H88" s="8"/>
      <c r="I88" s="8"/>
      <c r="J88" s="8"/>
      <c r="K88" s="8"/>
      <c r="L88" s="8"/>
      <c r="M88" s="119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12"/>
    </row>
    <row r="90" spans="1:13">
      <c r="A90" s="202" t="s">
        <v>86</v>
      </c>
      <c r="B90" s="203"/>
      <c r="C90" s="203"/>
      <c r="D90" s="203"/>
      <c r="E90" s="203"/>
      <c r="F90" s="97"/>
      <c r="G90" s="27"/>
      <c r="H90" s="96" t="s">
        <v>51</v>
      </c>
      <c r="I90" s="96"/>
      <c r="J90" s="96"/>
      <c r="K90" s="27"/>
      <c r="L90" s="27"/>
      <c r="M90" s="107"/>
    </row>
    <row r="91" spans="1:13">
      <c r="A91" s="34" t="s">
        <v>52</v>
      </c>
      <c r="B91" s="97">
        <v>3</v>
      </c>
      <c r="C91" s="97"/>
      <c r="D91" s="97"/>
      <c r="E91" s="97"/>
      <c r="F91" s="97"/>
      <c r="G91" s="27"/>
      <c r="H91" s="55" t="s">
        <v>87</v>
      </c>
      <c r="I91" s="55"/>
      <c r="J91" s="55"/>
      <c r="K91" s="37"/>
      <c r="L91" s="26"/>
      <c r="M91" s="113"/>
    </row>
    <row r="92" spans="1:13">
      <c r="A92" s="97"/>
      <c r="B92" s="29"/>
      <c r="C92" s="15" t="s">
        <v>53</v>
      </c>
      <c r="D92" s="67">
        <v>17535</v>
      </c>
      <c r="E92" s="30"/>
      <c r="F92" s="28"/>
      <c r="G92" s="27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4"/>
    </row>
    <row r="93" spans="1:13">
      <c r="A93" s="1"/>
      <c r="B93" s="1"/>
      <c r="C93" s="15" t="s">
        <v>59</v>
      </c>
      <c r="D93" s="30">
        <v>428</v>
      </c>
      <c r="E93" s="30"/>
      <c r="F93" s="28"/>
      <c r="G93" s="108" t="s">
        <v>92</v>
      </c>
      <c r="H93" s="31">
        <v>1</v>
      </c>
      <c r="I93" s="68"/>
      <c r="J93" s="35">
        <v>17397</v>
      </c>
      <c r="K93" s="31" t="s">
        <v>97</v>
      </c>
      <c r="L93" s="33">
        <v>1</v>
      </c>
      <c r="M93" s="110" t="s">
        <v>95</v>
      </c>
    </row>
    <row r="94" spans="1:13">
      <c r="A94" s="9" t="s">
        <v>0</v>
      </c>
      <c r="B94" s="10"/>
      <c r="C94" s="15" t="s">
        <v>60</v>
      </c>
      <c r="D94" s="30">
        <v>407</v>
      </c>
      <c r="E94" s="30"/>
      <c r="F94" s="28"/>
      <c r="G94" s="27"/>
      <c r="H94" s="31">
        <v>2</v>
      </c>
      <c r="I94" s="68"/>
      <c r="J94" s="35"/>
      <c r="K94" s="31"/>
      <c r="L94" s="33"/>
      <c r="M94" s="110"/>
    </row>
    <row r="95" spans="1:13">
      <c r="A95" s="9" t="s">
        <v>1</v>
      </c>
      <c r="B95" s="11"/>
      <c r="C95" s="15" t="s">
        <v>61</v>
      </c>
      <c r="D95" s="30">
        <v>20</v>
      </c>
      <c r="E95" s="30"/>
      <c r="F95" s="28"/>
      <c r="G95" s="27"/>
      <c r="H95" s="31">
        <v>3</v>
      </c>
      <c r="I95" s="31"/>
      <c r="J95" s="35"/>
      <c r="K95" s="31"/>
      <c r="L95" s="33"/>
      <c r="M95" s="110"/>
    </row>
    <row r="96" spans="1:13">
      <c r="A96" s="9" t="s">
        <v>62</v>
      </c>
      <c r="B96" s="11"/>
      <c r="C96" s="16" t="s">
        <v>63</v>
      </c>
      <c r="D96" s="57" t="s">
        <v>88</v>
      </c>
      <c r="E96" s="21"/>
      <c r="F96" s="54"/>
      <c r="G96" s="27"/>
      <c r="H96" s="31">
        <v>4</v>
      </c>
      <c r="I96" s="31"/>
      <c r="J96" s="35"/>
      <c r="K96" s="31"/>
      <c r="L96" s="33"/>
      <c r="M96" s="110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27"/>
      <c r="H97" s="31">
        <v>5</v>
      </c>
      <c r="I97" s="31"/>
      <c r="J97" s="35"/>
      <c r="K97" s="31"/>
      <c r="L97" s="33"/>
      <c r="M97" s="110"/>
    </row>
    <row r="98" spans="1:13">
      <c r="A98" s="17">
        <v>1</v>
      </c>
      <c r="B98" s="12"/>
      <c r="C98" s="71" t="s">
        <v>78</v>
      </c>
      <c r="D98" s="71" t="s">
        <v>78</v>
      </c>
      <c r="E98" s="71" t="s">
        <v>78</v>
      </c>
      <c r="F98" s="12"/>
      <c r="G98" s="27"/>
      <c r="H98" s="72"/>
      <c r="I98" s="72"/>
      <c r="J98" s="72"/>
      <c r="K98" s="72"/>
      <c r="L98" s="44"/>
      <c r="M98" s="115"/>
    </row>
    <row r="99" spans="1:13">
      <c r="A99" s="17">
        <v>2</v>
      </c>
      <c r="B99" s="74">
        <v>10</v>
      </c>
      <c r="C99" s="71" t="s">
        <v>77</v>
      </c>
      <c r="D99" s="71" t="s">
        <v>77</v>
      </c>
      <c r="E99" s="71" t="s">
        <v>77</v>
      </c>
      <c r="F99" s="6"/>
      <c r="G99" s="27"/>
      <c r="H99" s="98"/>
      <c r="I99" s="98"/>
      <c r="J99" s="98"/>
      <c r="K99" s="98"/>
      <c r="L99" s="44"/>
      <c r="M99" s="115"/>
    </row>
    <row r="100" spans="1:13">
      <c r="A100" s="17">
        <v>3</v>
      </c>
      <c r="B100" s="75">
        <v>17397</v>
      </c>
      <c r="C100" s="71" t="s">
        <v>77</v>
      </c>
      <c r="D100" s="71" t="s">
        <v>77</v>
      </c>
      <c r="E100" s="71" t="s">
        <v>77</v>
      </c>
      <c r="F100" s="6"/>
      <c r="G100" s="27"/>
      <c r="H100" s="204" t="s">
        <v>75</v>
      </c>
      <c r="I100" s="205"/>
      <c r="J100" s="98">
        <v>10</v>
      </c>
      <c r="K100" s="44" t="s">
        <v>35</v>
      </c>
      <c r="L100" s="5"/>
      <c r="M100" s="116"/>
    </row>
    <row r="101" spans="1:13">
      <c r="A101" s="17">
        <v>4</v>
      </c>
      <c r="B101" s="87" t="s">
        <v>94</v>
      </c>
      <c r="C101" s="71"/>
      <c r="D101" s="6"/>
      <c r="E101" s="71"/>
      <c r="F101" s="6"/>
      <c r="G101" s="27"/>
      <c r="H101" s="21" t="s">
        <v>64</v>
      </c>
      <c r="I101" s="21"/>
      <c r="J101" s="43">
        <f>SUM(J93*L93)+10+6</f>
        <v>17413</v>
      </c>
      <c r="K101" s="2"/>
      <c r="L101" s="3"/>
      <c r="M101" s="117"/>
    </row>
    <row r="102" spans="1:13">
      <c r="A102" s="17">
        <v>5</v>
      </c>
      <c r="B102" s="76"/>
      <c r="C102" s="71"/>
      <c r="D102" s="71"/>
      <c r="E102" s="71"/>
      <c r="F102" s="6"/>
      <c r="G102" s="27"/>
      <c r="H102" s="21" t="s">
        <v>65</v>
      </c>
      <c r="I102" s="21"/>
      <c r="J102" s="43">
        <f>SUM(N98,B99:B100)+6</f>
        <v>17413</v>
      </c>
      <c r="K102" s="27"/>
      <c r="L102" s="3"/>
      <c r="M102" s="117"/>
    </row>
    <row r="103" spans="1:13">
      <c r="A103" s="17">
        <v>6</v>
      </c>
      <c r="B103" s="7"/>
      <c r="C103" s="7"/>
      <c r="D103" s="7"/>
      <c r="E103" s="71"/>
      <c r="F103" s="6"/>
      <c r="G103" s="27"/>
      <c r="H103" s="206" t="s">
        <v>66</v>
      </c>
      <c r="I103" s="207"/>
      <c r="J103" s="206" t="s">
        <v>67</v>
      </c>
      <c r="K103" s="207"/>
      <c r="L103" s="20"/>
      <c r="M103" s="118"/>
    </row>
    <row r="104" spans="1:13">
      <c r="A104" s="17">
        <v>7</v>
      </c>
      <c r="B104" s="7"/>
      <c r="C104" s="71"/>
      <c r="D104" s="6"/>
      <c r="E104" s="71"/>
      <c r="F104" s="6"/>
      <c r="G104" s="27"/>
      <c r="H104" s="197"/>
      <c r="I104" s="198"/>
      <c r="J104" s="197"/>
      <c r="K104" s="198"/>
      <c r="L104" s="27"/>
      <c r="M104" s="107"/>
    </row>
    <row r="105" spans="1:13">
      <c r="A105" s="17">
        <v>8</v>
      </c>
      <c r="B105" s="75"/>
      <c r="C105" s="71"/>
      <c r="D105" s="71"/>
      <c r="E105" s="71"/>
      <c r="F105" s="6"/>
      <c r="G105" s="27"/>
      <c r="H105" s="199"/>
      <c r="I105" s="200"/>
      <c r="J105" s="199"/>
      <c r="K105" s="200"/>
      <c r="L105" s="27"/>
      <c r="M105" s="107"/>
    </row>
    <row r="106" spans="1:13">
      <c r="A106" s="17">
        <v>9</v>
      </c>
      <c r="B106" s="7"/>
      <c r="C106" s="7"/>
      <c r="D106" s="7"/>
      <c r="E106" s="6"/>
      <c r="F106" s="6"/>
      <c r="G106" s="27"/>
      <c r="H106" s="38" t="s">
        <v>68</v>
      </c>
      <c r="I106" s="38"/>
      <c r="J106" s="38"/>
      <c r="K106" s="38"/>
      <c r="L106" s="27"/>
      <c r="M106" s="107"/>
    </row>
    <row r="107" spans="1:13">
      <c r="A107" s="17">
        <v>10</v>
      </c>
      <c r="B107" s="95"/>
      <c r="C107" s="6"/>
      <c r="D107" s="6"/>
      <c r="E107" s="6"/>
      <c r="F107" s="6"/>
      <c r="G107" s="27"/>
      <c r="H107" s="54" t="s">
        <v>69</v>
      </c>
      <c r="I107" s="54"/>
      <c r="J107" s="54"/>
      <c r="K107" s="54"/>
      <c r="L107" s="27"/>
      <c r="M107" s="107"/>
    </row>
    <row r="108" spans="1:13">
      <c r="A108" s="17">
        <v>11</v>
      </c>
      <c r="B108" s="76"/>
      <c r="C108" s="6"/>
      <c r="D108" s="6"/>
      <c r="E108" s="6"/>
      <c r="F108" s="6"/>
      <c r="G108" s="20"/>
      <c r="H108"/>
      <c r="I108"/>
      <c r="J108" s="8"/>
      <c r="K108" s="8"/>
      <c r="L108" s="8"/>
      <c r="M108" s="119"/>
    </row>
    <row r="109" spans="1:13">
      <c r="A109" s="17">
        <v>12</v>
      </c>
      <c r="B109" s="75"/>
      <c r="C109" s="6"/>
      <c r="D109" s="6"/>
      <c r="E109" s="6"/>
      <c r="F109" s="6"/>
      <c r="G109" s="20"/>
      <c r="H109"/>
      <c r="I109"/>
      <c r="J109" s="8"/>
      <c r="K109" s="8"/>
      <c r="L109" s="8"/>
      <c r="M109" s="119"/>
    </row>
    <row r="110" spans="1:13">
      <c r="A110" s="17">
        <v>13</v>
      </c>
      <c r="B110" s="76"/>
      <c r="C110" s="6"/>
      <c r="D110" s="6"/>
      <c r="E110" s="6"/>
      <c r="F110" s="6"/>
      <c r="G110" s="20"/>
      <c r="H110"/>
      <c r="I110"/>
      <c r="J110" s="8"/>
      <c r="K110" s="8"/>
      <c r="L110" s="8"/>
      <c r="M110" s="119"/>
    </row>
    <row r="111" spans="1:13">
      <c r="A111" s="17">
        <v>14</v>
      </c>
      <c r="B111" s="76"/>
      <c r="C111" s="6"/>
      <c r="D111" s="6"/>
      <c r="E111" s="6"/>
      <c r="F111" s="6"/>
      <c r="G111" s="20"/>
      <c r="H111"/>
      <c r="I111"/>
      <c r="J111" s="8"/>
      <c r="K111" s="8"/>
      <c r="L111" s="8"/>
      <c r="M111" s="119"/>
    </row>
    <row r="112" spans="1:13">
      <c r="A112" s="17">
        <v>15</v>
      </c>
      <c r="B112" s="76"/>
      <c r="C112" s="6"/>
      <c r="D112" s="6"/>
      <c r="E112" s="6"/>
      <c r="F112" s="6"/>
      <c r="G112" s="20"/>
      <c r="H112"/>
      <c r="I112"/>
      <c r="J112" s="8"/>
      <c r="K112" s="8"/>
      <c r="L112" s="8"/>
      <c r="M112" s="119"/>
    </row>
    <row r="113" spans="1:13">
      <c r="A113" s="17">
        <v>16</v>
      </c>
      <c r="B113" s="75"/>
      <c r="C113" s="6"/>
      <c r="D113" s="6"/>
      <c r="E113" s="6"/>
      <c r="F113" s="6"/>
      <c r="G113" s="54"/>
      <c r="H113"/>
      <c r="I113"/>
      <c r="J113" s="8"/>
      <c r="K113" s="8"/>
      <c r="L113" s="8"/>
      <c r="M113" s="119"/>
    </row>
    <row r="114" spans="1:13">
      <c r="A114" s="17">
        <v>17</v>
      </c>
      <c r="B114" s="76"/>
      <c r="C114" s="6"/>
      <c r="D114" s="6"/>
      <c r="E114" s="6"/>
      <c r="F114" s="6"/>
      <c r="G114" s="54"/>
      <c r="H114" s="56"/>
      <c r="I114" s="8"/>
      <c r="J114" s="56"/>
      <c r="K114" s="8"/>
      <c r="L114" s="56"/>
      <c r="M114" s="120"/>
    </row>
    <row r="115" spans="1:13">
      <c r="A115" s="17">
        <v>18</v>
      </c>
      <c r="B115" s="76"/>
      <c r="C115" s="6"/>
      <c r="D115" s="6"/>
      <c r="E115" s="6"/>
      <c r="F115" s="6"/>
      <c r="G115" s="54"/>
      <c r="H115" s="99"/>
      <c r="I115" s="8"/>
      <c r="J115" s="99"/>
      <c r="K115" s="8"/>
      <c r="L115" s="99"/>
      <c r="M115" s="121"/>
    </row>
    <row r="116" spans="1:13">
      <c r="A116" s="17">
        <v>19</v>
      </c>
      <c r="B116" s="76"/>
      <c r="C116" s="6"/>
      <c r="D116" s="6"/>
      <c r="E116" s="6"/>
      <c r="F116" s="6"/>
      <c r="G116" s="99"/>
      <c r="H116" s="8"/>
      <c r="I116" s="8"/>
      <c r="J116" s="8"/>
      <c r="K116" s="8"/>
      <c r="L116" s="8"/>
      <c r="M116" s="119"/>
    </row>
    <row r="117" spans="1:13">
      <c r="A117" s="17">
        <v>20</v>
      </c>
      <c r="B117" s="75"/>
      <c r="C117" s="6"/>
      <c r="D117" s="6"/>
      <c r="E117" s="6"/>
      <c r="F117" s="6"/>
      <c r="G117" s="99"/>
      <c r="H117" s="8"/>
      <c r="I117" s="8"/>
      <c r="J117" s="8"/>
      <c r="K117" s="8"/>
      <c r="L117" s="8"/>
      <c r="M117" s="119"/>
    </row>
    <row r="118" spans="1:13">
      <c r="A118" s="17">
        <v>21</v>
      </c>
      <c r="B118" s="76"/>
      <c r="C118" s="6"/>
      <c r="D118" s="6"/>
      <c r="E118" s="6"/>
      <c r="F118" s="6"/>
      <c r="G118" s="99"/>
      <c r="H118" s="8"/>
      <c r="I118" s="8"/>
      <c r="J118" s="8"/>
      <c r="K118" s="8"/>
      <c r="L118" s="8"/>
      <c r="M118" s="119"/>
    </row>
    <row r="119" spans="1:13">
      <c r="A119" s="17">
        <v>22</v>
      </c>
      <c r="B119" s="76"/>
      <c r="C119" s="6"/>
      <c r="D119" s="6"/>
      <c r="E119" s="6"/>
      <c r="F119" s="6"/>
      <c r="G119" s="99"/>
      <c r="H119" s="8"/>
      <c r="I119" s="8"/>
      <c r="J119" s="8"/>
      <c r="K119" s="8"/>
      <c r="L119" s="8"/>
      <c r="M119" s="119"/>
    </row>
    <row r="120" spans="1:13">
      <c r="A120" s="17">
        <v>23</v>
      </c>
      <c r="B120" s="76"/>
      <c r="C120" s="6"/>
      <c r="D120" s="6"/>
      <c r="E120" s="6"/>
      <c r="F120" s="6"/>
      <c r="G120" s="99"/>
      <c r="H120" s="8"/>
      <c r="I120" s="8"/>
      <c r="J120" s="8"/>
      <c r="K120" s="8"/>
      <c r="L120" s="8"/>
      <c r="M120" s="119"/>
    </row>
    <row r="121" spans="1:13">
      <c r="A121" s="17">
        <v>24</v>
      </c>
      <c r="B121" s="75"/>
      <c r="C121" s="6"/>
      <c r="D121" s="6"/>
      <c r="E121" s="6"/>
      <c r="F121" s="6"/>
      <c r="G121" s="99"/>
      <c r="H121" s="42"/>
      <c r="I121" s="8"/>
      <c r="J121" s="42"/>
      <c r="K121" s="8"/>
      <c r="L121" s="8"/>
      <c r="M121" s="119"/>
    </row>
    <row r="122" spans="1:13">
      <c r="A122" s="17">
        <v>25</v>
      </c>
      <c r="B122" s="76"/>
      <c r="C122" s="6"/>
      <c r="D122" s="6"/>
      <c r="E122" s="6"/>
      <c r="F122" s="6"/>
      <c r="G122" s="99"/>
      <c r="H122" s="42"/>
      <c r="I122" s="99"/>
      <c r="J122" s="42"/>
      <c r="K122" s="8"/>
      <c r="L122" s="8"/>
      <c r="M122" s="119"/>
    </row>
    <row r="123" spans="1:13">
      <c r="G123" s="8"/>
      <c r="H123" s="8"/>
      <c r="I123" s="8"/>
      <c r="J123" s="8"/>
      <c r="K123" s="8"/>
      <c r="L123" s="8"/>
      <c r="M123" s="119"/>
    </row>
    <row r="124" spans="1:13">
      <c r="G124" s="8"/>
      <c r="H124" s="8"/>
      <c r="I124" s="8"/>
      <c r="J124" s="8"/>
      <c r="K124" s="8"/>
      <c r="L124" s="8"/>
      <c r="M124" s="119"/>
    </row>
    <row r="125" spans="1:13">
      <c r="G125" s="8"/>
      <c r="H125" s="8"/>
      <c r="I125" s="8"/>
      <c r="J125" s="8"/>
      <c r="K125" s="8"/>
      <c r="L125" s="8"/>
      <c r="M125" s="119"/>
    </row>
    <row r="126" spans="1:13">
      <c r="G126" s="8"/>
      <c r="H126" s="8"/>
      <c r="I126" s="8"/>
      <c r="J126" s="8"/>
      <c r="K126" s="8"/>
      <c r="L126" s="8"/>
      <c r="M126" s="119"/>
    </row>
    <row r="127" spans="1:13">
      <c r="G127" s="8"/>
      <c r="H127" s="8"/>
      <c r="I127" s="8"/>
      <c r="J127" s="8"/>
      <c r="K127" s="8"/>
      <c r="L127" s="8"/>
      <c r="M127" s="119"/>
    </row>
    <row r="128" spans="1:13">
      <c r="G128" s="8"/>
      <c r="H128" s="8"/>
      <c r="I128" s="8"/>
      <c r="J128" s="8"/>
      <c r="K128" s="8"/>
      <c r="L128" s="8"/>
      <c r="M128" s="119"/>
    </row>
    <row r="129" spans="1:13">
      <c r="G129" s="8"/>
      <c r="H129" s="8"/>
      <c r="I129" s="8"/>
      <c r="J129" s="8"/>
      <c r="K129" s="8"/>
      <c r="L129" s="8"/>
      <c r="M129" s="119"/>
    </row>
    <row r="130" spans="1:13">
      <c r="G130" s="8"/>
      <c r="H130" s="8"/>
      <c r="I130" s="8"/>
      <c r="J130" s="8"/>
      <c r="K130" s="8"/>
      <c r="L130" s="8"/>
      <c r="M130" s="119"/>
    </row>
    <row r="131" spans="1:13">
      <c r="G131" s="8"/>
      <c r="H131" s="8"/>
      <c r="I131" s="8"/>
      <c r="J131" s="8"/>
      <c r="K131" s="8"/>
      <c r="L131" s="8"/>
      <c r="M131" s="119"/>
    </row>
    <row r="132" spans="1:13">
      <c r="G132" s="8"/>
      <c r="H132" s="8"/>
      <c r="I132" s="8"/>
      <c r="J132" s="8"/>
      <c r="K132" s="8"/>
      <c r="L132" s="8"/>
      <c r="M132" s="119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12"/>
    </row>
    <row r="134" spans="1:13">
      <c r="A134" s="202" t="s">
        <v>86</v>
      </c>
      <c r="B134" s="203"/>
      <c r="C134" s="203"/>
      <c r="D134" s="203"/>
      <c r="E134" s="203"/>
      <c r="F134" s="97"/>
      <c r="G134" s="27"/>
      <c r="H134" s="96" t="s">
        <v>51</v>
      </c>
      <c r="I134" s="96"/>
      <c r="J134" s="96"/>
      <c r="K134" s="27"/>
      <c r="L134" s="27"/>
      <c r="M134" s="107"/>
    </row>
    <row r="135" spans="1:13">
      <c r="A135" s="34" t="s">
        <v>52</v>
      </c>
      <c r="B135" s="97">
        <v>4</v>
      </c>
      <c r="C135" s="97"/>
      <c r="D135" s="97"/>
      <c r="E135" s="97"/>
      <c r="F135" s="97"/>
      <c r="G135" s="27"/>
      <c r="H135" s="55" t="s">
        <v>87</v>
      </c>
      <c r="I135" s="55"/>
      <c r="J135" s="55"/>
      <c r="K135" s="37"/>
      <c r="L135" s="26"/>
      <c r="M135" s="113"/>
    </row>
    <row r="136" spans="1:13">
      <c r="A136" s="97"/>
      <c r="B136" s="29"/>
      <c r="C136" s="15" t="s">
        <v>53</v>
      </c>
      <c r="D136" s="67">
        <v>17535</v>
      </c>
      <c r="E136" s="30"/>
      <c r="F136" s="28"/>
      <c r="G136" s="27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4"/>
    </row>
    <row r="137" spans="1:13">
      <c r="A137" s="1"/>
      <c r="B137" s="1"/>
      <c r="C137" s="15" t="s">
        <v>59</v>
      </c>
      <c r="D137" s="30">
        <v>428</v>
      </c>
      <c r="E137" s="30"/>
      <c r="F137" s="28"/>
      <c r="G137" s="108" t="s">
        <v>92</v>
      </c>
      <c r="H137" s="31">
        <v>1</v>
      </c>
      <c r="I137" s="68"/>
      <c r="J137" s="35">
        <v>17263.3</v>
      </c>
      <c r="K137" s="31" t="s">
        <v>98</v>
      </c>
      <c r="L137" s="33">
        <v>1</v>
      </c>
      <c r="M137" s="110" t="s">
        <v>95</v>
      </c>
    </row>
    <row r="138" spans="1:13">
      <c r="A138" s="9" t="s">
        <v>0</v>
      </c>
      <c r="B138" s="10"/>
      <c r="C138" s="15" t="s">
        <v>60</v>
      </c>
      <c r="D138" s="30">
        <v>407</v>
      </c>
      <c r="E138" s="30"/>
      <c r="F138" s="28"/>
      <c r="G138" s="27"/>
      <c r="H138" s="31">
        <v>2</v>
      </c>
      <c r="I138" s="68"/>
      <c r="J138" s="35"/>
      <c r="K138" s="31"/>
      <c r="L138" s="33"/>
      <c r="M138" s="110"/>
    </row>
    <row r="139" spans="1:13">
      <c r="A139" s="9" t="s">
        <v>1</v>
      </c>
      <c r="B139" s="11"/>
      <c r="C139" s="15" t="s">
        <v>61</v>
      </c>
      <c r="D139" s="30">
        <v>20</v>
      </c>
      <c r="E139" s="30"/>
      <c r="F139" s="28"/>
      <c r="G139" s="27"/>
      <c r="H139" s="31">
        <v>3</v>
      </c>
      <c r="I139" s="31"/>
      <c r="J139" s="35"/>
      <c r="K139" s="31"/>
      <c r="L139" s="33"/>
      <c r="M139" s="110"/>
    </row>
    <row r="140" spans="1:13">
      <c r="A140" s="9" t="s">
        <v>62</v>
      </c>
      <c r="B140" s="11"/>
      <c r="C140" s="16" t="s">
        <v>63</v>
      </c>
      <c r="D140" s="57" t="s">
        <v>88</v>
      </c>
      <c r="E140" s="21"/>
      <c r="F140" s="54"/>
      <c r="G140" s="27"/>
      <c r="H140" s="31">
        <v>4</v>
      </c>
      <c r="I140" s="31"/>
      <c r="J140" s="35"/>
      <c r="K140" s="31"/>
      <c r="L140" s="33"/>
      <c r="M140" s="110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27"/>
      <c r="H141" s="31">
        <v>5</v>
      </c>
      <c r="I141" s="31"/>
      <c r="J141" s="35"/>
      <c r="K141" s="31"/>
      <c r="L141" s="33"/>
      <c r="M141" s="110"/>
    </row>
    <row r="142" spans="1:13">
      <c r="A142" s="17">
        <v>1</v>
      </c>
      <c r="B142" s="12"/>
      <c r="C142" s="71" t="s">
        <v>78</v>
      </c>
      <c r="D142" s="71" t="s">
        <v>78</v>
      </c>
      <c r="E142" s="71" t="s">
        <v>78</v>
      </c>
      <c r="F142" s="12"/>
      <c r="G142" s="27"/>
      <c r="H142" s="72"/>
      <c r="I142" s="72"/>
      <c r="J142" s="72"/>
      <c r="K142" s="72"/>
      <c r="L142" s="44"/>
      <c r="M142" s="115"/>
    </row>
    <row r="143" spans="1:13">
      <c r="A143" s="17">
        <v>2</v>
      </c>
      <c r="B143" s="74">
        <v>10</v>
      </c>
      <c r="C143" s="71" t="s">
        <v>77</v>
      </c>
      <c r="D143" s="71" t="s">
        <v>77</v>
      </c>
      <c r="E143" s="71" t="s">
        <v>77</v>
      </c>
      <c r="F143" s="6"/>
      <c r="G143" s="27"/>
      <c r="H143" s="98"/>
      <c r="I143" s="98"/>
      <c r="J143" s="98"/>
      <c r="K143" s="98"/>
      <c r="L143" s="44"/>
      <c r="M143" s="115"/>
    </row>
    <row r="144" spans="1:13">
      <c r="A144" s="17">
        <v>3</v>
      </c>
      <c r="B144" s="75">
        <v>17263.3</v>
      </c>
      <c r="C144" s="71" t="s">
        <v>77</v>
      </c>
      <c r="D144" s="71" t="s">
        <v>77</v>
      </c>
      <c r="E144" s="71" t="s">
        <v>77</v>
      </c>
      <c r="F144" s="6"/>
      <c r="G144" s="27"/>
      <c r="H144" s="204" t="s">
        <v>75</v>
      </c>
      <c r="I144" s="205"/>
      <c r="J144" s="98">
        <v>9</v>
      </c>
      <c r="K144" s="44" t="s">
        <v>35</v>
      </c>
      <c r="L144" s="5"/>
      <c r="M144" s="116"/>
    </row>
    <row r="145" spans="1:13">
      <c r="A145" s="17">
        <v>4</v>
      </c>
      <c r="B145" s="87" t="s">
        <v>94</v>
      </c>
      <c r="C145" s="71"/>
      <c r="D145" s="6"/>
      <c r="E145" s="71"/>
      <c r="F145" s="6"/>
      <c r="G145" s="27"/>
      <c r="H145" s="21" t="s">
        <v>64</v>
      </c>
      <c r="I145" s="21"/>
      <c r="J145" s="43">
        <f>SUM(J137*L137)+10+6</f>
        <v>17279.3</v>
      </c>
      <c r="K145" s="2"/>
      <c r="L145" s="3"/>
      <c r="M145" s="117"/>
    </row>
    <row r="146" spans="1:13">
      <c r="A146" s="17">
        <v>5</v>
      </c>
      <c r="B146" s="76"/>
      <c r="C146" s="71"/>
      <c r="D146" s="71"/>
      <c r="E146" s="71"/>
      <c r="F146" s="6"/>
      <c r="G146" s="27"/>
      <c r="H146" s="21" t="s">
        <v>65</v>
      </c>
      <c r="I146" s="21"/>
      <c r="J146" s="43">
        <f>SUM(B143:B144)+6</f>
        <v>17279.3</v>
      </c>
      <c r="K146" s="27"/>
      <c r="L146" s="3"/>
      <c r="M146" s="117"/>
    </row>
    <row r="147" spans="1:13">
      <c r="A147" s="17">
        <v>6</v>
      </c>
      <c r="B147" s="7"/>
      <c r="C147" s="7"/>
      <c r="D147" s="7"/>
      <c r="E147" s="71"/>
      <c r="F147" s="6"/>
      <c r="G147" s="27"/>
      <c r="H147" s="206" t="s">
        <v>66</v>
      </c>
      <c r="I147" s="207"/>
      <c r="J147" s="206" t="s">
        <v>67</v>
      </c>
      <c r="K147" s="207"/>
      <c r="L147" s="20"/>
      <c r="M147" s="118"/>
    </row>
    <row r="148" spans="1:13">
      <c r="A148" s="17">
        <v>7</v>
      </c>
      <c r="B148" s="7"/>
      <c r="C148" s="71"/>
      <c r="D148" s="6"/>
      <c r="E148" s="71"/>
      <c r="F148" s="6"/>
      <c r="G148" s="27"/>
      <c r="H148" s="197"/>
      <c r="I148" s="198"/>
      <c r="J148" s="197"/>
      <c r="K148" s="198"/>
      <c r="L148" s="27"/>
      <c r="M148" s="107"/>
    </row>
    <row r="149" spans="1:13">
      <c r="A149" s="17">
        <v>8</v>
      </c>
      <c r="B149" s="75"/>
      <c r="C149" s="71"/>
      <c r="D149" s="71"/>
      <c r="E149" s="71"/>
      <c r="F149" s="6"/>
      <c r="G149" s="27"/>
      <c r="H149" s="199"/>
      <c r="I149" s="200"/>
      <c r="J149" s="199"/>
      <c r="K149" s="200"/>
      <c r="L149" s="27"/>
      <c r="M149" s="107"/>
    </row>
    <row r="150" spans="1:13">
      <c r="A150" s="17">
        <v>9</v>
      </c>
      <c r="B150" s="7"/>
      <c r="C150" s="7"/>
      <c r="D150" s="7"/>
      <c r="E150" s="6"/>
      <c r="F150" s="6"/>
      <c r="G150" s="27"/>
      <c r="H150" s="38" t="s">
        <v>68</v>
      </c>
      <c r="I150" s="38"/>
      <c r="J150" s="38"/>
      <c r="K150" s="38"/>
      <c r="L150" s="27"/>
      <c r="M150" s="107"/>
    </row>
    <row r="151" spans="1:13">
      <c r="A151" s="17">
        <v>10</v>
      </c>
      <c r="B151" s="95"/>
      <c r="C151" s="6"/>
      <c r="D151" s="6"/>
      <c r="E151" s="6"/>
      <c r="F151" s="6"/>
      <c r="G151" s="27"/>
      <c r="H151" s="54" t="s">
        <v>69</v>
      </c>
      <c r="I151" s="54"/>
      <c r="J151" s="54"/>
      <c r="K151" s="54"/>
      <c r="L151" s="27"/>
      <c r="M151" s="107"/>
    </row>
    <row r="152" spans="1:13">
      <c r="A152" s="17">
        <v>11</v>
      </c>
      <c r="B152" s="76"/>
      <c r="C152" s="6"/>
      <c r="D152" s="6"/>
      <c r="E152" s="6"/>
      <c r="F152" s="6"/>
      <c r="G152" s="20"/>
      <c r="H152"/>
      <c r="I152"/>
      <c r="J152" s="8"/>
      <c r="K152" s="8"/>
      <c r="L152" s="8"/>
      <c r="M152" s="119"/>
    </row>
    <row r="153" spans="1:13">
      <c r="A153" s="17">
        <v>12</v>
      </c>
      <c r="B153" s="75"/>
      <c r="C153" s="6"/>
      <c r="D153" s="6"/>
      <c r="E153" s="6"/>
      <c r="F153" s="6"/>
      <c r="G153" s="20"/>
      <c r="H153"/>
      <c r="I153"/>
      <c r="J153" s="8"/>
      <c r="K153" s="8"/>
      <c r="L153" s="8"/>
      <c r="M153" s="119"/>
    </row>
    <row r="154" spans="1:13">
      <c r="A154" s="17">
        <v>13</v>
      </c>
      <c r="B154" s="76"/>
      <c r="C154" s="6"/>
      <c r="D154" s="6"/>
      <c r="E154" s="6"/>
      <c r="F154" s="6"/>
      <c r="G154" s="20"/>
      <c r="H154"/>
      <c r="I154"/>
      <c r="J154" s="8"/>
      <c r="K154" s="8"/>
      <c r="L154" s="8"/>
      <c r="M154" s="119"/>
    </row>
    <row r="155" spans="1:13">
      <c r="A155" s="17">
        <v>14</v>
      </c>
      <c r="B155" s="76"/>
      <c r="C155" s="6"/>
      <c r="D155" s="6"/>
      <c r="E155" s="6"/>
      <c r="F155" s="6"/>
      <c r="G155" s="20"/>
      <c r="H155"/>
      <c r="I155"/>
      <c r="J155" s="8"/>
      <c r="K155" s="8"/>
      <c r="L155" s="8"/>
      <c r="M155" s="119"/>
    </row>
    <row r="156" spans="1:13">
      <c r="A156" s="17">
        <v>15</v>
      </c>
      <c r="B156" s="76"/>
      <c r="C156" s="6"/>
      <c r="D156" s="6"/>
      <c r="E156" s="6"/>
      <c r="F156" s="6"/>
      <c r="G156" s="20"/>
      <c r="H156"/>
      <c r="I156"/>
      <c r="J156" s="8"/>
      <c r="K156" s="8"/>
      <c r="L156" s="8"/>
      <c r="M156" s="119"/>
    </row>
    <row r="157" spans="1:13">
      <c r="A157" s="17">
        <v>16</v>
      </c>
      <c r="B157" s="75"/>
      <c r="C157" s="6"/>
      <c r="D157" s="6"/>
      <c r="E157" s="6"/>
      <c r="F157" s="6"/>
      <c r="G157" s="54"/>
      <c r="H157"/>
      <c r="I157"/>
      <c r="J157" s="8"/>
      <c r="K157" s="8"/>
      <c r="L157" s="8"/>
      <c r="M157" s="119"/>
    </row>
    <row r="158" spans="1:13">
      <c r="A158" s="17">
        <v>17</v>
      </c>
      <c r="B158" s="76"/>
      <c r="C158" s="6"/>
      <c r="D158" s="6"/>
      <c r="E158" s="6"/>
      <c r="F158" s="6"/>
      <c r="G158" s="54"/>
      <c r="H158" s="56"/>
      <c r="I158" s="8"/>
      <c r="J158" s="56"/>
      <c r="K158" s="8"/>
      <c r="L158" s="56"/>
      <c r="M158" s="120"/>
    </row>
    <row r="159" spans="1:13">
      <c r="A159" s="17">
        <v>18</v>
      </c>
      <c r="B159" s="76"/>
      <c r="C159" s="6"/>
      <c r="D159" s="6"/>
      <c r="E159" s="6"/>
      <c r="F159" s="6"/>
      <c r="G159" s="54"/>
      <c r="H159" s="99"/>
      <c r="I159" s="8"/>
      <c r="J159" s="99"/>
      <c r="K159" s="8"/>
      <c r="L159" s="99"/>
      <c r="M159" s="121"/>
    </row>
    <row r="160" spans="1:13">
      <c r="A160" s="17">
        <v>19</v>
      </c>
      <c r="B160" s="76"/>
      <c r="C160" s="6"/>
      <c r="D160" s="6"/>
      <c r="E160" s="6"/>
      <c r="F160" s="6"/>
      <c r="G160" s="99"/>
      <c r="H160" s="8"/>
      <c r="I160" s="8"/>
      <c r="J160" s="8"/>
      <c r="K160" s="8"/>
      <c r="L160" s="8"/>
      <c r="M160" s="119"/>
    </row>
    <row r="161" spans="1:13">
      <c r="A161" s="17">
        <v>20</v>
      </c>
      <c r="B161" s="75"/>
      <c r="C161" s="6"/>
      <c r="D161" s="6"/>
      <c r="E161" s="6"/>
      <c r="F161" s="6"/>
      <c r="G161" s="99"/>
      <c r="H161" s="8"/>
      <c r="I161" s="8"/>
      <c r="J161" s="8"/>
      <c r="K161" s="8"/>
      <c r="L161" s="8"/>
      <c r="M161" s="119"/>
    </row>
    <row r="162" spans="1:13">
      <c r="A162" s="17">
        <v>21</v>
      </c>
      <c r="B162" s="76"/>
      <c r="C162" s="6"/>
      <c r="D162" s="6"/>
      <c r="E162" s="6"/>
      <c r="F162" s="6"/>
      <c r="G162" s="99"/>
      <c r="H162" s="8"/>
      <c r="I162" s="8"/>
      <c r="J162" s="8"/>
      <c r="K162" s="8"/>
      <c r="L162" s="8"/>
      <c r="M162" s="119"/>
    </row>
    <row r="163" spans="1:13">
      <c r="A163" s="17">
        <v>22</v>
      </c>
      <c r="B163" s="76"/>
      <c r="C163" s="6"/>
      <c r="D163" s="6"/>
      <c r="E163" s="6"/>
      <c r="F163" s="6"/>
      <c r="G163" s="99"/>
      <c r="H163" s="8"/>
      <c r="I163" s="8"/>
      <c r="J163" s="8"/>
      <c r="K163" s="8"/>
      <c r="L163" s="8"/>
      <c r="M163" s="119"/>
    </row>
    <row r="164" spans="1:13">
      <c r="A164" s="17">
        <v>23</v>
      </c>
      <c r="B164" s="76"/>
      <c r="C164" s="6"/>
      <c r="D164" s="6"/>
      <c r="E164" s="6"/>
      <c r="F164" s="6"/>
      <c r="G164" s="99"/>
      <c r="H164" s="8"/>
      <c r="I164" s="8"/>
      <c r="J164" s="8"/>
      <c r="K164" s="8"/>
      <c r="L164" s="8"/>
      <c r="M164" s="119"/>
    </row>
    <row r="165" spans="1:13">
      <c r="A165" s="17">
        <v>24</v>
      </c>
      <c r="B165" s="75"/>
      <c r="C165" s="6"/>
      <c r="D165" s="6"/>
      <c r="E165" s="6"/>
      <c r="F165" s="6"/>
      <c r="G165" s="99"/>
      <c r="H165" s="42"/>
      <c r="I165" s="8"/>
      <c r="J165" s="42"/>
      <c r="K165" s="8"/>
      <c r="L165" s="8"/>
      <c r="M165" s="119"/>
    </row>
    <row r="166" spans="1:13">
      <c r="A166" s="17">
        <v>25</v>
      </c>
      <c r="B166" s="76"/>
      <c r="C166" s="6"/>
      <c r="D166" s="6"/>
      <c r="E166" s="6"/>
      <c r="F166" s="6"/>
      <c r="G166" s="99"/>
      <c r="H166" s="42"/>
      <c r="I166" s="99"/>
      <c r="J166" s="42"/>
      <c r="K166" s="8"/>
      <c r="L166" s="8"/>
      <c r="M166" s="119"/>
    </row>
    <row r="167" spans="1:13">
      <c r="G167" s="8"/>
      <c r="H167" s="8"/>
      <c r="I167" s="8"/>
      <c r="J167" s="8"/>
      <c r="K167" s="8"/>
      <c r="L167" s="8"/>
      <c r="M167" s="119"/>
    </row>
    <row r="168" spans="1:13">
      <c r="G168" s="8"/>
      <c r="H168" s="8"/>
      <c r="I168" s="8"/>
      <c r="J168" s="8"/>
      <c r="K168" s="8"/>
      <c r="L168" s="8"/>
      <c r="M168" s="119"/>
    </row>
    <row r="169" spans="1:13">
      <c r="G169" s="8"/>
      <c r="H169" s="8"/>
      <c r="I169" s="8"/>
      <c r="J169" s="8"/>
      <c r="K169" s="8"/>
      <c r="L169" s="8"/>
      <c r="M169" s="119"/>
    </row>
    <row r="170" spans="1:13">
      <c r="G170" s="8"/>
      <c r="H170" s="8"/>
      <c r="I170" s="8"/>
      <c r="J170" s="8"/>
      <c r="K170" s="8"/>
      <c r="L170" s="8"/>
      <c r="M170" s="119"/>
    </row>
    <row r="171" spans="1:13">
      <c r="G171" s="8"/>
      <c r="H171" s="8"/>
      <c r="I171" s="8"/>
      <c r="J171" s="8"/>
      <c r="K171" s="8"/>
      <c r="L171" s="8"/>
      <c r="M171" s="119"/>
    </row>
    <row r="172" spans="1:13">
      <c r="G172" s="8"/>
      <c r="H172" s="8"/>
      <c r="I172" s="8"/>
      <c r="J172" s="8"/>
      <c r="K172" s="8"/>
      <c r="L172" s="8"/>
      <c r="M172" s="119"/>
    </row>
    <row r="173" spans="1:13">
      <c r="G173" s="8"/>
      <c r="H173" s="8"/>
      <c r="I173" s="8"/>
      <c r="J173" s="8"/>
      <c r="K173" s="8"/>
      <c r="L173" s="8"/>
      <c r="M173" s="119"/>
    </row>
    <row r="174" spans="1:13">
      <c r="G174" s="8"/>
      <c r="H174" s="8"/>
      <c r="I174" s="8"/>
      <c r="J174" s="8"/>
      <c r="K174" s="8"/>
      <c r="L174" s="8"/>
      <c r="M174" s="119"/>
    </row>
    <row r="175" spans="1:13">
      <c r="G175" s="8"/>
      <c r="H175" s="8"/>
      <c r="I175" s="8"/>
      <c r="J175" s="8"/>
      <c r="K175" s="8"/>
      <c r="L175" s="8"/>
      <c r="M175" s="119"/>
    </row>
    <row r="176" spans="1:13">
      <c r="G176" s="8"/>
      <c r="H176" s="8"/>
      <c r="I176" s="8"/>
      <c r="J176" s="8"/>
      <c r="K176" s="8"/>
      <c r="L176" s="8"/>
      <c r="M176" s="119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12"/>
    </row>
    <row r="178" spans="1:13">
      <c r="A178" s="202" t="s">
        <v>86</v>
      </c>
      <c r="B178" s="203"/>
      <c r="C178" s="203"/>
      <c r="D178" s="203"/>
      <c r="E178" s="203"/>
      <c r="F178" s="97"/>
      <c r="G178" s="27"/>
      <c r="H178" s="96" t="s">
        <v>51</v>
      </c>
      <c r="I178" s="96"/>
      <c r="J178" s="96"/>
      <c r="K178" s="27"/>
      <c r="L178" s="27"/>
      <c r="M178" s="107"/>
    </row>
    <row r="179" spans="1:13">
      <c r="A179" s="34" t="s">
        <v>52</v>
      </c>
      <c r="B179" s="97">
        <v>5</v>
      </c>
      <c r="C179" s="97"/>
      <c r="D179" s="97"/>
      <c r="E179" s="97"/>
      <c r="F179" s="97"/>
      <c r="G179" s="27"/>
      <c r="H179" s="55" t="s">
        <v>87</v>
      </c>
      <c r="I179" s="55"/>
      <c r="J179" s="55"/>
      <c r="K179" s="37"/>
      <c r="L179" s="26"/>
      <c r="M179" s="113"/>
    </row>
    <row r="180" spans="1:13">
      <c r="A180" s="97"/>
      <c r="B180" s="29"/>
      <c r="C180" s="15" t="s">
        <v>53</v>
      </c>
      <c r="D180" s="67">
        <v>6030</v>
      </c>
      <c r="E180" s="30"/>
      <c r="F180" s="28"/>
      <c r="G180" s="27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4"/>
    </row>
    <row r="181" spans="1:13">
      <c r="A181" s="1"/>
      <c r="B181" s="1"/>
      <c r="C181" s="15" t="s">
        <v>59</v>
      </c>
      <c r="D181" s="30">
        <v>428</v>
      </c>
      <c r="E181" s="30"/>
      <c r="F181" s="28"/>
      <c r="G181" s="108" t="s">
        <v>92</v>
      </c>
      <c r="H181" s="31">
        <v>1</v>
      </c>
      <c r="I181" s="68"/>
      <c r="J181" s="35">
        <v>4611.7</v>
      </c>
      <c r="K181" s="31" t="s">
        <v>99</v>
      </c>
      <c r="L181" s="33">
        <v>1</v>
      </c>
      <c r="M181" s="110" t="s">
        <v>95</v>
      </c>
    </row>
    <row r="182" spans="1:13">
      <c r="A182" s="9" t="s">
        <v>0</v>
      </c>
      <c r="B182" s="10"/>
      <c r="C182" s="15" t="s">
        <v>60</v>
      </c>
      <c r="D182" s="30">
        <v>407</v>
      </c>
      <c r="E182" s="30"/>
      <c r="F182" s="28"/>
      <c r="G182" s="27"/>
      <c r="H182" s="31">
        <v>2</v>
      </c>
      <c r="I182" s="68"/>
      <c r="J182" s="35"/>
      <c r="K182" s="31"/>
      <c r="L182" s="33"/>
      <c r="M182" s="110"/>
    </row>
    <row r="183" spans="1:13">
      <c r="A183" s="9" t="s">
        <v>1</v>
      </c>
      <c r="B183" s="11"/>
      <c r="C183" s="15" t="s">
        <v>61</v>
      </c>
      <c r="D183" s="30">
        <v>20</v>
      </c>
      <c r="E183" s="30"/>
      <c r="F183" s="28"/>
      <c r="G183" s="27"/>
      <c r="H183" s="31">
        <v>3</v>
      </c>
      <c r="I183" s="31"/>
      <c r="J183" s="35"/>
      <c r="K183" s="31"/>
      <c r="L183" s="33"/>
      <c r="M183" s="110"/>
    </row>
    <row r="184" spans="1:13">
      <c r="A184" s="9" t="s">
        <v>62</v>
      </c>
      <c r="B184" s="11"/>
      <c r="C184" s="16" t="s">
        <v>63</v>
      </c>
      <c r="D184" s="57" t="s">
        <v>88</v>
      </c>
      <c r="E184" s="21"/>
      <c r="F184" s="54"/>
      <c r="G184" s="27"/>
      <c r="H184" s="31">
        <v>4</v>
      </c>
      <c r="I184" s="31"/>
      <c r="J184" s="35"/>
      <c r="K184" s="31"/>
      <c r="L184" s="33"/>
      <c r="M184" s="110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27"/>
      <c r="H185" s="31">
        <v>5</v>
      </c>
      <c r="I185" s="31"/>
      <c r="J185" s="35"/>
      <c r="K185" s="31"/>
      <c r="L185" s="33"/>
      <c r="M185" s="110"/>
    </row>
    <row r="186" spans="1:13">
      <c r="A186" s="17">
        <v>1</v>
      </c>
      <c r="B186" s="12"/>
      <c r="C186" s="71" t="s">
        <v>78</v>
      </c>
      <c r="D186" s="77">
        <v>26</v>
      </c>
      <c r="E186" s="71" t="s">
        <v>78</v>
      </c>
      <c r="F186" s="12"/>
      <c r="G186" s="27"/>
      <c r="H186" s="72"/>
      <c r="I186" s="72"/>
      <c r="J186" s="72"/>
      <c r="K186" s="72"/>
      <c r="L186" s="44"/>
      <c r="M186" s="115"/>
    </row>
    <row r="187" spans="1:13">
      <c r="A187" s="17">
        <v>2</v>
      </c>
      <c r="B187" s="74">
        <v>10</v>
      </c>
      <c r="C187" s="71" t="s">
        <v>77</v>
      </c>
      <c r="D187" s="71" t="s">
        <v>77</v>
      </c>
      <c r="E187" s="71" t="s">
        <v>77</v>
      </c>
      <c r="F187" s="6"/>
      <c r="G187" s="27"/>
      <c r="H187" s="98"/>
      <c r="I187" s="98"/>
      <c r="J187" s="98"/>
      <c r="K187" s="98"/>
      <c r="L187" s="44"/>
      <c r="M187" s="115"/>
    </row>
    <row r="188" spans="1:13">
      <c r="A188" s="17">
        <v>3</v>
      </c>
      <c r="B188" s="75">
        <v>0</v>
      </c>
      <c r="C188" s="71" t="s">
        <v>78</v>
      </c>
      <c r="D188" s="6" t="s">
        <v>93</v>
      </c>
      <c r="E188" s="71" t="s">
        <v>78</v>
      </c>
      <c r="F188" s="6" t="s">
        <v>71</v>
      </c>
      <c r="G188" s="27"/>
      <c r="H188" s="204" t="s">
        <v>75</v>
      </c>
      <c r="I188" s="205"/>
      <c r="J188" s="98">
        <v>1</v>
      </c>
      <c r="K188" s="44" t="s">
        <v>35</v>
      </c>
      <c r="L188" s="5"/>
      <c r="M188" s="116"/>
    </row>
    <row r="189" spans="1:13">
      <c r="A189" s="17">
        <v>4</v>
      </c>
      <c r="B189" s="75">
        <v>4611.7</v>
      </c>
      <c r="C189" s="71" t="s">
        <v>77</v>
      </c>
      <c r="D189" s="71" t="s">
        <v>77</v>
      </c>
      <c r="E189" s="71" t="s">
        <v>77</v>
      </c>
      <c r="F189" s="6"/>
      <c r="G189" s="27"/>
      <c r="H189" s="21" t="s">
        <v>64</v>
      </c>
      <c r="I189" s="21"/>
      <c r="J189" s="43">
        <f>SUM(J181*L181)+10+6</f>
        <v>4627.7</v>
      </c>
      <c r="K189" s="2"/>
      <c r="L189" s="3"/>
      <c r="M189" s="117"/>
    </row>
    <row r="190" spans="1:13">
      <c r="A190" s="17">
        <v>5</v>
      </c>
      <c r="B190" s="76" t="s">
        <v>94</v>
      </c>
      <c r="C190" s="71"/>
      <c r="D190" s="71"/>
      <c r="E190" s="71"/>
      <c r="F190" s="6"/>
      <c r="G190" s="27"/>
      <c r="H190" s="21" t="s">
        <v>65</v>
      </c>
      <c r="I190" s="21"/>
      <c r="J190" s="43">
        <f>SUM(B187:B189)+6</f>
        <v>4627.7</v>
      </c>
      <c r="K190" s="27"/>
      <c r="L190" s="3"/>
      <c r="M190" s="117"/>
    </row>
    <row r="191" spans="1:13">
      <c r="A191" s="17">
        <v>6</v>
      </c>
      <c r="B191" s="7"/>
      <c r="C191" s="7"/>
      <c r="D191" s="7"/>
      <c r="E191" s="71"/>
      <c r="F191" s="6"/>
      <c r="G191" s="27"/>
      <c r="H191" s="206" t="s">
        <v>66</v>
      </c>
      <c r="I191" s="207"/>
      <c r="J191" s="206" t="s">
        <v>67</v>
      </c>
      <c r="K191" s="207"/>
      <c r="L191" s="20"/>
      <c r="M191" s="118"/>
    </row>
    <row r="192" spans="1:13">
      <c r="A192" s="17">
        <v>7</v>
      </c>
      <c r="B192" s="7"/>
      <c r="C192" s="71"/>
      <c r="D192" s="6"/>
      <c r="E192" s="71"/>
      <c r="F192" s="6"/>
      <c r="G192" s="27"/>
      <c r="H192" s="197"/>
      <c r="I192" s="198"/>
      <c r="J192" s="197"/>
      <c r="K192" s="198"/>
      <c r="L192" s="27"/>
      <c r="M192" s="107"/>
    </row>
    <row r="193" spans="1:13">
      <c r="A193" s="17">
        <v>8</v>
      </c>
      <c r="B193" s="75"/>
      <c r="C193" s="71"/>
      <c r="D193" s="71"/>
      <c r="E193" s="71"/>
      <c r="F193" s="6"/>
      <c r="G193" s="27"/>
      <c r="H193" s="199"/>
      <c r="I193" s="200"/>
      <c r="J193" s="199"/>
      <c r="K193" s="200"/>
      <c r="L193" s="27"/>
      <c r="M193" s="107"/>
    </row>
    <row r="194" spans="1:13">
      <c r="A194" s="17">
        <v>9</v>
      </c>
      <c r="B194" s="7"/>
      <c r="C194" s="7"/>
      <c r="D194" s="7"/>
      <c r="E194" s="6"/>
      <c r="F194" s="6"/>
      <c r="G194" s="27"/>
      <c r="H194" s="38" t="s">
        <v>68</v>
      </c>
      <c r="I194" s="38"/>
      <c r="J194" s="38"/>
      <c r="K194" s="38"/>
      <c r="L194" s="27"/>
      <c r="M194" s="107"/>
    </row>
    <row r="195" spans="1:13">
      <c r="A195" s="17">
        <v>10</v>
      </c>
      <c r="B195" s="95"/>
      <c r="C195" s="6"/>
      <c r="D195" s="6"/>
      <c r="E195" s="6"/>
      <c r="F195" s="6"/>
      <c r="G195" s="27"/>
      <c r="H195" s="54" t="s">
        <v>69</v>
      </c>
      <c r="I195" s="54"/>
      <c r="J195" s="54"/>
      <c r="K195" s="54"/>
      <c r="L195" s="27"/>
      <c r="M195" s="107"/>
    </row>
    <row r="196" spans="1:13">
      <c r="A196" s="17">
        <v>11</v>
      </c>
      <c r="B196" s="76"/>
      <c r="C196" s="6"/>
      <c r="D196" s="6"/>
      <c r="E196" s="6"/>
      <c r="F196" s="6"/>
      <c r="G196" s="20"/>
      <c r="H196" s="182" t="s">
        <v>8</v>
      </c>
      <c r="I196" s="183"/>
      <c r="J196" s="8"/>
      <c r="K196" s="8"/>
      <c r="L196" s="8"/>
      <c r="M196" s="119"/>
    </row>
    <row r="197" spans="1:13">
      <c r="A197" s="17">
        <v>12</v>
      </c>
      <c r="B197" s="75"/>
      <c r="C197" s="6"/>
      <c r="D197" s="6"/>
      <c r="E197" s="6"/>
      <c r="F197" s="6"/>
      <c r="G197" s="20"/>
      <c r="H197" s="95" t="s">
        <v>9</v>
      </c>
      <c r="I197" s="7">
        <v>80</v>
      </c>
      <c r="J197" s="8"/>
      <c r="K197" s="8"/>
      <c r="L197" s="8"/>
      <c r="M197" s="119"/>
    </row>
    <row r="198" spans="1:13">
      <c r="A198" s="17">
        <v>13</v>
      </c>
      <c r="B198" s="76"/>
      <c r="C198" s="6"/>
      <c r="D198" s="6"/>
      <c r="E198" s="6"/>
      <c r="F198" s="6"/>
      <c r="G198" s="20"/>
      <c r="H198" s="95" t="s">
        <v>10</v>
      </c>
      <c r="I198" s="7">
        <v>2</v>
      </c>
      <c r="J198" s="8"/>
      <c r="K198" s="8"/>
      <c r="L198" s="8"/>
      <c r="M198" s="119"/>
    </row>
    <row r="199" spans="1:13">
      <c r="A199" s="17">
        <v>14</v>
      </c>
      <c r="B199" s="76"/>
      <c r="C199" s="6"/>
      <c r="D199" s="6"/>
      <c r="E199" s="6"/>
      <c r="F199" s="6"/>
      <c r="G199" s="20"/>
      <c r="H199" s="95" t="s">
        <v>11</v>
      </c>
      <c r="I199" s="7">
        <v>80</v>
      </c>
      <c r="J199" s="8"/>
      <c r="K199" s="8"/>
      <c r="L199" s="8"/>
      <c r="M199" s="119"/>
    </row>
    <row r="200" spans="1:13">
      <c r="A200" s="17">
        <v>15</v>
      </c>
      <c r="B200" s="76"/>
      <c r="C200" s="6"/>
      <c r="D200" s="6"/>
      <c r="E200" s="6"/>
      <c r="F200" s="6"/>
      <c r="G200" s="20"/>
      <c r="H200" s="95" t="s">
        <v>12</v>
      </c>
      <c r="I200" s="7">
        <v>4</v>
      </c>
      <c r="J200" s="8"/>
      <c r="K200" s="8"/>
      <c r="L200" s="8"/>
      <c r="M200" s="119"/>
    </row>
    <row r="201" spans="1:13">
      <c r="A201" s="17">
        <v>16</v>
      </c>
      <c r="B201" s="75"/>
      <c r="C201" s="6"/>
      <c r="D201" s="6"/>
      <c r="E201" s="6"/>
      <c r="F201" s="6"/>
      <c r="G201" s="54"/>
      <c r="H201" s="95" t="s">
        <v>13</v>
      </c>
      <c r="I201" s="7">
        <v>40</v>
      </c>
      <c r="J201" s="8"/>
      <c r="K201" s="8"/>
      <c r="L201" s="8"/>
      <c r="M201" s="119"/>
    </row>
    <row r="202" spans="1:13">
      <c r="A202" s="17">
        <v>17</v>
      </c>
      <c r="B202" s="76"/>
      <c r="C202" s="6"/>
      <c r="D202" s="6"/>
      <c r="E202" s="6"/>
      <c r="F202" s="6"/>
      <c r="G202" s="54"/>
      <c r="H202" s="56"/>
      <c r="I202" s="8"/>
      <c r="J202" s="56"/>
      <c r="K202" s="8"/>
      <c r="L202" s="56"/>
      <c r="M202" s="120"/>
    </row>
    <row r="203" spans="1:13">
      <c r="A203" s="17">
        <v>18</v>
      </c>
      <c r="B203" s="76"/>
      <c r="C203" s="6"/>
      <c r="D203" s="6"/>
      <c r="E203" s="6"/>
      <c r="F203" s="6"/>
      <c r="G203" s="54"/>
      <c r="H203" s="99"/>
      <c r="I203" s="8"/>
      <c r="J203" s="99"/>
      <c r="K203" s="8"/>
      <c r="L203" s="99"/>
      <c r="M203" s="121"/>
    </row>
    <row r="204" spans="1:13">
      <c r="A204" s="17">
        <v>19</v>
      </c>
      <c r="B204" s="76"/>
      <c r="C204" s="6"/>
      <c r="D204" s="6"/>
      <c r="E204" s="6"/>
      <c r="F204" s="6"/>
      <c r="G204" s="99"/>
      <c r="H204" s="8"/>
      <c r="I204" s="8"/>
      <c r="J204" s="8"/>
      <c r="K204" s="8"/>
      <c r="L204" s="8"/>
      <c r="M204" s="119"/>
    </row>
    <row r="205" spans="1:13">
      <c r="A205" s="17">
        <v>20</v>
      </c>
      <c r="B205" s="75"/>
      <c r="C205" s="6"/>
      <c r="D205" s="6"/>
      <c r="E205" s="6"/>
      <c r="F205" s="6"/>
      <c r="G205" s="99"/>
      <c r="H205" s="8"/>
      <c r="I205" s="8"/>
      <c r="J205" s="8"/>
      <c r="K205" s="8"/>
      <c r="L205" s="8"/>
      <c r="M205" s="119"/>
    </row>
    <row r="206" spans="1:13">
      <c r="A206" s="17">
        <v>21</v>
      </c>
      <c r="B206" s="76"/>
      <c r="C206" s="6"/>
      <c r="D206" s="6"/>
      <c r="E206" s="6"/>
      <c r="F206" s="6"/>
      <c r="G206" s="99"/>
      <c r="H206" s="8"/>
      <c r="I206" s="8"/>
      <c r="J206" s="8"/>
      <c r="K206" s="8"/>
      <c r="L206" s="8"/>
      <c r="M206" s="119"/>
    </row>
    <row r="207" spans="1:13">
      <c r="A207" s="17">
        <v>22</v>
      </c>
      <c r="B207" s="76"/>
      <c r="C207" s="6"/>
      <c r="D207" s="6"/>
      <c r="E207" s="6"/>
      <c r="F207" s="6"/>
      <c r="G207" s="99"/>
      <c r="H207" s="8"/>
      <c r="I207" s="8"/>
      <c r="J207" s="8"/>
      <c r="K207" s="8"/>
      <c r="L207" s="8"/>
      <c r="M207" s="119"/>
    </row>
    <row r="208" spans="1:13">
      <c r="A208" s="17">
        <v>23</v>
      </c>
      <c r="B208" s="76"/>
      <c r="C208" s="6"/>
      <c r="D208" s="6"/>
      <c r="E208" s="6"/>
      <c r="F208" s="6"/>
      <c r="G208" s="99"/>
      <c r="H208" s="8"/>
      <c r="I208" s="8"/>
      <c r="J208" s="8"/>
      <c r="K208" s="8"/>
      <c r="L208" s="8"/>
      <c r="M208" s="119"/>
    </row>
    <row r="209" spans="1:13">
      <c r="A209" s="17">
        <v>24</v>
      </c>
      <c r="B209" s="75"/>
      <c r="C209" s="6"/>
      <c r="D209" s="6"/>
      <c r="E209" s="6"/>
      <c r="F209" s="6"/>
      <c r="G209" s="99"/>
      <c r="H209" s="42"/>
      <c r="I209" s="8"/>
      <c r="J209" s="42"/>
      <c r="K209" s="8"/>
      <c r="L209" s="8"/>
      <c r="M209" s="119"/>
    </row>
    <row r="210" spans="1:13">
      <c r="A210" s="17">
        <v>25</v>
      </c>
      <c r="B210" s="76"/>
      <c r="C210" s="6"/>
      <c r="D210" s="6"/>
      <c r="E210" s="6"/>
      <c r="F210" s="6"/>
      <c r="G210" s="99"/>
      <c r="H210" s="42"/>
      <c r="I210" s="99"/>
      <c r="J210" s="42"/>
      <c r="K210" s="8"/>
      <c r="L210" s="8"/>
      <c r="M210" s="119"/>
    </row>
    <row r="211" spans="1:13">
      <c r="G211" s="8"/>
      <c r="H211" s="8"/>
      <c r="I211" s="8"/>
      <c r="J211" s="8"/>
      <c r="K211" s="8"/>
      <c r="L211" s="8"/>
      <c r="M211" s="119"/>
    </row>
    <row r="212" spans="1:13">
      <c r="G212" s="8"/>
      <c r="H212" s="8"/>
      <c r="I212" s="8"/>
      <c r="J212" s="8"/>
      <c r="K212" s="8"/>
      <c r="L212" s="8"/>
      <c r="M212" s="119"/>
    </row>
    <row r="213" spans="1:13">
      <c r="G213" s="8"/>
      <c r="H213" s="8"/>
      <c r="I213" s="8"/>
      <c r="J213" s="8"/>
      <c r="K213" s="8"/>
      <c r="L213" s="8"/>
      <c r="M213" s="119"/>
    </row>
    <row r="214" spans="1:13">
      <c r="G214" s="8"/>
      <c r="H214" s="8"/>
      <c r="I214" s="8"/>
      <c r="J214" s="8"/>
      <c r="K214" s="8"/>
      <c r="L214" s="8"/>
      <c r="M214" s="119"/>
    </row>
    <row r="215" spans="1:13">
      <c r="G215" s="8"/>
      <c r="H215" s="8"/>
      <c r="I215" s="8"/>
      <c r="J215" s="8"/>
      <c r="K215" s="8"/>
      <c r="L215" s="8"/>
      <c r="M215" s="119"/>
    </row>
    <row r="216" spans="1:13">
      <c r="G216" s="8"/>
      <c r="H216" s="8"/>
      <c r="I216" s="8"/>
      <c r="J216" s="8"/>
      <c r="K216" s="8"/>
      <c r="L216" s="8"/>
      <c r="M216" s="119"/>
    </row>
    <row r="217" spans="1:13">
      <c r="G217" s="8"/>
      <c r="H217" s="8"/>
      <c r="I217" s="8"/>
      <c r="J217" s="8"/>
      <c r="K217" s="8"/>
      <c r="L217" s="8"/>
      <c r="M217" s="119"/>
    </row>
    <row r="218" spans="1:13">
      <c r="G218" s="8"/>
      <c r="H218" s="8"/>
      <c r="I218" s="8"/>
      <c r="J218" s="8"/>
      <c r="K218" s="8"/>
      <c r="L218" s="8"/>
      <c r="M218" s="119"/>
    </row>
    <row r="219" spans="1:13">
      <c r="G219" s="8"/>
      <c r="H219" s="8"/>
      <c r="I219" s="8"/>
      <c r="J219" s="8"/>
      <c r="K219" s="8"/>
      <c r="L219" s="8"/>
      <c r="M219" s="119"/>
    </row>
    <row r="220" spans="1:13">
      <c r="G220" s="8"/>
      <c r="H220" s="8"/>
      <c r="I220" s="8"/>
      <c r="J220" s="8"/>
      <c r="K220" s="8"/>
      <c r="L220" s="8"/>
      <c r="M220" s="119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12"/>
    </row>
    <row r="222" spans="1:13">
      <c r="A222" s="202" t="s">
        <v>86</v>
      </c>
      <c r="B222" s="203"/>
      <c r="C222" s="203"/>
      <c r="D222" s="203"/>
      <c r="E222" s="203"/>
      <c r="F222" s="97"/>
      <c r="G222" s="27"/>
      <c r="H222" s="96" t="s">
        <v>51</v>
      </c>
      <c r="I222" s="96"/>
      <c r="J222" s="96"/>
      <c r="K222" s="27"/>
      <c r="L222" s="27"/>
      <c r="M222" s="107"/>
    </row>
    <row r="223" spans="1:13">
      <c r="A223" s="34" t="s">
        <v>52</v>
      </c>
      <c r="B223" s="97"/>
      <c r="C223" s="97"/>
      <c r="D223" s="97"/>
      <c r="E223" s="97"/>
      <c r="F223" s="97"/>
      <c r="G223" s="27"/>
      <c r="H223" s="55" t="s">
        <v>87</v>
      </c>
      <c r="I223" s="55"/>
      <c r="J223" s="55"/>
      <c r="K223" s="37"/>
      <c r="L223" s="26"/>
      <c r="M223" s="113"/>
    </row>
    <row r="224" spans="1:13">
      <c r="A224" s="97"/>
      <c r="B224" s="29"/>
      <c r="C224" s="15" t="s">
        <v>53</v>
      </c>
      <c r="D224" s="67"/>
      <c r="E224" s="30"/>
      <c r="F224" s="28"/>
      <c r="G224" s="27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4"/>
    </row>
    <row r="225" spans="1:14">
      <c r="A225" s="1"/>
      <c r="B225" s="1"/>
      <c r="C225" s="15" t="s">
        <v>59</v>
      </c>
      <c r="D225" s="30">
        <v>428</v>
      </c>
      <c r="E225" s="30"/>
      <c r="F225" s="28"/>
      <c r="G225" s="27"/>
      <c r="H225" s="31">
        <v>1</v>
      </c>
      <c r="I225" s="68"/>
      <c r="J225" s="35"/>
      <c r="K225" s="31"/>
      <c r="L225" s="33"/>
      <c r="M225" s="110"/>
    </row>
    <row r="226" spans="1:14">
      <c r="A226" s="9" t="s">
        <v>0</v>
      </c>
      <c r="B226" s="10"/>
      <c r="C226" s="15" t="s">
        <v>60</v>
      </c>
      <c r="D226" s="30">
        <v>407</v>
      </c>
      <c r="E226" s="30"/>
      <c r="F226" s="28"/>
      <c r="G226" s="27"/>
      <c r="H226" s="31">
        <v>2</v>
      </c>
      <c r="I226" s="68"/>
      <c r="J226" s="35"/>
      <c r="K226" s="31"/>
      <c r="L226" s="33"/>
      <c r="M226" s="110"/>
    </row>
    <row r="227" spans="1:14">
      <c r="A227" s="9" t="s">
        <v>1</v>
      </c>
      <c r="B227" s="11"/>
      <c r="C227" s="15" t="s">
        <v>61</v>
      </c>
      <c r="D227" s="30">
        <v>20</v>
      </c>
      <c r="E227" s="30"/>
      <c r="F227" s="28"/>
      <c r="G227" s="27"/>
      <c r="H227" s="31">
        <v>3</v>
      </c>
      <c r="I227" s="31"/>
      <c r="J227" s="35"/>
      <c r="K227" s="31"/>
      <c r="L227" s="33"/>
      <c r="M227" s="110"/>
    </row>
    <row r="228" spans="1:14">
      <c r="A228" s="9" t="s">
        <v>62</v>
      </c>
      <c r="B228" s="11"/>
      <c r="C228" s="16" t="s">
        <v>63</v>
      </c>
      <c r="D228" s="57" t="s">
        <v>88</v>
      </c>
      <c r="E228" s="21"/>
      <c r="F228" s="54"/>
      <c r="G228" s="27"/>
      <c r="H228" s="31">
        <v>4</v>
      </c>
      <c r="I228" s="31"/>
      <c r="J228" s="35"/>
      <c r="K228" s="31"/>
      <c r="L228" s="33"/>
      <c r="M228" s="110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27"/>
      <c r="H229" s="31">
        <v>5</v>
      </c>
      <c r="I229" s="31"/>
      <c r="J229" s="35"/>
      <c r="K229" s="31"/>
      <c r="L229" s="33"/>
      <c r="M229" s="110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27"/>
      <c r="H230" s="72"/>
      <c r="I230" s="72"/>
      <c r="J230" s="72"/>
      <c r="K230" s="72"/>
      <c r="L230" s="44"/>
      <c r="M230" s="115"/>
    </row>
    <row r="231" spans="1:14">
      <c r="A231" s="17">
        <v>2</v>
      </c>
      <c r="B231" s="74">
        <v>10</v>
      </c>
      <c r="C231" s="71" t="s">
        <v>77</v>
      </c>
      <c r="D231" s="71" t="s">
        <v>77</v>
      </c>
      <c r="E231" s="71" t="s">
        <v>77</v>
      </c>
      <c r="F231" s="6"/>
      <c r="G231" s="27"/>
      <c r="H231" s="98"/>
      <c r="I231" s="98"/>
      <c r="J231" s="98"/>
      <c r="K231" s="98"/>
      <c r="L231" s="44"/>
      <c r="M231" s="115"/>
    </row>
    <row r="232" spans="1:14">
      <c r="A232" s="17">
        <v>3</v>
      </c>
      <c r="B232" s="75"/>
      <c r="C232" s="71"/>
      <c r="D232" s="6"/>
      <c r="E232" s="71"/>
      <c r="F232" s="6"/>
      <c r="G232" s="27"/>
      <c r="H232" s="204" t="s">
        <v>75</v>
      </c>
      <c r="I232" s="205"/>
      <c r="J232" s="98"/>
      <c r="K232" s="44" t="s">
        <v>35</v>
      </c>
      <c r="L232" s="5"/>
      <c r="M232" s="116"/>
    </row>
    <row r="233" spans="1:14">
      <c r="A233" s="17">
        <v>4</v>
      </c>
      <c r="B233" s="75"/>
      <c r="C233" s="71"/>
      <c r="D233" s="6"/>
      <c r="E233" s="71"/>
      <c r="F233" s="6"/>
      <c r="G233" s="27"/>
      <c r="H233" s="21" t="s">
        <v>64</v>
      </c>
      <c r="I233" s="21"/>
      <c r="J233" s="43">
        <f>SUM(J225*L225)+10+12</f>
        <v>22</v>
      </c>
      <c r="K233" s="2"/>
      <c r="L233" s="3"/>
      <c r="M233" s="117"/>
    </row>
    <row r="234" spans="1:14">
      <c r="A234" s="17">
        <v>5</v>
      </c>
      <c r="B234" s="76"/>
      <c r="C234" s="71"/>
      <c r="D234" s="71"/>
      <c r="E234" s="71"/>
      <c r="F234" s="6"/>
      <c r="G234" s="27"/>
      <c r="H234" s="21" t="s">
        <v>65</v>
      </c>
      <c r="I234" s="21"/>
      <c r="J234" s="43">
        <f>SUM(N230,B231)+12</f>
        <v>22</v>
      </c>
      <c r="K234" s="27"/>
      <c r="L234" s="3"/>
      <c r="M234" s="11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27"/>
      <c r="H235" s="206" t="s">
        <v>66</v>
      </c>
      <c r="I235" s="207"/>
      <c r="J235" s="206" t="s">
        <v>67</v>
      </c>
      <c r="K235" s="207"/>
      <c r="L235" s="20"/>
      <c r="M235" s="118"/>
      <c r="N235" s="53">
        <f>SUM(B236:B238)</f>
        <v>0</v>
      </c>
    </row>
    <row r="236" spans="1:14">
      <c r="A236" s="17">
        <v>7</v>
      </c>
      <c r="B236" s="7"/>
      <c r="C236" s="71"/>
      <c r="D236" s="6"/>
      <c r="E236" s="71"/>
      <c r="F236" s="6"/>
      <c r="G236" s="27"/>
      <c r="H236" s="197"/>
      <c r="I236" s="198"/>
      <c r="J236" s="197"/>
      <c r="K236" s="198"/>
      <c r="L236" s="27"/>
      <c r="M236" s="107"/>
    </row>
    <row r="237" spans="1:14">
      <c r="A237" s="17">
        <v>8</v>
      </c>
      <c r="B237" s="75"/>
      <c r="C237" s="71"/>
      <c r="D237" s="71"/>
      <c r="E237" s="71"/>
      <c r="F237" s="6"/>
      <c r="G237" s="27"/>
      <c r="H237" s="199"/>
      <c r="I237" s="200"/>
      <c r="J237" s="199"/>
      <c r="K237" s="200"/>
      <c r="L237" s="27"/>
      <c r="M237" s="107"/>
    </row>
    <row r="238" spans="1:14">
      <c r="A238" s="17">
        <v>9</v>
      </c>
      <c r="B238" s="7"/>
      <c r="C238" s="7"/>
      <c r="D238" s="7"/>
      <c r="E238" s="6"/>
      <c r="F238" s="6"/>
      <c r="G238" s="27"/>
      <c r="H238" s="38" t="s">
        <v>68</v>
      </c>
      <c r="I238" s="38"/>
      <c r="J238" s="38"/>
      <c r="K238" s="38"/>
      <c r="L238" s="27"/>
      <c r="M238" s="107"/>
    </row>
    <row r="239" spans="1:14">
      <c r="A239" s="17">
        <v>10</v>
      </c>
      <c r="B239" s="95"/>
      <c r="C239" s="6"/>
      <c r="D239" s="6"/>
      <c r="E239" s="6"/>
      <c r="F239" s="6"/>
      <c r="G239" s="27"/>
      <c r="H239" s="54" t="s">
        <v>69</v>
      </c>
      <c r="I239" s="54"/>
      <c r="J239" s="54"/>
      <c r="K239" s="54"/>
      <c r="L239" s="27"/>
      <c r="M239" s="107"/>
    </row>
    <row r="240" spans="1:14">
      <c r="A240" s="17">
        <v>11</v>
      </c>
      <c r="B240" s="76"/>
      <c r="C240" s="6"/>
      <c r="D240" s="6"/>
      <c r="E240" s="6"/>
      <c r="F240" s="6"/>
      <c r="G240" s="20"/>
      <c r="H240" s="182"/>
      <c r="I240" s="183"/>
      <c r="J240" s="8"/>
      <c r="K240" s="8"/>
      <c r="L240" s="8"/>
      <c r="M240" s="119"/>
    </row>
    <row r="241" spans="1:13">
      <c r="A241" s="17">
        <v>12</v>
      </c>
      <c r="B241" s="75"/>
      <c r="C241" s="6"/>
      <c r="D241" s="6"/>
      <c r="E241" s="6"/>
      <c r="F241" s="6"/>
      <c r="G241" s="20"/>
      <c r="H241" s="95"/>
      <c r="I241" s="7"/>
      <c r="J241" s="8"/>
      <c r="K241" s="8"/>
      <c r="L241" s="8"/>
      <c r="M241" s="119"/>
    </row>
    <row r="242" spans="1:13">
      <c r="A242" s="17">
        <v>13</v>
      </c>
      <c r="B242" s="76"/>
      <c r="C242" s="6"/>
      <c r="D242" s="6"/>
      <c r="E242" s="6"/>
      <c r="F242" s="6"/>
      <c r="G242" s="20"/>
      <c r="H242" s="95"/>
      <c r="I242" s="7"/>
      <c r="J242" s="8"/>
      <c r="K242" s="8"/>
      <c r="L242" s="8"/>
      <c r="M242" s="119"/>
    </row>
    <row r="243" spans="1:13">
      <c r="A243" s="17">
        <v>14</v>
      </c>
      <c r="B243" s="76"/>
      <c r="C243" s="6"/>
      <c r="D243" s="6"/>
      <c r="E243" s="6"/>
      <c r="F243" s="6"/>
      <c r="G243" s="20"/>
      <c r="H243" s="95"/>
      <c r="I243" s="7"/>
      <c r="J243" s="8"/>
      <c r="K243" s="8"/>
      <c r="L243" s="8"/>
      <c r="M243" s="119"/>
    </row>
    <row r="244" spans="1:13">
      <c r="A244" s="17">
        <v>15</v>
      </c>
      <c r="B244" s="76"/>
      <c r="C244" s="6"/>
      <c r="D244" s="6"/>
      <c r="E244" s="6"/>
      <c r="F244" s="6"/>
      <c r="G244" s="20"/>
      <c r="H244" s="95"/>
      <c r="I244" s="7"/>
      <c r="J244" s="8"/>
      <c r="K244" s="8"/>
      <c r="L244" s="8"/>
      <c r="M244" s="119"/>
    </row>
    <row r="245" spans="1:13">
      <c r="A245" s="17">
        <v>16</v>
      </c>
      <c r="B245" s="75"/>
      <c r="C245" s="6"/>
      <c r="D245" s="6"/>
      <c r="E245" s="6"/>
      <c r="F245" s="6"/>
      <c r="G245" s="54"/>
      <c r="H245" s="95"/>
      <c r="I245" s="7"/>
      <c r="J245" s="8"/>
      <c r="K245" s="8"/>
      <c r="L245" s="8"/>
      <c r="M245" s="119"/>
    </row>
    <row r="246" spans="1:13">
      <c r="A246" s="17">
        <v>17</v>
      </c>
      <c r="B246" s="76"/>
      <c r="C246" s="6"/>
      <c r="D246" s="6"/>
      <c r="E246" s="6"/>
      <c r="F246" s="6"/>
      <c r="G246" s="54"/>
      <c r="H246" s="56"/>
      <c r="I246" s="8"/>
      <c r="J246" s="56"/>
      <c r="K246" s="8"/>
      <c r="L246" s="56"/>
      <c r="M246" s="120"/>
    </row>
    <row r="247" spans="1:13">
      <c r="A247" s="17">
        <v>18</v>
      </c>
      <c r="B247" s="76"/>
      <c r="C247" s="6"/>
      <c r="D247" s="6"/>
      <c r="E247" s="6"/>
      <c r="F247" s="6"/>
      <c r="G247" s="54"/>
      <c r="H247" s="99"/>
      <c r="I247" s="8"/>
      <c r="J247" s="99"/>
      <c r="K247" s="8"/>
      <c r="L247" s="99"/>
      <c r="M247" s="121"/>
    </row>
    <row r="248" spans="1:13">
      <c r="A248" s="17">
        <v>19</v>
      </c>
      <c r="B248" s="76"/>
      <c r="C248" s="6"/>
      <c r="D248" s="6"/>
      <c r="E248" s="6"/>
      <c r="F248" s="6"/>
      <c r="G248" s="99"/>
      <c r="H248" s="8"/>
      <c r="I248" s="8"/>
      <c r="J248" s="8"/>
      <c r="K248" s="8"/>
      <c r="L248" s="8"/>
      <c r="M248" s="119"/>
    </row>
    <row r="249" spans="1:13">
      <c r="A249" s="17">
        <v>20</v>
      </c>
      <c r="B249" s="75"/>
      <c r="C249" s="6"/>
      <c r="D249" s="6"/>
      <c r="E249" s="6"/>
      <c r="F249" s="6"/>
      <c r="G249" s="99"/>
      <c r="H249" s="8"/>
      <c r="I249" s="8"/>
      <c r="J249" s="8"/>
      <c r="K249" s="8"/>
      <c r="L249" s="8"/>
      <c r="M249" s="119"/>
    </row>
    <row r="250" spans="1:13">
      <c r="A250" s="17">
        <v>21</v>
      </c>
      <c r="B250" s="76"/>
      <c r="C250" s="6"/>
      <c r="D250" s="6"/>
      <c r="E250" s="6"/>
      <c r="F250" s="6"/>
      <c r="G250" s="99"/>
      <c r="H250" s="8"/>
      <c r="I250" s="8"/>
      <c r="J250" s="8"/>
      <c r="K250" s="8"/>
      <c r="L250" s="8"/>
      <c r="M250" s="119"/>
    </row>
    <row r="251" spans="1:13">
      <c r="A251" s="17">
        <v>22</v>
      </c>
      <c r="B251" s="76"/>
      <c r="C251" s="6"/>
      <c r="D251" s="6"/>
      <c r="E251" s="6"/>
      <c r="F251" s="6"/>
      <c r="G251" s="99"/>
      <c r="H251" s="8"/>
      <c r="I251" s="8"/>
      <c r="J251" s="8"/>
      <c r="K251" s="8"/>
      <c r="L251" s="8"/>
      <c r="M251" s="119"/>
    </row>
    <row r="252" spans="1:13">
      <c r="A252" s="17">
        <v>23</v>
      </c>
      <c r="B252" s="76"/>
      <c r="C252" s="6"/>
      <c r="D252" s="6"/>
      <c r="E252" s="6"/>
      <c r="F252" s="6"/>
      <c r="G252" s="99"/>
      <c r="H252" s="8"/>
      <c r="I252" s="8"/>
      <c r="J252" s="8"/>
      <c r="K252" s="8"/>
      <c r="L252" s="8"/>
      <c r="M252" s="119"/>
    </row>
    <row r="253" spans="1:13">
      <c r="A253" s="17">
        <v>24</v>
      </c>
      <c r="B253" s="75"/>
      <c r="C253" s="6"/>
      <c r="D253" s="6"/>
      <c r="E253" s="6"/>
      <c r="F253" s="6"/>
      <c r="G253" s="99"/>
      <c r="H253" s="42"/>
      <c r="I253" s="8"/>
      <c r="J253" s="42"/>
      <c r="K253" s="8"/>
      <c r="L253" s="8"/>
      <c r="M253" s="119"/>
    </row>
    <row r="254" spans="1:13">
      <c r="A254" s="17">
        <v>25</v>
      </c>
      <c r="B254" s="76"/>
      <c r="C254" s="6"/>
      <c r="D254" s="6"/>
      <c r="E254" s="6"/>
      <c r="F254" s="6"/>
      <c r="G254" s="99"/>
      <c r="H254" s="42"/>
      <c r="I254" s="99"/>
      <c r="J254" s="42"/>
      <c r="K254" s="8"/>
      <c r="L254" s="8"/>
      <c r="M254" s="119"/>
    </row>
    <row r="255" spans="1:13">
      <c r="G255" s="8"/>
      <c r="H255" s="8"/>
      <c r="I255" s="8"/>
      <c r="J255" s="8"/>
      <c r="K255" s="8"/>
      <c r="L255" s="8"/>
      <c r="M255" s="119"/>
    </row>
    <row r="256" spans="1:13">
      <c r="G256" s="8"/>
      <c r="H256" s="8"/>
      <c r="I256" s="8"/>
      <c r="J256" s="8"/>
      <c r="K256" s="8"/>
      <c r="L256" s="8"/>
      <c r="M256" s="119"/>
    </row>
    <row r="257" spans="1:13">
      <c r="G257" s="8"/>
      <c r="H257" s="8"/>
      <c r="I257" s="8"/>
      <c r="J257" s="8"/>
      <c r="K257" s="8"/>
      <c r="L257" s="8"/>
      <c r="M257" s="119"/>
    </row>
    <row r="258" spans="1:13">
      <c r="G258" s="8"/>
      <c r="H258" s="8"/>
      <c r="I258" s="8"/>
      <c r="J258" s="8"/>
      <c r="K258" s="8"/>
      <c r="L258" s="8"/>
      <c r="M258" s="119"/>
    </row>
    <row r="259" spans="1:13">
      <c r="G259" s="8"/>
      <c r="H259" s="8"/>
      <c r="I259" s="8"/>
      <c r="J259" s="8"/>
      <c r="K259" s="8"/>
      <c r="L259" s="8"/>
      <c r="M259" s="119"/>
    </row>
    <row r="260" spans="1:13">
      <c r="G260" s="8"/>
      <c r="H260" s="8"/>
      <c r="I260" s="8"/>
      <c r="J260" s="8"/>
      <c r="K260" s="8"/>
      <c r="L260" s="8"/>
      <c r="M260" s="119"/>
    </row>
    <row r="261" spans="1:13">
      <c r="G261" s="8"/>
      <c r="H261" s="8"/>
      <c r="I261" s="8"/>
      <c r="J261" s="8"/>
      <c r="K261" s="8"/>
      <c r="L261" s="8"/>
      <c r="M261" s="119"/>
    </row>
    <row r="262" spans="1:13">
      <c r="G262" s="8"/>
      <c r="H262" s="8"/>
      <c r="I262" s="8"/>
      <c r="J262" s="8"/>
      <c r="K262" s="8"/>
      <c r="L262" s="8"/>
      <c r="M262" s="119"/>
    </row>
    <row r="263" spans="1:13">
      <c r="G263" s="8"/>
      <c r="H263" s="8"/>
      <c r="I263" s="8"/>
      <c r="J263" s="8"/>
      <c r="K263" s="8"/>
      <c r="L263" s="8"/>
      <c r="M263" s="119"/>
    </row>
    <row r="264" spans="1:13">
      <c r="G264" s="8"/>
      <c r="H264" s="8"/>
      <c r="I264" s="8"/>
      <c r="J264" s="8"/>
      <c r="K264" s="8"/>
      <c r="L264" s="8"/>
      <c r="M264" s="119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12"/>
    </row>
    <row r="266" spans="1:13">
      <c r="A266" s="202" t="s">
        <v>86</v>
      </c>
      <c r="B266" s="203"/>
      <c r="C266" s="203"/>
      <c r="D266" s="203"/>
      <c r="E266" s="203"/>
      <c r="F266" s="97"/>
      <c r="G266" s="27"/>
      <c r="H266" s="96" t="s">
        <v>51</v>
      </c>
      <c r="I266" s="96"/>
      <c r="J266" s="96"/>
      <c r="K266" s="27"/>
      <c r="L266" s="27"/>
      <c r="M266" s="107"/>
    </row>
    <row r="267" spans="1:13">
      <c r="A267" s="34" t="s">
        <v>52</v>
      </c>
      <c r="B267" s="97"/>
      <c r="C267" s="97"/>
      <c r="D267" s="97"/>
      <c r="E267" s="97"/>
      <c r="F267" s="97"/>
      <c r="G267" s="27"/>
      <c r="H267" s="55" t="s">
        <v>87</v>
      </c>
      <c r="I267" s="55"/>
      <c r="J267" s="55"/>
      <c r="K267" s="37"/>
      <c r="L267" s="26"/>
      <c r="M267" s="113"/>
    </row>
    <row r="268" spans="1:13">
      <c r="A268" s="97"/>
      <c r="B268" s="29"/>
      <c r="C268" s="15" t="s">
        <v>53</v>
      </c>
      <c r="D268" s="67"/>
      <c r="E268" s="30"/>
      <c r="F268" s="28"/>
      <c r="G268" s="27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4"/>
    </row>
    <row r="269" spans="1:13">
      <c r="A269" s="1"/>
      <c r="B269" s="1"/>
      <c r="C269" s="15" t="s">
        <v>59</v>
      </c>
      <c r="D269" s="30">
        <v>428</v>
      </c>
      <c r="E269" s="30"/>
      <c r="F269" s="28"/>
      <c r="G269" s="27"/>
      <c r="H269" s="31">
        <v>1</v>
      </c>
      <c r="I269" s="68"/>
      <c r="J269" s="35"/>
      <c r="K269" s="31"/>
      <c r="L269" s="33"/>
      <c r="M269" s="110"/>
    </row>
    <row r="270" spans="1:13">
      <c r="A270" s="9" t="s">
        <v>0</v>
      </c>
      <c r="B270" s="10"/>
      <c r="C270" s="15" t="s">
        <v>60</v>
      </c>
      <c r="D270" s="30">
        <v>407</v>
      </c>
      <c r="E270" s="30"/>
      <c r="F270" s="28"/>
      <c r="G270" s="27"/>
      <c r="H270" s="31">
        <v>2</v>
      </c>
      <c r="I270" s="68"/>
      <c r="J270" s="35"/>
      <c r="K270" s="31"/>
      <c r="L270" s="33"/>
      <c r="M270" s="110"/>
    </row>
    <row r="271" spans="1:13">
      <c r="A271" s="9" t="s">
        <v>1</v>
      </c>
      <c r="B271" s="11"/>
      <c r="C271" s="15" t="s">
        <v>61</v>
      </c>
      <c r="D271" s="30">
        <v>20</v>
      </c>
      <c r="E271" s="30"/>
      <c r="F271" s="28"/>
      <c r="G271" s="27"/>
      <c r="H271" s="31">
        <v>3</v>
      </c>
      <c r="I271" s="31"/>
      <c r="J271" s="35"/>
      <c r="K271" s="31"/>
      <c r="L271" s="33"/>
      <c r="M271" s="110"/>
    </row>
    <row r="272" spans="1:13">
      <c r="A272" s="9" t="s">
        <v>62</v>
      </c>
      <c r="B272" s="11"/>
      <c r="C272" s="16" t="s">
        <v>63</v>
      </c>
      <c r="D272" s="57" t="s">
        <v>88</v>
      </c>
      <c r="E272" s="21"/>
      <c r="F272" s="54"/>
      <c r="G272" s="27"/>
      <c r="H272" s="31">
        <v>4</v>
      </c>
      <c r="I272" s="31"/>
      <c r="J272" s="35"/>
      <c r="K272" s="31"/>
      <c r="L272" s="33"/>
      <c r="M272" s="110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27"/>
      <c r="H273" s="31">
        <v>5</v>
      </c>
      <c r="I273" s="31"/>
      <c r="J273" s="35"/>
      <c r="K273" s="31"/>
      <c r="L273" s="33"/>
      <c r="M273" s="110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27"/>
      <c r="H274" s="72"/>
      <c r="I274" s="72"/>
      <c r="J274" s="72"/>
      <c r="K274" s="72"/>
      <c r="L274" s="44"/>
      <c r="M274" s="115"/>
    </row>
    <row r="275" spans="1:13">
      <c r="A275" s="17">
        <v>2</v>
      </c>
      <c r="B275" s="74">
        <v>10</v>
      </c>
      <c r="C275" s="71" t="s">
        <v>77</v>
      </c>
      <c r="D275" s="71" t="s">
        <v>77</v>
      </c>
      <c r="E275" s="71" t="s">
        <v>77</v>
      </c>
      <c r="F275" s="6"/>
      <c r="G275" s="27"/>
      <c r="H275" s="98"/>
      <c r="I275" s="98"/>
      <c r="J275" s="98"/>
      <c r="K275" s="98"/>
      <c r="L275" s="44"/>
      <c r="M275" s="115"/>
    </row>
    <row r="276" spans="1:13">
      <c r="A276" s="17">
        <v>3</v>
      </c>
      <c r="B276" s="75"/>
      <c r="C276" s="71"/>
      <c r="D276" s="6"/>
      <c r="E276" s="71"/>
      <c r="F276" s="6"/>
      <c r="G276" s="27"/>
      <c r="H276" s="204" t="s">
        <v>75</v>
      </c>
      <c r="I276" s="205"/>
      <c r="J276" s="98"/>
      <c r="K276" s="44" t="s">
        <v>35</v>
      </c>
      <c r="L276" s="5"/>
      <c r="M276" s="116"/>
    </row>
    <row r="277" spans="1:13">
      <c r="A277" s="17">
        <v>4</v>
      </c>
      <c r="B277" s="75"/>
      <c r="C277" s="71"/>
      <c r="D277" s="6"/>
      <c r="E277" s="71"/>
      <c r="F277" s="6"/>
      <c r="G277" s="27"/>
      <c r="H277" s="21" t="s">
        <v>64</v>
      </c>
      <c r="I277" s="21"/>
      <c r="J277" s="43">
        <f>SUM(J269*L269)+10+12</f>
        <v>22</v>
      </c>
      <c r="K277" s="2"/>
      <c r="L277" s="3"/>
      <c r="M277" s="117"/>
    </row>
    <row r="278" spans="1:13">
      <c r="A278" s="17">
        <v>5</v>
      </c>
      <c r="B278" s="76"/>
      <c r="C278" s="71"/>
      <c r="D278" s="71"/>
      <c r="E278" s="71"/>
      <c r="F278" s="6"/>
      <c r="G278" s="27"/>
      <c r="H278" s="21" t="s">
        <v>65</v>
      </c>
      <c r="I278" s="21"/>
      <c r="J278" s="43">
        <f>SUM(N274,B275)+12</f>
        <v>22</v>
      </c>
      <c r="K278" s="27"/>
      <c r="L278" s="3"/>
      <c r="M278" s="117"/>
    </row>
    <row r="279" spans="1:13">
      <c r="A279" s="17">
        <v>6</v>
      </c>
      <c r="B279" s="7"/>
      <c r="C279" s="7"/>
      <c r="D279" s="7"/>
      <c r="E279" s="71"/>
      <c r="F279" s="6"/>
      <c r="G279" s="27"/>
      <c r="H279" s="206" t="s">
        <v>66</v>
      </c>
      <c r="I279" s="207"/>
      <c r="J279" s="206" t="s">
        <v>67</v>
      </c>
      <c r="K279" s="207"/>
      <c r="L279" s="20"/>
      <c r="M279" s="118"/>
    </row>
    <row r="280" spans="1:13">
      <c r="A280" s="17">
        <v>7</v>
      </c>
      <c r="B280" s="7"/>
      <c r="C280" s="71"/>
      <c r="D280" s="6"/>
      <c r="E280" s="71"/>
      <c r="F280" s="6"/>
      <c r="G280" s="27"/>
      <c r="H280" s="197"/>
      <c r="I280" s="198"/>
      <c r="J280" s="197"/>
      <c r="K280" s="198"/>
      <c r="L280" s="27"/>
      <c r="M280" s="107"/>
    </row>
    <row r="281" spans="1:13">
      <c r="A281" s="17">
        <v>8</v>
      </c>
      <c r="B281" s="75"/>
      <c r="C281" s="71"/>
      <c r="D281" s="71"/>
      <c r="E281" s="71"/>
      <c r="F281" s="6"/>
      <c r="G281" s="27"/>
      <c r="H281" s="199"/>
      <c r="I281" s="200"/>
      <c r="J281" s="199"/>
      <c r="K281" s="200"/>
      <c r="L281" s="27"/>
      <c r="M281" s="107"/>
    </row>
    <row r="282" spans="1:13">
      <c r="A282" s="17">
        <v>9</v>
      </c>
      <c r="B282" s="7"/>
      <c r="C282" s="7"/>
      <c r="D282" s="7"/>
      <c r="E282" s="6"/>
      <c r="F282" s="6"/>
      <c r="G282" s="27"/>
      <c r="H282" s="38" t="s">
        <v>68</v>
      </c>
      <c r="I282" s="38"/>
      <c r="J282" s="38"/>
      <c r="K282" s="38"/>
      <c r="L282" s="27"/>
      <c r="M282" s="107"/>
    </row>
    <row r="283" spans="1:13">
      <c r="A283" s="17">
        <v>10</v>
      </c>
      <c r="B283" s="95"/>
      <c r="C283" s="6"/>
      <c r="D283" s="6"/>
      <c r="E283" s="6"/>
      <c r="F283" s="6"/>
      <c r="G283" s="27"/>
      <c r="H283" s="54" t="s">
        <v>69</v>
      </c>
      <c r="I283" s="54"/>
      <c r="J283" s="54"/>
      <c r="K283" s="54"/>
      <c r="L283" s="27"/>
      <c r="M283" s="107"/>
    </row>
    <row r="284" spans="1:13">
      <c r="A284" s="17">
        <v>11</v>
      </c>
      <c r="B284" s="76"/>
      <c r="C284" s="6"/>
      <c r="D284" s="6"/>
      <c r="E284" s="6"/>
      <c r="F284" s="6"/>
      <c r="G284" s="20"/>
      <c r="H284" s="182"/>
      <c r="I284" s="183"/>
      <c r="J284" s="8"/>
      <c r="K284" s="8"/>
      <c r="L284" s="8"/>
      <c r="M284" s="119"/>
    </row>
    <row r="285" spans="1:13">
      <c r="A285" s="17">
        <v>12</v>
      </c>
      <c r="B285" s="75"/>
      <c r="C285" s="6"/>
      <c r="D285" s="6"/>
      <c r="E285" s="6"/>
      <c r="F285" s="6"/>
      <c r="G285" s="20"/>
      <c r="H285" s="95"/>
      <c r="I285" s="7"/>
      <c r="J285" s="8"/>
      <c r="K285" s="8"/>
      <c r="L285" s="8"/>
      <c r="M285" s="119"/>
    </row>
    <row r="286" spans="1:13">
      <c r="A286" s="17">
        <v>13</v>
      </c>
      <c r="B286" s="76"/>
      <c r="C286" s="6"/>
      <c r="D286" s="6"/>
      <c r="E286" s="6"/>
      <c r="F286" s="6"/>
      <c r="G286" s="20"/>
      <c r="H286" s="95"/>
      <c r="I286" s="7"/>
      <c r="J286" s="8"/>
      <c r="K286" s="8"/>
      <c r="L286" s="8"/>
      <c r="M286" s="119"/>
    </row>
    <row r="287" spans="1:13">
      <c r="A287" s="17">
        <v>14</v>
      </c>
      <c r="B287" s="76"/>
      <c r="C287" s="6"/>
      <c r="D287" s="6"/>
      <c r="E287" s="6"/>
      <c r="F287" s="6"/>
      <c r="G287" s="20"/>
      <c r="H287" s="95"/>
      <c r="I287" s="7"/>
      <c r="J287" s="8"/>
      <c r="K287" s="8"/>
      <c r="L287" s="8"/>
      <c r="M287" s="119"/>
    </row>
    <row r="288" spans="1:13">
      <c r="A288" s="17">
        <v>15</v>
      </c>
      <c r="B288" s="76"/>
      <c r="C288" s="6"/>
      <c r="D288" s="6"/>
      <c r="E288" s="6"/>
      <c r="F288" s="6"/>
      <c r="G288" s="20"/>
      <c r="H288" s="95"/>
      <c r="I288" s="7"/>
      <c r="J288" s="8"/>
      <c r="K288" s="8"/>
      <c r="L288" s="8"/>
      <c r="M288" s="119"/>
    </row>
    <row r="289" spans="1:13">
      <c r="A289" s="17">
        <v>16</v>
      </c>
      <c r="B289" s="75"/>
      <c r="C289" s="6"/>
      <c r="D289" s="6"/>
      <c r="E289" s="6"/>
      <c r="F289" s="6"/>
      <c r="G289" s="54"/>
      <c r="H289" s="95"/>
      <c r="I289" s="7"/>
      <c r="J289" s="8"/>
      <c r="K289" s="8"/>
      <c r="L289" s="8"/>
      <c r="M289" s="119"/>
    </row>
    <row r="290" spans="1:13">
      <c r="A290" s="17">
        <v>17</v>
      </c>
      <c r="B290" s="76"/>
      <c r="C290" s="6"/>
      <c r="D290" s="6"/>
      <c r="E290" s="6"/>
      <c r="F290" s="6"/>
      <c r="G290" s="54"/>
      <c r="H290" s="56"/>
      <c r="I290" s="8"/>
      <c r="J290" s="56"/>
      <c r="K290" s="8"/>
      <c r="L290" s="56"/>
      <c r="M290" s="120"/>
    </row>
    <row r="291" spans="1:13">
      <c r="A291" s="17">
        <v>18</v>
      </c>
      <c r="B291" s="76"/>
      <c r="C291" s="6"/>
      <c r="D291" s="6"/>
      <c r="E291" s="6"/>
      <c r="F291" s="6"/>
      <c r="G291" s="54"/>
      <c r="H291" s="99"/>
      <c r="I291" s="8"/>
      <c r="J291" s="99"/>
      <c r="K291" s="8"/>
      <c r="L291" s="99"/>
      <c r="M291" s="121"/>
    </row>
    <row r="292" spans="1:13">
      <c r="A292" s="17">
        <v>19</v>
      </c>
      <c r="B292" s="76"/>
      <c r="C292" s="6"/>
      <c r="D292" s="6"/>
      <c r="E292" s="6"/>
      <c r="F292" s="6"/>
      <c r="G292" s="99"/>
      <c r="H292" s="8"/>
      <c r="I292" s="8"/>
      <c r="J292" s="8"/>
      <c r="K292" s="8"/>
      <c r="L292" s="8"/>
      <c r="M292" s="119"/>
    </row>
    <row r="293" spans="1:13">
      <c r="A293" s="17">
        <v>20</v>
      </c>
      <c r="B293" s="75"/>
      <c r="C293" s="6"/>
      <c r="D293" s="6"/>
      <c r="E293" s="6"/>
      <c r="F293" s="6"/>
      <c r="G293" s="99"/>
      <c r="H293" s="8"/>
      <c r="I293" s="8"/>
      <c r="J293" s="8"/>
      <c r="K293" s="8"/>
      <c r="L293" s="8"/>
      <c r="M293" s="119"/>
    </row>
    <row r="294" spans="1:13">
      <c r="A294" s="17">
        <v>21</v>
      </c>
      <c r="B294" s="76"/>
      <c r="C294" s="6"/>
      <c r="D294" s="6"/>
      <c r="E294" s="6"/>
      <c r="F294" s="6"/>
      <c r="G294" s="99"/>
      <c r="H294" s="8"/>
      <c r="I294" s="8"/>
      <c r="J294" s="8"/>
      <c r="K294" s="8"/>
      <c r="L294" s="8"/>
      <c r="M294" s="119"/>
    </row>
    <row r="295" spans="1:13">
      <c r="A295" s="17">
        <v>22</v>
      </c>
      <c r="B295" s="76"/>
      <c r="C295" s="6"/>
      <c r="D295" s="6"/>
      <c r="E295" s="6"/>
      <c r="F295" s="6"/>
      <c r="G295" s="99"/>
      <c r="H295" s="8"/>
      <c r="I295" s="8"/>
      <c r="J295" s="8"/>
      <c r="K295" s="8"/>
      <c r="L295" s="8"/>
      <c r="M295" s="119"/>
    </row>
    <row r="296" spans="1:13">
      <c r="A296" s="17">
        <v>23</v>
      </c>
      <c r="B296" s="76"/>
      <c r="C296" s="6"/>
      <c r="D296" s="6"/>
      <c r="E296" s="6"/>
      <c r="F296" s="6"/>
      <c r="G296" s="99"/>
      <c r="H296" s="8"/>
      <c r="I296" s="8"/>
      <c r="J296" s="8"/>
      <c r="K296" s="8"/>
      <c r="L296" s="8"/>
      <c r="M296" s="119"/>
    </row>
    <row r="297" spans="1:13">
      <c r="A297" s="17">
        <v>24</v>
      </c>
      <c r="B297" s="75"/>
      <c r="C297" s="6"/>
      <c r="D297" s="6"/>
      <c r="E297" s="6"/>
      <c r="F297" s="6"/>
      <c r="G297" s="99"/>
      <c r="H297" s="42"/>
      <c r="I297" s="8"/>
      <c r="J297" s="42"/>
      <c r="K297" s="8"/>
      <c r="L297" s="8"/>
      <c r="M297" s="119"/>
    </row>
    <row r="298" spans="1:13">
      <c r="A298" s="17">
        <v>25</v>
      </c>
      <c r="B298" s="76"/>
      <c r="C298" s="6"/>
      <c r="D298" s="6"/>
      <c r="E298" s="6"/>
      <c r="F298" s="6"/>
      <c r="G298" s="99"/>
      <c r="H298" s="42"/>
      <c r="I298" s="99"/>
      <c r="J298" s="42"/>
      <c r="K298" s="8"/>
      <c r="L298" s="8"/>
      <c r="M298" s="119"/>
    </row>
    <row r="299" spans="1:13">
      <c r="G299" s="8"/>
      <c r="H299" s="8"/>
      <c r="I299" s="8"/>
      <c r="J299" s="8"/>
      <c r="K299" s="8"/>
      <c r="L299" s="8"/>
      <c r="M299" s="119"/>
    </row>
    <row r="300" spans="1:13">
      <c r="G300" s="8"/>
      <c r="H300" s="8"/>
      <c r="I300" s="8"/>
      <c r="J300" s="8"/>
      <c r="K300" s="8"/>
      <c r="L300" s="8"/>
      <c r="M300" s="119"/>
    </row>
    <row r="301" spans="1:13">
      <c r="G301" s="8"/>
      <c r="H301" s="8"/>
      <c r="I301" s="8"/>
      <c r="J301" s="8"/>
      <c r="K301" s="8"/>
      <c r="L301" s="8"/>
      <c r="M301" s="119"/>
    </row>
    <row r="302" spans="1:13">
      <c r="G302" s="8"/>
      <c r="H302" s="8"/>
      <c r="I302" s="8"/>
      <c r="J302" s="8"/>
      <c r="K302" s="8"/>
      <c r="L302" s="8"/>
      <c r="M302" s="119"/>
    </row>
    <row r="303" spans="1:13">
      <c r="G303" s="8"/>
      <c r="H303" s="8"/>
      <c r="I303" s="8"/>
      <c r="J303" s="8"/>
      <c r="K303" s="8"/>
      <c r="L303" s="8"/>
      <c r="M303" s="119"/>
    </row>
    <row r="304" spans="1:13">
      <c r="G304" s="8"/>
      <c r="H304" s="8"/>
      <c r="I304" s="8"/>
      <c r="J304" s="8"/>
      <c r="K304" s="8"/>
      <c r="L304" s="8"/>
      <c r="M304" s="119"/>
    </row>
    <row r="305" spans="1:13">
      <c r="G305" s="8"/>
      <c r="H305" s="8"/>
      <c r="I305" s="8"/>
      <c r="J305" s="8"/>
      <c r="K305" s="8"/>
      <c r="L305" s="8"/>
      <c r="M305" s="119"/>
    </row>
    <row r="306" spans="1:13">
      <c r="G306" s="8"/>
      <c r="H306" s="8"/>
      <c r="I306" s="8"/>
      <c r="J306" s="8"/>
      <c r="K306" s="8"/>
      <c r="L306" s="8"/>
      <c r="M306" s="119"/>
    </row>
    <row r="307" spans="1:13">
      <c r="G307" s="8"/>
      <c r="H307" s="8"/>
      <c r="I307" s="8"/>
      <c r="J307" s="8"/>
      <c r="K307" s="8"/>
      <c r="L307" s="8"/>
      <c r="M307" s="119"/>
    </row>
    <row r="308" spans="1:13">
      <c r="G308" s="8"/>
      <c r="H308" s="8"/>
      <c r="I308" s="8"/>
      <c r="J308" s="8"/>
      <c r="K308" s="8"/>
      <c r="L308" s="8"/>
      <c r="M308" s="119"/>
    </row>
    <row r="309" spans="1:13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12"/>
    </row>
    <row r="310" spans="1:13">
      <c r="A310" s="202" t="s">
        <v>86</v>
      </c>
      <c r="B310" s="203"/>
      <c r="C310" s="203"/>
      <c r="D310" s="203"/>
      <c r="E310" s="203"/>
      <c r="F310" s="97"/>
      <c r="G310" s="27"/>
      <c r="H310" s="96" t="s">
        <v>51</v>
      </c>
      <c r="I310" s="96"/>
      <c r="J310" s="96"/>
      <c r="K310" s="27"/>
      <c r="L310" s="27"/>
      <c r="M310" s="107"/>
    </row>
    <row r="311" spans="1:13">
      <c r="A311" s="34" t="s">
        <v>52</v>
      </c>
      <c r="B311" s="97"/>
      <c r="C311" s="97"/>
      <c r="D311" s="97"/>
      <c r="E311" s="97"/>
      <c r="F311" s="97"/>
      <c r="G311" s="27"/>
      <c r="H311" s="55" t="s">
        <v>87</v>
      </c>
      <c r="I311" s="55"/>
      <c r="J311" s="55"/>
      <c r="K311" s="37"/>
      <c r="L311" s="26"/>
      <c r="M311" s="113"/>
    </row>
    <row r="312" spans="1:13">
      <c r="A312" s="97"/>
      <c r="B312" s="29"/>
      <c r="C312" s="15" t="s">
        <v>53</v>
      </c>
      <c r="D312" s="67"/>
      <c r="E312" s="30"/>
      <c r="F312" s="28"/>
      <c r="G312" s="27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4"/>
    </row>
    <row r="313" spans="1:13">
      <c r="A313" s="1"/>
      <c r="B313" s="1"/>
      <c r="C313" s="15" t="s">
        <v>59</v>
      </c>
      <c r="D313" s="30">
        <v>428</v>
      </c>
      <c r="E313" s="30"/>
      <c r="F313" s="28"/>
      <c r="G313" s="27"/>
      <c r="H313" s="31">
        <v>1</v>
      </c>
      <c r="I313" s="68"/>
      <c r="J313" s="35"/>
      <c r="K313" s="31"/>
      <c r="L313" s="33"/>
      <c r="M313" s="110"/>
    </row>
    <row r="314" spans="1:13">
      <c r="A314" s="9" t="s">
        <v>0</v>
      </c>
      <c r="B314" s="10"/>
      <c r="C314" s="15" t="s">
        <v>60</v>
      </c>
      <c r="D314" s="30">
        <v>407</v>
      </c>
      <c r="E314" s="30"/>
      <c r="F314" s="28"/>
      <c r="G314" s="27"/>
      <c r="H314" s="31">
        <v>2</v>
      </c>
      <c r="I314" s="68"/>
      <c r="J314" s="35"/>
      <c r="K314" s="31"/>
      <c r="L314" s="33"/>
      <c r="M314" s="110"/>
    </row>
    <row r="315" spans="1:13">
      <c r="A315" s="9" t="s">
        <v>1</v>
      </c>
      <c r="B315" s="11"/>
      <c r="C315" s="15" t="s">
        <v>61</v>
      </c>
      <c r="D315" s="30">
        <v>20</v>
      </c>
      <c r="E315" s="30"/>
      <c r="F315" s="28"/>
      <c r="G315" s="27"/>
      <c r="H315" s="31">
        <v>3</v>
      </c>
      <c r="I315" s="31"/>
      <c r="J315" s="35"/>
      <c r="K315" s="31"/>
      <c r="L315" s="33"/>
      <c r="M315" s="110"/>
    </row>
    <row r="316" spans="1:13">
      <c r="A316" s="9" t="s">
        <v>62</v>
      </c>
      <c r="B316" s="11"/>
      <c r="C316" s="16" t="s">
        <v>63</v>
      </c>
      <c r="D316" s="57" t="s">
        <v>88</v>
      </c>
      <c r="E316" s="21"/>
      <c r="F316" s="54"/>
      <c r="G316" s="27"/>
      <c r="H316" s="31">
        <v>4</v>
      </c>
      <c r="I316" s="31"/>
      <c r="J316" s="35"/>
      <c r="K316" s="31"/>
      <c r="L316" s="33"/>
      <c r="M316" s="110"/>
    </row>
    <row r="317" spans="1:13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27"/>
      <c r="H317" s="31">
        <v>5</v>
      </c>
      <c r="I317" s="31"/>
      <c r="J317" s="35"/>
      <c r="K317" s="31"/>
      <c r="L317" s="33"/>
      <c r="M317" s="110"/>
    </row>
    <row r="318" spans="1:13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27"/>
      <c r="H318" s="72"/>
      <c r="I318" s="72"/>
      <c r="J318" s="72"/>
      <c r="K318" s="72"/>
      <c r="L318" s="44"/>
      <c r="M318" s="115"/>
    </row>
    <row r="319" spans="1:13">
      <c r="A319" s="17">
        <v>2</v>
      </c>
      <c r="B319" s="74">
        <v>10</v>
      </c>
      <c r="C319" s="71" t="s">
        <v>77</v>
      </c>
      <c r="D319" s="71" t="s">
        <v>77</v>
      </c>
      <c r="E319" s="71" t="s">
        <v>77</v>
      </c>
      <c r="F319" s="6"/>
      <c r="G319" s="27"/>
      <c r="H319" s="98"/>
      <c r="I319" s="98"/>
      <c r="J319" s="98"/>
      <c r="K319" s="98"/>
      <c r="L319" s="44"/>
      <c r="M319" s="115"/>
    </row>
    <row r="320" spans="1:13">
      <c r="A320" s="17">
        <v>3</v>
      </c>
      <c r="B320" s="75"/>
      <c r="C320" s="71"/>
      <c r="D320" s="6"/>
      <c r="E320" s="71"/>
      <c r="F320" s="6"/>
      <c r="G320" s="27"/>
      <c r="H320" s="204" t="s">
        <v>75</v>
      </c>
      <c r="I320" s="205"/>
      <c r="J320" s="98"/>
      <c r="K320" s="44" t="s">
        <v>35</v>
      </c>
      <c r="L320" s="5"/>
      <c r="M320" s="116"/>
    </row>
    <row r="321" spans="1:13">
      <c r="A321" s="17">
        <v>4</v>
      </c>
      <c r="B321" s="75"/>
      <c r="C321" s="71"/>
      <c r="D321" s="6"/>
      <c r="E321" s="71"/>
      <c r="F321" s="6"/>
      <c r="G321" s="27"/>
      <c r="H321" s="21" t="s">
        <v>64</v>
      </c>
      <c r="I321" s="21"/>
      <c r="J321" s="43">
        <f>SUM(J313*L313)+10+12</f>
        <v>22</v>
      </c>
      <c r="K321" s="2"/>
      <c r="L321" s="3"/>
      <c r="M321" s="117"/>
    </row>
    <row r="322" spans="1:13">
      <c r="A322" s="17">
        <v>5</v>
      </c>
      <c r="B322" s="76"/>
      <c r="C322" s="71"/>
      <c r="D322" s="71"/>
      <c r="E322" s="71"/>
      <c r="F322" s="6"/>
      <c r="G322" s="27"/>
      <c r="H322" s="21" t="s">
        <v>65</v>
      </c>
      <c r="I322" s="21"/>
      <c r="J322" s="43">
        <f>SUM(N318,B319)+12</f>
        <v>22</v>
      </c>
      <c r="K322" s="27"/>
      <c r="L322" s="3"/>
      <c r="M322" s="117"/>
    </row>
    <row r="323" spans="1:13">
      <c r="A323" s="17">
        <v>6</v>
      </c>
      <c r="B323" s="7"/>
      <c r="C323" s="7"/>
      <c r="D323" s="7"/>
      <c r="E323" s="71"/>
      <c r="F323" s="6"/>
      <c r="G323" s="27"/>
      <c r="H323" s="206" t="s">
        <v>66</v>
      </c>
      <c r="I323" s="207"/>
      <c r="J323" s="206" t="s">
        <v>67</v>
      </c>
      <c r="K323" s="207"/>
      <c r="L323" s="20"/>
      <c r="M323" s="118"/>
    </row>
    <row r="324" spans="1:13">
      <c r="A324" s="17">
        <v>7</v>
      </c>
      <c r="B324" s="7"/>
      <c r="C324" s="71"/>
      <c r="D324" s="6"/>
      <c r="E324" s="71"/>
      <c r="F324" s="6"/>
      <c r="G324" s="27"/>
      <c r="H324" s="197"/>
      <c r="I324" s="198"/>
      <c r="J324" s="197"/>
      <c r="K324" s="198"/>
      <c r="L324" s="27"/>
      <c r="M324" s="107"/>
    </row>
    <row r="325" spans="1:13">
      <c r="A325" s="17">
        <v>8</v>
      </c>
      <c r="B325" s="75"/>
      <c r="C325" s="71"/>
      <c r="D325" s="71"/>
      <c r="E325" s="71"/>
      <c r="F325" s="6"/>
      <c r="G325" s="27"/>
      <c r="H325" s="199"/>
      <c r="I325" s="200"/>
      <c r="J325" s="199"/>
      <c r="K325" s="200"/>
      <c r="L325" s="27"/>
      <c r="M325" s="107"/>
    </row>
    <row r="326" spans="1:13">
      <c r="A326" s="17">
        <v>9</v>
      </c>
      <c r="B326" s="7"/>
      <c r="C326" s="7"/>
      <c r="D326" s="7"/>
      <c r="E326" s="6"/>
      <c r="F326" s="6"/>
      <c r="G326" s="27"/>
      <c r="H326" s="38" t="s">
        <v>68</v>
      </c>
      <c r="I326" s="38"/>
      <c r="J326" s="38"/>
      <c r="K326" s="38"/>
      <c r="L326" s="27"/>
      <c r="M326" s="107"/>
    </row>
    <row r="327" spans="1:13">
      <c r="A327" s="17">
        <v>10</v>
      </c>
      <c r="B327" s="95"/>
      <c r="C327" s="6"/>
      <c r="D327" s="6"/>
      <c r="E327" s="6"/>
      <c r="F327" s="6"/>
      <c r="G327" s="27"/>
      <c r="H327" s="54" t="s">
        <v>69</v>
      </c>
      <c r="I327" s="54"/>
      <c r="J327" s="54"/>
      <c r="K327" s="54"/>
      <c r="L327" s="27"/>
      <c r="M327" s="107"/>
    </row>
    <row r="328" spans="1:13">
      <c r="A328" s="17">
        <v>11</v>
      </c>
      <c r="B328" s="76"/>
      <c r="C328" s="6"/>
      <c r="D328" s="6"/>
      <c r="E328" s="6"/>
      <c r="F328" s="6"/>
      <c r="G328" s="20"/>
      <c r="H328" s="182"/>
      <c r="I328" s="183"/>
      <c r="J328" s="8"/>
      <c r="K328" s="8"/>
      <c r="L328" s="8"/>
      <c r="M328" s="119"/>
    </row>
    <row r="329" spans="1:13">
      <c r="A329" s="17">
        <v>12</v>
      </c>
      <c r="B329" s="75"/>
      <c r="C329" s="6"/>
      <c r="D329" s="6"/>
      <c r="E329" s="6"/>
      <c r="F329" s="6"/>
      <c r="G329" s="20"/>
      <c r="H329" s="95"/>
      <c r="I329" s="7"/>
      <c r="J329" s="8"/>
      <c r="K329" s="8"/>
      <c r="L329" s="8"/>
      <c r="M329" s="119"/>
    </row>
    <row r="330" spans="1:13">
      <c r="A330" s="17">
        <v>13</v>
      </c>
      <c r="B330" s="76"/>
      <c r="C330" s="6"/>
      <c r="D330" s="6"/>
      <c r="E330" s="6"/>
      <c r="F330" s="6"/>
      <c r="G330" s="20"/>
      <c r="H330" s="95"/>
      <c r="I330" s="7"/>
      <c r="J330" s="8"/>
      <c r="K330" s="8"/>
      <c r="L330" s="8"/>
      <c r="M330" s="119"/>
    </row>
    <row r="331" spans="1:13">
      <c r="A331" s="17">
        <v>14</v>
      </c>
      <c r="B331" s="76"/>
      <c r="C331" s="6"/>
      <c r="D331" s="6"/>
      <c r="E331" s="6"/>
      <c r="F331" s="6"/>
      <c r="G331" s="20"/>
      <c r="H331" s="95"/>
      <c r="I331" s="7"/>
      <c r="J331" s="8"/>
      <c r="K331" s="8"/>
      <c r="L331" s="8"/>
      <c r="M331" s="119"/>
    </row>
    <row r="332" spans="1:13">
      <c r="A332" s="17">
        <v>15</v>
      </c>
      <c r="B332" s="76"/>
      <c r="C332" s="6"/>
      <c r="D332" s="6"/>
      <c r="E332" s="6"/>
      <c r="F332" s="6"/>
      <c r="G332" s="20"/>
      <c r="H332" s="95"/>
      <c r="I332" s="7"/>
      <c r="J332" s="8"/>
      <c r="K332" s="8"/>
      <c r="L332" s="8"/>
      <c r="M332" s="119"/>
    </row>
    <row r="333" spans="1:13">
      <c r="A333" s="17">
        <v>16</v>
      </c>
      <c r="B333" s="75"/>
      <c r="C333" s="6"/>
      <c r="D333" s="6"/>
      <c r="E333" s="6"/>
      <c r="F333" s="6"/>
      <c r="G333" s="54"/>
      <c r="H333" s="95"/>
      <c r="I333" s="7"/>
      <c r="J333" s="8"/>
      <c r="K333" s="8"/>
      <c r="L333" s="8"/>
      <c r="M333" s="119"/>
    </row>
    <row r="334" spans="1:13">
      <c r="A334" s="17">
        <v>17</v>
      </c>
      <c r="B334" s="76"/>
      <c r="C334" s="6"/>
      <c r="D334" s="6"/>
      <c r="E334" s="6"/>
      <c r="F334" s="6"/>
      <c r="G334" s="54"/>
      <c r="H334" s="56"/>
      <c r="I334" s="8"/>
      <c r="J334" s="56"/>
      <c r="K334" s="8"/>
      <c r="L334" s="56"/>
      <c r="M334" s="120"/>
    </row>
    <row r="335" spans="1:13">
      <c r="A335" s="17">
        <v>18</v>
      </c>
      <c r="B335" s="76"/>
      <c r="C335" s="6"/>
      <c r="D335" s="6"/>
      <c r="E335" s="6"/>
      <c r="F335" s="6"/>
      <c r="G335" s="54"/>
      <c r="H335" s="99"/>
      <c r="I335" s="8"/>
      <c r="J335" s="99"/>
      <c r="K335" s="8"/>
      <c r="L335" s="99"/>
      <c r="M335" s="121"/>
    </row>
    <row r="336" spans="1:13">
      <c r="A336" s="17">
        <v>19</v>
      </c>
      <c r="B336" s="76"/>
      <c r="C336" s="6"/>
      <c r="D336" s="6"/>
      <c r="E336" s="6"/>
      <c r="F336" s="6"/>
      <c r="G336" s="99"/>
      <c r="H336" s="8"/>
      <c r="I336" s="8"/>
      <c r="J336" s="8"/>
      <c r="K336" s="8"/>
      <c r="L336" s="8"/>
      <c r="M336" s="119"/>
    </row>
    <row r="337" spans="1:13">
      <c r="A337" s="17">
        <v>20</v>
      </c>
      <c r="B337" s="75"/>
      <c r="C337" s="6"/>
      <c r="D337" s="6"/>
      <c r="E337" s="6"/>
      <c r="F337" s="6"/>
      <c r="G337" s="99"/>
      <c r="H337" s="8"/>
      <c r="I337" s="8"/>
      <c r="J337" s="8"/>
      <c r="K337" s="8"/>
      <c r="L337" s="8"/>
      <c r="M337" s="119"/>
    </row>
    <row r="338" spans="1:13">
      <c r="A338" s="17">
        <v>21</v>
      </c>
      <c r="B338" s="76"/>
      <c r="C338" s="6"/>
      <c r="D338" s="6"/>
      <c r="E338" s="6"/>
      <c r="F338" s="6"/>
      <c r="G338" s="99"/>
      <c r="H338" s="8"/>
      <c r="I338" s="8"/>
      <c r="J338" s="8"/>
      <c r="K338" s="8"/>
      <c r="L338" s="8"/>
      <c r="M338" s="119"/>
    </row>
    <row r="339" spans="1:13">
      <c r="A339" s="17">
        <v>22</v>
      </c>
      <c r="B339" s="76"/>
      <c r="C339" s="6"/>
      <c r="D339" s="6"/>
      <c r="E339" s="6"/>
      <c r="F339" s="6"/>
      <c r="G339" s="99"/>
      <c r="H339" s="8"/>
      <c r="I339" s="8"/>
      <c r="J339" s="8"/>
      <c r="K339" s="8"/>
      <c r="L339" s="8"/>
      <c r="M339" s="119"/>
    </row>
    <row r="340" spans="1:13">
      <c r="A340" s="17">
        <v>23</v>
      </c>
      <c r="B340" s="76"/>
      <c r="C340" s="6"/>
      <c r="D340" s="6"/>
      <c r="E340" s="6"/>
      <c r="F340" s="6"/>
      <c r="G340" s="99"/>
      <c r="H340" s="8"/>
      <c r="I340" s="8"/>
      <c r="J340" s="8"/>
      <c r="K340" s="8"/>
      <c r="L340" s="8"/>
      <c r="M340" s="119"/>
    </row>
    <row r="341" spans="1:13">
      <c r="A341" s="17">
        <v>24</v>
      </c>
      <c r="B341" s="75"/>
      <c r="C341" s="6"/>
      <c r="D341" s="6"/>
      <c r="E341" s="6"/>
      <c r="F341" s="6"/>
      <c r="G341" s="99"/>
      <c r="H341" s="42"/>
      <c r="I341" s="8"/>
      <c r="J341" s="42"/>
      <c r="K341" s="8"/>
      <c r="L341" s="8"/>
      <c r="M341" s="119"/>
    </row>
    <row r="342" spans="1:13">
      <c r="A342" s="17">
        <v>25</v>
      </c>
      <c r="B342" s="76"/>
      <c r="C342" s="6"/>
      <c r="D342" s="6"/>
      <c r="E342" s="6"/>
      <c r="F342" s="6"/>
      <c r="G342" s="99"/>
      <c r="H342" s="42"/>
      <c r="I342" s="99"/>
      <c r="J342" s="42"/>
      <c r="K342" s="8"/>
      <c r="L342" s="8"/>
      <c r="M342" s="119"/>
    </row>
    <row r="343" spans="1:13">
      <c r="G343" s="8"/>
      <c r="H343" s="8"/>
      <c r="I343" s="8"/>
      <c r="J343" s="8"/>
      <c r="K343" s="8"/>
      <c r="L343" s="8"/>
      <c r="M343" s="119"/>
    </row>
    <row r="344" spans="1:13">
      <c r="G344" s="8"/>
      <c r="H344" s="8"/>
      <c r="I344" s="8"/>
      <c r="J344" s="8"/>
      <c r="K344" s="8"/>
      <c r="L344" s="8"/>
      <c r="M344" s="119"/>
    </row>
    <row r="345" spans="1:13">
      <c r="G345" s="8"/>
      <c r="H345" s="8"/>
      <c r="I345" s="8"/>
      <c r="J345" s="8"/>
      <c r="K345" s="8"/>
      <c r="L345" s="8"/>
      <c r="M345" s="119"/>
    </row>
    <row r="346" spans="1:13">
      <c r="G346" s="8"/>
      <c r="H346" s="8"/>
      <c r="I346" s="8"/>
      <c r="J346" s="8"/>
      <c r="K346" s="8"/>
      <c r="L346" s="8"/>
      <c r="M346" s="119"/>
    </row>
    <row r="347" spans="1:13">
      <c r="G347" s="8"/>
      <c r="H347" s="8"/>
      <c r="I347" s="8"/>
      <c r="J347" s="8"/>
      <c r="K347" s="8"/>
      <c r="L347" s="8"/>
      <c r="M347" s="119"/>
    </row>
    <row r="348" spans="1:13">
      <c r="G348" s="8"/>
      <c r="H348" s="8"/>
      <c r="I348" s="8"/>
      <c r="J348" s="8"/>
      <c r="K348" s="8"/>
      <c r="L348" s="8"/>
      <c r="M348" s="119"/>
    </row>
    <row r="349" spans="1:13">
      <c r="G349" s="8"/>
      <c r="H349" s="8"/>
      <c r="I349" s="8"/>
      <c r="J349" s="8"/>
      <c r="K349" s="8"/>
      <c r="L349" s="8"/>
      <c r="M349" s="119"/>
    </row>
    <row r="350" spans="1:13">
      <c r="G350" s="8"/>
      <c r="H350" s="8"/>
      <c r="I350" s="8"/>
      <c r="J350" s="8"/>
      <c r="K350" s="8"/>
      <c r="L350" s="8"/>
      <c r="M350" s="119"/>
    </row>
    <row r="351" spans="1:13">
      <c r="G351" s="8"/>
      <c r="H351" s="8"/>
      <c r="I351" s="8"/>
      <c r="J351" s="8"/>
      <c r="K351" s="8"/>
      <c r="L351" s="8"/>
      <c r="M351" s="119"/>
    </row>
    <row r="352" spans="1:13">
      <c r="G352" s="8"/>
      <c r="H352" s="8"/>
      <c r="I352" s="8"/>
      <c r="J352" s="8"/>
      <c r="K352" s="8"/>
      <c r="L352" s="8"/>
      <c r="M352" s="119"/>
    </row>
    <row r="353" spans="1:13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12"/>
    </row>
    <row r="354" spans="1:13">
      <c r="A354" s="202" t="s">
        <v>86</v>
      </c>
      <c r="B354" s="203"/>
      <c r="C354" s="203"/>
      <c r="D354" s="203"/>
      <c r="E354" s="203"/>
      <c r="F354" s="97"/>
      <c r="G354" s="27"/>
      <c r="H354" s="96" t="s">
        <v>51</v>
      </c>
      <c r="I354" s="96"/>
      <c r="J354" s="96"/>
      <c r="K354" s="27"/>
      <c r="L354" s="27"/>
      <c r="M354" s="107"/>
    </row>
    <row r="355" spans="1:13">
      <c r="A355" s="34" t="s">
        <v>52</v>
      </c>
      <c r="B355" s="97"/>
      <c r="C355" s="97"/>
      <c r="D355" s="97"/>
      <c r="E355" s="97"/>
      <c r="F355" s="97"/>
      <c r="G355" s="27"/>
      <c r="H355" s="55" t="s">
        <v>87</v>
      </c>
      <c r="I355" s="55"/>
      <c r="J355" s="55"/>
      <c r="K355" s="37"/>
      <c r="L355" s="26"/>
      <c r="M355" s="113"/>
    </row>
    <row r="356" spans="1:13">
      <c r="A356" s="97"/>
      <c r="B356" s="29"/>
      <c r="C356" s="15" t="s">
        <v>53</v>
      </c>
      <c r="D356" s="67"/>
      <c r="E356" s="30"/>
      <c r="F356" s="28"/>
      <c r="G356" s="27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4"/>
    </row>
    <row r="357" spans="1:13">
      <c r="A357" s="1"/>
      <c r="B357" s="1"/>
      <c r="C357" s="15" t="s">
        <v>59</v>
      </c>
      <c r="D357" s="30">
        <v>428</v>
      </c>
      <c r="E357" s="30"/>
      <c r="F357" s="28"/>
      <c r="G357" s="27"/>
      <c r="H357" s="31">
        <v>1</v>
      </c>
      <c r="I357" s="68"/>
      <c r="J357" s="35"/>
      <c r="K357" s="31"/>
      <c r="L357" s="33"/>
      <c r="M357" s="110"/>
    </row>
    <row r="358" spans="1:13">
      <c r="A358" s="9" t="s">
        <v>0</v>
      </c>
      <c r="B358" s="10"/>
      <c r="C358" s="15" t="s">
        <v>60</v>
      </c>
      <c r="D358" s="30">
        <v>407</v>
      </c>
      <c r="E358" s="30"/>
      <c r="F358" s="28"/>
      <c r="G358" s="27"/>
      <c r="H358" s="31">
        <v>2</v>
      </c>
      <c r="I358" s="68"/>
      <c r="J358" s="35"/>
      <c r="K358" s="31"/>
      <c r="L358" s="33"/>
      <c r="M358" s="110"/>
    </row>
    <row r="359" spans="1:13">
      <c r="A359" s="9" t="s">
        <v>1</v>
      </c>
      <c r="B359" s="11"/>
      <c r="C359" s="15" t="s">
        <v>61</v>
      </c>
      <c r="D359" s="30">
        <v>20</v>
      </c>
      <c r="E359" s="30"/>
      <c r="F359" s="28"/>
      <c r="G359" s="27"/>
      <c r="H359" s="31">
        <v>3</v>
      </c>
      <c r="I359" s="31"/>
      <c r="J359" s="35"/>
      <c r="K359" s="31"/>
      <c r="L359" s="33"/>
      <c r="M359" s="110"/>
    </row>
    <row r="360" spans="1:13">
      <c r="A360" s="9" t="s">
        <v>62</v>
      </c>
      <c r="B360" s="11"/>
      <c r="C360" s="16" t="s">
        <v>63</v>
      </c>
      <c r="D360" s="57" t="s">
        <v>88</v>
      </c>
      <c r="E360" s="21"/>
      <c r="F360" s="54"/>
      <c r="G360" s="27"/>
      <c r="H360" s="31">
        <v>4</v>
      </c>
      <c r="I360" s="31"/>
      <c r="J360" s="35"/>
      <c r="K360" s="31"/>
      <c r="L360" s="33"/>
      <c r="M360" s="110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27"/>
      <c r="H361" s="31">
        <v>5</v>
      </c>
      <c r="I361" s="31"/>
      <c r="J361" s="35"/>
      <c r="K361" s="31"/>
      <c r="L361" s="33"/>
      <c r="M361" s="110"/>
    </row>
    <row r="362" spans="1:13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27"/>
      <c r="H362" s="72"/>
      <c r="I362" s="72"/>
      <c r="J362" s="72"/>
      <c r="K362" s="72"/>
      <c r="L362" s="44"/>
      <c r="M362" s="115"/>
    </row>
    <row r="363" spans="1:13">
      <c r="A363" s="17">
        <v>2</v>
      </c>
      <c r="B363" s="74">
        <v>10</v>
      </c>
      <c r="C363" s="71" t="s">
        <v>77</v>
      </c>
      <c r="D363" s="71" t="s">
        <v>77</v>
      </c>
      <c r="E363" s="71" t="s">
        <v>77</v>
      </c>
      <c r="F363" s="6"/>
      <c r="G363" s="27"/>
      <c r="H363" s="98"/>
      <c r="I363" s="98"/>
      <c r="J363" s="98"/>
      <c r="K363" s="98"/>
      <c r="L363" s="44"/>
      <c r="M363" s="115"/>
    </row>
    <row r="364" spans="1:13">
      <c r="A364" s="17">
        <v>3</v>
      </c>
      <c r="B364" s="75"/>
      <c r="C364" s="71"/>
      <c r="D364" s="6"/>
      <c r="E364" s="71"/>
      <c r="F364" s="6"/>
      <c r="G364" s="27"/>
      <c r="H364" s="204" t="s">
        <v>75</v>
      </c>
      <c r="I364" s="205"/>
      <c r="J364" s="98"/>
      <c r="K364" s="44" t="s">
        <v>35</v>
      </c>
      <c r="L364" s="5"/>
      <c r="M364" s="116"/>
    </row>
    <row r="365" spans="1:13">
      <c r="A365" s="17">
        <v>4</v>
      </c>
      <c r="B365" s="75"/>
      <c r="C365" s="71"/>
      <c r="D365" s="6"/>
      <c r="E365" s="71"/>
      <c r="F365" s="6"/>
      <c r="G365" s="27"/>
      <c r="H365" s="21" t="s">
        <v>64</v>
      </c>
      <c r="I365" s="21"/>
      <c r="J365" s="43">
        <f>SUM(J357*L357)+10+12</f>
        <v>22</v>
      </c>
      <c r="K365" s="2"/>
      <c r="L365" s="3"/>
      <c r="M365" s="117"/>
    </row>
    <row r="366" spans="1:13">
      <c r="A366" s="17">
        <v>5</v>
      </c>
      <c r="B366" s="76"/>
      <c r="C366" s="71"/>
      <c r="D366" s="71"/>
      <c r="E366" s="71"/>
      <c r="F366" s="6"/>
      <c r="G366" s="27"/>
      <c r="H366" s="21" t="s">
        <v>65</v>
      </c>
      <c r="I366" s="21"/>
      <c r="J366" s="43">
        <f>SUM(N362,B363)+12</f>
        <v>22</v>
      </c>
      <c r="K366" s="27"/>
      <c r="L366" s="3"/>
      <c r="M366" s="117"/>
    </row>
    <row r="367" spans="1:13">
      <c r="A367" s="17">
        <v>6</v>
      </c>
      <c r="B367" s="7"/>
      <c r="C367" s="7"/>
      <c r="D367" s="7"/>
      <c r="E367" s="71"/>
      <c r="F367" s="6"/>
      <c r="G367" s="27"/>
      <c r="H367" s="206" t="s">
        <v>66</v>
      </c>
      <c r="I367" s="207"/>
      <c r="J367" s="206" t="s">
        <v>67</v>
      </c>
      <c r="K367" s="207"/>
      <c r="L367" s="20"/>
      <c r="M367" s="118"/>
    </row>
    <row r="368" spans="1:13">
      <c r="A368" s="17">
        <v>7</v>
      </c>
      <c r="B368" s="7"/>
      <c r="C368" s="71"/>
      <c r="D368" s="6"/>
      <c r="E368" s="71"/>
      <c r="F368" s="6"/>
      <c r="G368" s="27"/>
      <c r="H368" s="197"/>
      <c r="I368" s="198"/>
      <c r="J368" s="197"/>
      <c r="K368" s="198"/>
      <c r="L368" s="27"/>
      <c r="M368" s="107"/>
    </row>
    <row r="369" spans="1:13">
      <c r="A369" s="17">
        <v>8</v>
      </c>
      <c r="B369" s="75"/>
      <c r="C369" s="71"/>
      <c r="D369" s="71"/>
      <c r="E369" s="71"/>
      <c r="F369" s="6"/>
      <c r="G369" s="27"/>
      <c r="H369" s="199"/>
      <c r="I369" s="200"/>
      <c r="J369" s="199"/>
      <c r="K369" s="200"/>
      <c r="L369" s="27"/>
      <c r="M369" s="107"/>
    </row>
    <row r="370" spans="1:13">
      <c r="A370" s="17">
        <v>9</v>
      </c>
      <c r="B370" s="7"/>
      <c r="C370" s="7"/>
      <c r="D370" s="7"/>
      <c r="E370" s="6"/>
      <c r="F370" s="6"/>
      <c r="G370" s="27"/>
      <c r="H370" s="38" t="s">
        <v>68</v>
      </c>
      <c r="I370" s="38"/>
      <c r="J370" s="38"/>
      <c r="K370" s="38"/>
      <c r="L370" s="27"/>
      <c r="M370" s="107"/>
    </row>
    <row r="371" spans="1:13">
      <c r="A371" s="17">
        <v>10</v>
      </c>
      <c r="B371" s="95"/>
      <c r="C371" s="6"/>
      <c r="D371" s="6"/>
      <c r="E371" s="6"/>
      <c r="F371" s="6"/>
      <c r="G371" s="27"/>
      <c r="H371" s="54" t="s">
        <v>69</v>
      </c>
      <c r="I371" s="54"/>
      <c r="J371" s="54"/>
      <c r="K371" s="54"/>
      <c r="L371" s="27"/>
      <c r="M371" s="107"/>
    </row>
    <row r="372" spans="1:13">
      <c r="A372" s="17">
        <v>11</v>
      </c>
      <c r="B372" s="76"/>
      <c r="C372" s="6"/>
      <c r="D372" s="6"/>
      <c r="E372" s="6"/>
      <c r="F372" s="6"/>
      <c r="G372" s="20"/>
      <c r="H372" s="182"/>
      <c r="I372" s="183"/>
      <c r="J372" s="8"/>
      <c r="K372" s="8"/>
      <c r="L372" s="8"/>
      <c r="M372" s="119"/>
    </row>
    <row r="373" spans="1:13">
      <c r="A373" s="17">
        <v>12</v>
      </c>
      <c r="B373" s="75"/>
      <c r="C373" s="6"/>
      <c r="D373" s="6"/>
      <c r="E373" s="6"/>
      <c r="F373" s="6"/>
      <c r="G373" s="20"/>
      <c r="H373" s="95"/>
      <c r="I373" s="7"/>
      <c r="J373" s="8"/>
      <c r="K373" s="8"/>
      <c r="L373" s="8"/>
      <c r="M373" s="119"/>
    </row>
    <row r="374" spans="1:13">
      <c r="A374" s="17">
        <v>13</v>
      </c>
      <c r="B374" s="76"/>
      <c r="C374" s="6"/>
      <c r="D374" s="6"/>
      <c r="E374" s="6"/>
      <c r="F374" s="6"/>
      <c r="G374" s="20"/>
      <c r="H374" s="95"/>
      <c r="I374" s="7"/>
      <c r="J374" s="8"/>
      <c r="K374" s="8"/>
      <c r="L374" s="8"/>
      <c r="M374" s="119"/>
    </row>
    <row r="375" spans="1:13">
      <c r="A375" s="17">
        <v>14</v>
      </c>
      <c r="B375" s="76"/>
      <c r="C375" s="6"/>
      <c r="D375" s="6"/>
      <c r="E375" s="6"/>
      <c r="F375" s="6"/>
      <c r="G375" s="20"/>
      <c r="H375" s="95"/>
      <c r="I375" s="7"/>
      <c r="J375" s="8"/>
      <c r="K375" s="8"/>
      <c r="L375" s="8"/>
      <c r="M375" s="119"/>
    </row>
    <row r="376" spans="1:13">
      <c r="A376" s="17">
        <v>15</v>
      </c>
      <c r="B376" s="76"/>
      <c r="C376" s="6"/>
      <c r="D376" s="6"/>
      <c r="E376" s="6"/>
      <c r="F376" s="6"/>
      <c r="G376" s="20"/>
      <c r="H376" s="95"/>
      <c r="I376" s="7"/>
      <c r="J376" s="8"/>
      <c r="K376" s="8"/>
      <c r="L376" s="8"/>
      <c r="M376" s="119"/>
    </row>
    <row r="377" spans="1:13">
      <c r="A377" s="17">
        <v>16</v>
      </c>
      <c r="B377" s="75"/>
      <c r="C377" s="6"/>
      <c r="D377" s="6"/>
      <c r="E377" s="6"/>
      <c r="F377" s="6"/>
      <c r="G377" s="54"/>
      <c r="H377" s="95"/>
      <c r="I377" s="7"/>
      <c r="J377" s="8"/>
      <c r="K377" s="8"/>
      <c r="L377" s="8"/>
      <c r="M377" s="119"/>
    </row>
    <row r="378" spans="1:13">
      <c r="A378" s="17">
        <v>17</v>
      </c>
      <c r="B378" s="76"/>
      <c r="C378" s="6"/>
      <c r="D378" s="6"/>
      <c r="E378" s="6"/>
      <c r="F378" s="6"/>
      <c r="G378" s="54"/>
      <c r="H378" s="56"/>
      <c r="I378" s="8"/>
      <c r="J378" s="56"/>
      <c r="K378" s="8"/>
      <c r="L378" s="56"/>
      <c r="M378" s="120"/>
    </row>
    <row r="379" spans="1:13">
      <c r="A379" s="17">
        <v>18</v>
      </c>
      <c r="B379" s="76"/>
      <c r="C379" s="6"/>
      <c r="D379" s="6"/>
      <c r="E379" s="6"/>
      <c r="F379" s="6"/>
      <c r="G379" s="54"/>
      <c r="H379" s="99"/>
      <c r="I379" s="8"/>
      <c r="J379" s="99"/>
      <c r="K379" s="8"/>
      <c r="L379" s="99"/>
      <c r="M379" s="121"/>
    </row>
    <row r="380" spans="1:13">
      <c r="A380" s="17">
        <v>19</v>
      </c>
      <c r="B380" s="76"/>
      <c r="C380" s="6"/>
      <c r="D380" s="6"/>
      <c r="E380" s="6"/>
      <c r="F380" s="6"/>
      <c r="G380" s="99"/>
      <c r="H380" s="8"/>
      <c r="I380" s="8"/>
      <c r="J380" s="8"/>
      <c r="K380" s="8"/>
      <c r="L380" s="8"/>
      <c r="M380" s="119"/>
    </row>
    <row r="381" spans="1:13">
      <c r="A381" s="17">
        <v>20</v>
      </c>
      <c r="B381" s="75"/>
      <c r="C381" s="6"/>
      <c r="D381" s="6"/>
      <c r="E381" s="6"/>
      <c r="F381" s="6"/>
      <c r="G381" s="99"/>
      <c r="H381" s="8"/>
      <c r="I381" s="8"/>
      <c r="J381" s="8"/>
      <c r="K381" s="8"/>
      <c r="L381" s="8"/>
      <c r="M381" s="119"/>
    </row>
    <row r="382" spans="1:13">
      <c r="A382" s="17">
        <v>21</v>
      </c>
      <c r="B382" s="76"/>
      <c r="C382" s="6"/>
      <c r="D382" s="6"/>
      <c r="E382" s="6"/>
      <c r="F382" s="6"/>
      <c r="G382" s="99"/>
      <c r="H382" s="8"/>
      <c r="I382" s="8"/>
      <c r="J382" s="8"/>
      <c r="K382" s="8"/>
      <c r="L382" s="8"/>
      <c r="M382" s="119"/>
    </row>
    <row r="383" spans="1:13">
      <c r="A383" s="17">
        <v>22</v>
      </c>
      <c r="B383" s="76"/>
      <c r="C383" s="6"/>
      <c r="D383" s="6"/>
      <c r="E383" s="6"/>
      <c r="F383" s="6"/>
      <c r="G383" s="99"/>
      <c r="H383" s="8"/>
      <c r="I383" s="8"/>
      <c r="J383" s="8"/>
      <c r="K383" s="8"/>
      <c r="L383" s="8"/>
      <c r="M383" s="119"/>
    </row>
    <row r="384" spans="1:13">
      <c r="A384" s="17">
        <v>23</v>
      </c>
      <c r="B384" s="76"/>
      <c r="C384" s="6"/>
      <c r="D384" s="6"/>
      <c r="E384" s="6"/>
      <c r="F384" s="6"/>
      <c r="G384" s="99"/>
      <c r="H384" s="8"/>
      <c r="I384" s="8"/>
      <c r="J384" s="8"/>
      <c r="K384" s="8"/>
      <c r="L384" s="8"/>
      <c r="M384" s="119"/>
    </row>
    <row r="385" spans="1:13">
      <c r="A385" s="17">
        <v>24</v>
      </c>
      <c r="B385" s="75"/>
      <c r="C385" s="6"/>
      <c r="D385" s="6"/>
      <c r="E385" s="6"/>
      <c r="F385" s="6"/>
      <c r="G385" s="99"/>
      <c r="H385" s="42"/>
      <c r="I385" s="8"/>
      <c r="J385" s="42"/>
      <c r="K385" s="8"/>
      <c r="L385" s="8"/>
      <c r="M385" s="119"/>
    </row>
    <row r="386" spans="1:13">
      <c r="A386" s="17">
        <v>25</v>
      </c>
      <c r="B386" s="76"/>
      <c r="C386" s="6"/>
      <c r="D386" s="6"/>
      <c r="E386" s="6"/>
      <c r="F386" s="6"/>
      <c r="G386" s="99"/>
      <c r="H386" s="42"/>
      <c r="I386" s="99"/>
      <c r="J386" s="42"/>
      <c r="K386" s="8"/>
      <c r="L386" s="8"/>
      <c r="M386" s="119"/>
    </row>
    <row r="387" spans="1:13">
      <c r="G387" s="8"/>
      <c r="H387" s="8"/>
      <c r="I387" s="8"/>
      <c r="J387" s="8"/>
      <c r="K387" s="8"/>
      <c r="L387" s="8"/>
      <c r="M387" s="119"/>
    </row>
    <row r="388" spans="1:13">
      <c r="G388" s="8"/>
      <c r="H388" s="8"/>
      <c r="I388" s="8"/>
      <c r="J388" s="8"/>
      <c r="K388" s="8"/>
      <c r="L388" s="8"/>
      <c r="M388" s="119"/>
    </row>
    <row r="389" spans="1:13">
      <c r="G389" s="8"/>
      <c r="H389" s="8"/>
      <c r="I389" s="8"/>
      <c r="J389" s="8"/>
      <c r="K389" s="8"/>
      <c r="L389" s="8"/>
      <c r="M389" s="119"/>
    </row>
    <row r="390" spans="1:13">
      <c r="G390" s="8"/>
      <c r="H390" s="8"/>
      <c r="I390" s="8"/>
      <c r="J390" s="8"/>
      <c r="K390" s="8"/>
      <c r="L390" s="8"/>
      <c r="M390" s="119"/>
    </row>
    <row r="391" spans="1:13">
      <c r="G391" s="8"/>
      <c r="H391" s="8"/>
      <c r="I391" s="8"/>
      <c r="J391" s="8"/>
      <c r="K391" s="8"/>
      <c r="L391" s="8"/>
      <c r="M391" s="119"/>
    </row>
    <row r="392" spans="1:13">
      <c r="G392" s="8"/>
      <c r="H392" s="8"/>
      <c r="I392" s="8"/>
      <c r="J392" s="8"/>
      <c r="K392" s="8"/>
      <c r="L392" s="8"/>
      <c r="M392" s="119"/>
    </row>
    <row r="393" spans="1:13">
      <c r="G393" s="8"/>
      <c r="H393" s="8"/>
      <c r="I393" s="8"/>
      <c r="J393" s="8"/>
      <c r="K393" s="8"/>
      <c r="L393" s="8"/>
      <c r="M393" s="119"/>
    </row>
    <row r="394" spans="1:13">
      <c r="G394" s="8"/>
      <c r="H394" s="8"/>
      <c r="I394" s="8"/>
      <c r="J394" s="8"/>
      <c r="K394" s="8"/>
      <c r="L394" s="8"/>
      <c r="M394" s="119"/>
    </row>
    <row r="395" spans="1:13">
      <c r="G395" s="8"/>
      <c r="H395" s="8"/>
      <c r="I395" s="8"/>
      <c r="J395" s="8"/>
      <c r="K395" s="8"/>
      <c r="L395" s="8"/>
      <c r="M395" s="119"/>
    </row>
    <row r="396" spans="1:13">
      <c r="G396" s="8"/>
      <c r="H396" s="8"/>
      <c r="I396" s="8"/>
      <c r="J396" s="8"/>
      <c r="K396" s="8"/>
      <c r="L396" s="8"/>
      <c r="M396" s="119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12"/>
    </row>
    <row r="398" spans="1:13">
      <c r="A398" s="202" t="s">
        <v>86</v>
      </c>
      <c r="B398" s="203"/>
      <c r="C398" s="203"/>
      <c r="D398" s="203"/>
      <c r="E398" s="203"/>
      <c r="F398" s="97"/>
      <c r="G398" s="27"/>
      <c r="H398" s="96" t="s">
        <v>51</v>
      </c>
      <c r="I398" s="96"/>
      <c r="J398" s="96"/>
      <c r="K398" s="27"/>
      <c r="L398" s="27"/>
      <c r="M398" s="107"/>
    </row>
    <row r="399" spans="1:13">
      <c r="A399" s="34" t="s">
        <v>52</v>
      </c>
      <c r="B399" s="97"/>
      <c r="C399" s="97"/>
      <c r="D399" s="97"/>
      <c r="E399" s="97"/>
      <c r="F399" s="97"/>
      <c r="G399" s="27"/>
      <c r="H399" s="55" t="s">
        <v>87</v>
      </c>
      <c r="I399" s="55"/>
      <c r="J399" s="55"/>
      <c r="K399" s="37"/>
      <c r="L399" s="26"/>
      <c r="M399" s="113"/>
    </row>
    <row r="400" spans="1:13">
      <c r="A400" s="97"/>
      <c r="B400" s="29"/>
      <c r="C400" s="15" t="s">
        <v>53</v>
      </c>
      <c r="D400" s="67"/>
      <c r="E400" s="30"/>
      <c r="F400" s="28"/>
      <c r="G400" s="27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4"/>
    </row>
    <row r="401" spans="1:13">
      <c r="A401" s="1"/>
      <c r="B401" s="1"/>
      <c r="C401" s="15" t="s">
        <v>59</v>
      </c>
      <c r="D401" s="30">
        <v>428</v>
      </c>
      <c r="E401" s="30"/>
      <c r="F401" s="28"/>
      <c r="G401" s="27"/>
      <c r="H401" s="31">
        <v>1</v>
      </c>
      <c r="I401" s="68"/>
      <c r="J401" s="35"/>
      <c r="K401" s="31"/>
      <c r="L401" s="33"/>
      <c r="M401" s="110"/>
    </row>
    <row r="402" spans="1:13">
      <c r="A402" s="9" t="s">
        <v>0</v>
      </c>
      <c r="B402" s="10"/>
      <c r="C402" s="15" t="s">
        <v>60</v>
      </c>
      <c r="D402" s="30">
        <v>407</v>
      </c>
      <c r="E402" s="30"/>
      <c r="F402" s="28"/>
      <c r="G402" s="27"/>
      <c r="H402" s="31">
        <v>2</v>
      </c>
      <c r="I402" s="68"/>
      <c r="J402" s="35"/>
      <c r="K402" s="31"/>
      <c r="L402" s="33"/>
      <c r="M402" s="110"/>
    </row>
    <row r="403" spans="1:13">
      <c r="A403" s="9" t="s">
        <v>1</v>
      </c>
      <c r="B403" s="11"/>
      <c r="C403" s="15" t="s">
        <v>61</v>
      </c>
      <c r="D403" s="30">
        <v>20</v>
      </c>
      <c r="E403" s="30"/>
      <c r="F403" s="28"/>
      <c r="G403" s="27"/>
      <c r="H403" s="31">
        <v>3</v>
      </c>
      <c r="I403" s="31"/>
      <c r="J403" s="35"/>
      <c r="K403" s="31"/>
      <c r="L403" s="33"/>
      <c r="M403" s="110"/>
    </row>
    <row r="404" spans="1:13">
      <c r="A404" s="9" t="s">
        <v>62</v>
      </c>
      <c r="B404" s="11"/>
      <c r="C404" s="16" t="s">
        <v>63</v>
      </c>
      <c r="D404" s="57" t="s">
        <v>88</v>
      </c>
      <c r="E404" s="21"/>
      <c r="F404" s="54"/>
      <c r="G404" s="27"/>
      <c r="H404" s="31">
        <v>4</v>
      </c>
      <c r="I404" s="31"/>
      <c r="J404" s="35"/>
      <c r="K404" s="31"/>
      <c r="L404" s="33"/>
      <c r="M404" s="110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27"/>
      <c r="H405" s="31">
        <v>5</v>
      </c>
      <c r="I405" s="31"/>
      <c r="J405" s="35"/>
      <c r="K405" s="31"/>
      <c r="L405" s="33"/>
      <c r="M405" s="110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27"/>
      <c r="H406" s="72"/>
      <c r="I406" s="72"/>
      <c r="J406" s="72"/>
      <c r="K406" s="72"/>
      <c r="L406" s="44"/>
      <c r="M406" s="115"/>
    </row>
    <row r="407" spans="1:13">
      <c r="A407" s="17">
        <v>2</v>
      </c>
      <c r="B407" s="74">
        <v>10</v>
      </c>
      <c r="C407" s="71" t="s">
        <v>77</v>
      </c>
      <c r="D407" s="71" t="s">
        <v>77</v>
      </c>
      <c r="E407" s="71" t="s">
        <v>77</v>
      </c>
      <c r="F407" s="6"/>
      <c r="G407" s="27"/>
      <c r="H407" s="98"/>
      <c r="I407" s="98"/>
      <c r="J407" s="98"/>
      <c r="K407" s="98"/>
      <c r="L407" s="44"/>
      <c r="M407" s="115"/>
    </row>
    <row r="408" spans="1:13">
      <c r="A408" s="17">
        <v>3</v>
      </c>
      <c r="B408" s="75"/>
      <c r="C408" s="71"/>
      <c r="D408" s="6"/>
      <c r="E408" s="71"/>
      <c r="F408" s="6"/>
      <c r="G408" s="27"/>
      <c r="H408" s="204" t="s">
        <v>75</v>
      </c>
      <c r="I408" s="205"/>
      <c r="J408" s="98"/>
      <c r="K408" s="44" t="s">
        <v>35</v>
      </c>
      <c r="L408" s="5"/>
      <c r="M408" s="116"/>
    </row>
    <row r="409" spans="1:13">
      <c r="A409" s="17">
        <v>4</v>
      </c>
      <c r="B409" s="75"/>
      <c r="C409" s="71"/>
      <c r="D409" s="6"/>
      <c r="E409" s="71"/>
      <c r="F409" s="6"/>
      <c r="G409" s="27"/>
      <c r="H409" s="21" t="s">
        <v>64</v>
      </c>
      <c r="I409" s="21"/>
      <c r="J409" s="43">
        <f>SUM(J401*L401)+10+12</f>
        <v>22</v>
      </c>
      <c r="K409" s="2"/>
      <c r="L409" s="3"/>
      <c r="M409" s="117"/>
    </row>
    <row r="410" spans="1:13">
      <c r="A410" s="17">
        <v>5</v>
      </c>
      <c r="B410" s="76"/>
      <c r="C410" s="71"/>
      <c r="D410" s="71"/>
      <c r="E410" s="71"/>
      <c r="F410" s="6"/>
      <c r="G410" s="27"/>
      <c r="H410" s="21" t="s">
        <v>65</v>
      </c>
      <c r="I410" s="21"/>
      <c r="J410" s="43">
        <f>SUM(N406,B407)+12</f>
        <v>22</v>
      </c>
      <c r="K410" s="27"/>
      <c r="L410" s="3"/>
      <c r="M410" s="117"/>
    </row>
    <row r="411" spans="1:13">
      <c r="A411" s="17">
        <v>6</v>
      </c>
      <c r="B411" s="7"/>
      <c r="C411" s="7"/>
      <c r="D411" s="7"/>
      <c r="E411" s="71"/>
      <c r="F411" s="6"/>
      <c r="G411" s="27"/>
      <c r="H411" s="206" t="s">
        <v>66</v>
      </c>
      <c r="I411" s="207"/>
      <c r="J411" s="206" t="s">
        <v>67</v>
      </c>
      <c r="K411" s="207"/>
      <c r="L411" s="20"/>
      <c r="M411" s="118"/>
    </row>
    <row r="412" spans="1:13">
      <c r="A412" s="17">
        <v>7</v>
      </c>
      <c r="B412" s="7"/>
      <c r="C412" s="71"/>
      <c r="D412" s="6"/>
      <c r="E412" s="71"/>
      <c r="F412" s="6"/>
      <c r="G412" s="27"/>
      <c r="H412" s="197"/>
      <c r="I412" s="198"/>
      <c r="J412" s="197"/>
      <c r="K412" s="198"/>
      <c r="L412" s="27"/>
      <c r="M412" s="107"/>
    </row>
    <row r="413" spans="1:13">
      <c r="A413" s="17">
        <v>8</v>
      </c>
      <c r="B413" s="75"/>
      <c r="C413" s="71"/>
      <c r="D413" s="71"/>
      <c r="E413" s="71"/>
      <c r="F413" s="6"/>
      <c r="G413" s="27"/>
      <c r="H413" s="199"/>
      <c r="I413" s="200"/>
      <c r="J413" s="199"/>
      <c r="K413" s="200"/>
      <c r="L413" s="27"/>
      <c r="M413" s="107"/>
    </row>
    <row r="414" spans="1:13">
      <c r="A414" s="17">
        <v>9</v>
      </c>
      <c r="B414" s="7"/>
      <c r="C414" s="7"/>
      <c r="D414" s="7"/>
      <c r="E414" s="6"/>
      <c r="F414" s="6"/>
      <c r="G414" s="27"/>
      <c r="H414" s="38" t="s">
        <v>68</v>
      </c>
      <c r="I414" s="38"/>
      <c r="J414" s="38"/>
      <c r="K414" s="38"/>
      <c r="L414" s="27"/>
      <c r="M414" s="107"/>
    </row>
    <row r="415" spans="1:13">
      <c r="A415" s="17">
        <v>10</v>
      </c>
      <c r="B415" s="95"/>
      <c r="C415" s="6"/>
      <c r="D415" s="6"/>
      <c r="E415" s="6"/>
      <c r="F415" s="6"/>
      <c r="G415" s="27"/>
      <c r="H415" s="54" t="s">
        <v>69</v>
      </c>
      <c r="I415" s="54"/>
      <c r="J415" s="54"/>
      <c r="K415" s="54"/>
      <c r="L415" s="27"/>
      <c r="M415" s="107"/>
    </row>
    <row r="416" spans="1:13">
      <c r="A416" s="17">
        <v>11</v>
      </c>
      <c r="B416" s="76"/>
      <c r="C416" s="6"/>
      <c r="D416" s="6"/>
      <c r="E416" s="6"/>
      <c r="F416" s="6"/>
      <c r="G416" s="20"/>
      <c r="H416" s="182"/>
      <c r="I416" s="183"/>
      <c r="J416" s="8"/>
      <c r="K416" s="8"/>
      <c r="L416" s="8"/>
      <c r="M416" s="119"/>
    </row>
    <row r="417" spans="1:13">
      <c r="A417" s="17">
        <v>12</v>
      </c>
      <c r="B417" s="75"/>
      <c r="C417" s="6"/>
      <c r="D417" s="6"/>
      <c r="E417" s="6"/>
      <c r="F417" s="6"/>
      <c r="G417" s="20"/>
      <c r="H417" s="95"/>
      <c r="I417" s="7"/>
      <c r="J417" s="8"/>
      <c r="K417" s="8"/>
      <c r="L417" s="8"/>
      <c r="M417" s="119"/>
    </row>
    <row r="418" spans="1:13">
      <c r="A418" s="17">
        <v>13</v>
      </c>
      <c r="B418" s="76"/>
      <c r="C418" s="6"/>
      <c r="D418" s="6"/>
      <c r="E418" s="6"/>
      <c r="F418" s="6"/>
      <c r="G418" s="20"/>
      <c r="H418" s="95"/>
      <c r="I418" s="7"/>
      <c r="J418" s="8"/>
      <c r="K418" s="8"/>
      <c r="L418" s="8"/>
      <c r="M418" s="119"/>
    </row>
    <row r="419" spans="1:13">
      <c r="A419" s="17">
        <v>14</v>
      </c>
      <c r="B419" s="76"/>
      <c r="C419" s="6"/>
      <c r="D419" s="6"/>
      <c r="E419" s="6"/>
      <c r="F419" s="6"/>
      <c r="G419" s="20"/>
      <c r="H419" s="95"/>
      <c r="I419" s="7"/>
      <c r="J419" s="8"/>
      <c r="K419" s="8"/>
      <c r="L419" s="8"/>
      <c r="M419" s="119"/>
    </row>
    <row r="420" spans="1:13">
      <c r="A420" s="17">
        <v>15</v>
      </c>
      <c r="B420" s="76"/>
      <c r="C420" s="6"/>
      <c r="D420" s="6"/>
      <c r="E420" s="6"/>
      <c r="F420" s="6"/>
      <c r="G420" s="20"/>
      <c r="H420" s="95"/>
      <c r="I420" s="7"/>
      <c r="J420" s="8"/>
      <c r="K420" s="8"/>
      <c r="L420" s="8"/>
      <c r="M420" s="119"/>
    </row>
    <row r="421" spans="1:13">
      <c r="A421" s="17">
        <v>16</v>
      </c>
      <c r="B421" s="75"/>
      <c r="C421" s="6"/>
      <c r="D421" s="6"/>
      <c r="E421" s="6"/>
      <c r="F421" s="6"/>
      <c r="G421" s="54"/>
      <c r="H421" s="95"/>
      <c r="I421" s="7"/>
      <c r="J421" s="8"/>
      <c r="K421" s="8"/>
      <c r="L421" s="8"/>
      <c r="M421" s="119"/>
    </row>
    <row r="422" spans="1:13">
      <c r="A422" s="17">
        <v>17</v>
      </c>
      <c r="B422" s="76"/>
      <c r="C422" s="6"/>
      <c r="D422" s="6"/>
      <c r="E422" s="6"/>
      <c r="F422" s="6"/>
      <c r="G422" s="54"/>
      <c r="H422" s="56"/>
      <c r="I422" s="8"/>
      <c r="J422" s="56"/>
      <c r="K422" s="8"/>
      <c r="L422" s="56"/>
      <c r="M422" s="120"/>
    </row>
    <row r="423" spans="1:13">
      <c r="A423" s="17">
        <v>18</v>
      </c>
      <c r="B423" s="76"/>
      <c r="C423" s="6"/>
      <c r="D423" s="6"/>
      <c r="E423" s="6"/>
      <c r="F423" s="6"/>
      <c r="G423" s="54"/>
      <c r="H423" s="99"/>
      <c r="I423" s="8"/>
      <c r="J423" s="99"/>
      <c r="K423" s="8"/>
      <c r="L423" s="99"/>
      <c r="M423" s="121"/>
    </row>
    <row r="424" spans="1:13">
      <c r="A424" s="17">
        <v>19</v>
      </c>
      <c r="B424" s="76"/>
      <c r="C424" s="6"/>
      <c r="D424" s="6"/>
      <c r="E424" s="6"/>
      <c r="F424" s="6"/>
      <c r="G424" s="99"/>
      <c r="H424" s="8"/>
      <c r="I424" s="8"/>
      <c r="J424" s="8"/>
      <c r="K424" s="8"/>
      <c r="L424" s="8"/>
      <c r="M424" s="119"/>
    </row>
    <row r="425" spans="1:13">
      <c r="A425" s="17">
        <v>20</v>
      </c>
      <c r="B425" s="75"/>
      <c r="C425" s="6"/>
      <c r="D425" s="6"/>
      <c r="E425" s="6"/>
      <c r="F425" s="6"/>
      <c r="G425" s="99"/>
      <c r="H425" s="8"/>
      <c r="I425" s="8"/>
      <c r="J425" s="8"/>
      <c r="K425" s="8"/>
      <c r="L425" s="8"/>
      <c r="M425" s="119"/>
    </row>
    <row r="426" spans="1:13">
      <c r="A426" s="17">
        <v>21</v>
      </c>
      <c r="B426" s="76"/>
      <c r="C426" s="6"/>
      <c r="D426" s="6"/>
      <c r="E426" s="6"/>
      <c r="F426" s="6"/>
      <c r="G426" s="99"/>
      <c r="H426" s="8"/>
      <c r="I426" s="8"/>
      <c r="J426" s="8"/>
      <c r="K426" s="8"/>
      <c r="L426" s="8"/>
      <c r="M426" s="119"/>
    </row>
    <row r="427" spans="1:13">
      <c r="A427" s="17">
        <v>22</v>
      </c>
      <c r="B427" s="76"/>
      <c r="C427" s="6"/>
      <c r="D427" s="6"/>
      <c r="E427" s="6"/>
      <c r="F427" s="6"/>
      <c r="G427" s="99"/>
      <c r="H427" s="8"/>
      <c r="I427" s="8"/>
      <c r="J427" s="8"/>
      <c r="K427" s="8"/>
      <c r="L427" s="8"/>
      <c r="M427" s="119"/>
    </row>
    <row r="428" spans="1:13">
      <c r="A428" s="17">
        <v>23</v>
      </c>
      <c r="B428" s="76"/>
      <c r="C428" s="6"/>
      <c r="D428" s="6"/>
      <c r="E428" s="6"/>
      <c r="F428" s="6"/>
      <c r="G428" s="99"/>
      <c r="H428" s="8"/>
      <c r="I428" s="8"/>
      <c r="J428" s="8"/>
      <c r="K428" s="8"/>
      <c r="L428" s="8"/>
      <c r="M428" s="119"/>
    </row>
    <row r="429" spans="1:13">
      <c r="A429" s="17">
        <v>24</v>
      </c>
      <c r="B429" s="75"/>
      <c r="C429" s="6"/>
      <c r="D429" s="6"/>
      <c r="E429" s="6"/>
      <c r="F429" s="6"/>
      <c r="G429" s="99"/>
      <c r="H429" s="42"/>
      <c r="I429" s="8"/>
      <c r="J429" s="42"/>
      <c r="K429" s="8"/>
      <c r="L429" s="8"/>
      <c r="M429" s="119"/>
    </row>
    <row r="430" spans="1:13">
      <c r="A430" s="17">
        <v>25</v>
      </c>
      <c r="B430" s="76"/>
      <c r="C430" s="6"/>
      <c r="D430" s="6"/>
      <c r="E430" s="6"/>
      <c r="F430" s="6"/>
      <c r="G430" s="99"/>
      <c r="H430" s="42"/>
      <c r="I430" s="99"/>
      <c r="J430" s="42"/>
      <c r="K430" s="8"/>
      <c r="L430" s="8"/>
      <c r="M430" s="119"/>
    </row>
    <row r="431" spans="1:13">
      <c r="G431" s="8"/>
      <c r="H431" s="8"/>
      <c r="I431" s="8"/>
      <c r="J431" s="8"/>
      <c r="K431" s="8"/>
      <c r="L431" s="8"/>
      <c r="M431" s="119"/>
    </row>
    <row r="432" spans="1:13">
      <c r="G432" s="8"/>
      <c r="H432" s="8"/>
      <c r="I432" s="8"/>
      <c r="J432" s="8"/>
      <c r="K432" s="8"/>
      <c r="L432" s="8"/>
      <c r="M432" s="119"/>
    </row>
    <row r="433" spans="1:13">
      <c r="G433" s="8"/>
      <c r="H433" s="8"/>
      <c r="I433" s="8"/>
      <c r="J433" s="8"/>
      <c r="K433" s="8"/>
      <c r="L433" s="8"/>
      <c r="M433" s="119"/>
    </row>
    <row r="434" spans="1:13">
      <c r="G434" s="8"/>
      <c r="H434" s="8"/>
      <c r="I434" s="8"/>
      <c r="J434" s="8"/>
      <c r="K434" s="8"/>
      <c r="L434" s="8"/>
      <c r="M434" s="119"/>
    </row>
    <row r="435" spans="1:13">
      <c r="G435" s="8"/>
      <c r="H435" s="8"/>
      <c r="I435" s="8"/>
      <c r="J435" s="8"/>
      <c r="K435" s="8"/>
      <c r="L435" s="8"/>
      <c r="M435" s="119"/>
    </row>
    <row r="436" spans="1:13">
      <c r="G436" s="8"/>
      <c r="H436" s="8"/>
      <c r="I436" s="8"/>
      <c r="J436" s="8"/>
      <c r="K436" s="8"/>
      <c r="L436" s="8"/>
      <c r="M436" s="119"/>
    </row>
    <row r="437" spans="1:13">
      <c r="G437" s="8"/>
      <c r="H437" s="8"/>
      <c r="I437" s="8"/>
      <c r="J437" s="8"/>
      <c r="K437" s="8"/>
      <c r="L437" s="8"/>
      <c r="M437" s="119"/>
    </row>
    <row r="438" spans="1:13">
      <c r="G438" s="8"/>
      <c r="H438" s="8"/>
      <c r="I438" s="8"/>
      <c r="J438" s="8"/>
      <c r="K438" s="8"/>
      <c r="L438" s="8"/>
      <c r="M438" s="119"/>
    </row>
    <row r="439" spans="1:13">
      <c r="G439" s="8"/>
      <c r="H439" s="8"/>
      <c r="I439" s="8"/>
      <c r="J439" s="8"/>
      <c r="K439" s="8"/>
      <c r="L439" s="8"/>
      <c r="M439" s="119"/>
    </row>
    <row r="440" spans="1:13">
      <c r="G440" s="8"/>
      <c r="H440" s="8"/>
      <c r="I440" s="8"/>
      <c r="J440" s="8"/>
      <c r="K440" s="8"/>
      <c r="L440" s="8"/>
      <c r="M440" s="119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12"/>
    </row>
    <row r="442" spans="1:13">
      <c r="A442" s="202" t="s">
        <v>86</v>
      </c>
      <c r="B442" s="203"/>
      <c r="C442" s="203"/>
      <c r="D442" s="203"/>
      <c r="E442" s="203"/>
      <c r="F442" s="97"/>
      <c r="G442" s="27"/>
      <c r="H442" s="96" t="s">
        <v>51</v>
      </c>
      <c r="I442" s="96"/>
      <c r="J442" s="96"/>
      <c r="K442" s="27"/>
      <c r="L442" s="27"/>
      <c r="M442" s="107"/>
    </row>
    <row r="443" spans="1:13">
      <c r="A443" s="34" t="s">
        <v>52</v>
      </c>
      <c r="B443" s="97"/>
      <c r="C443" s="97"/>
      <c r="D443" s="97"/>
      <c r="E443" s="97"/>
      <c r="F443" s="97"/>
      <c r="G443" s="27"/>
      <c r="H443" s="55" t="s">
        <v>87</v>
      </c>
      <c r="I443" s="55"/>
      <c r="J443" s="55"/>
      <c r="K443" s="37"/>
      <c r="L443" s="26"/>
      <c r="M443" s="113"/>
    </row>
    <row r="444" spans="1:13">
      <c r="A444" s="97"/>
      <c r="B444" s="29"/>
      <c r="C444" s="15" t="s">
        <v>53</v>
      </c>
      <c r="D444" s="67"/>
      <c r="E444" s="30"/>
      <c r="F444" s="28"/>
      <c r="G444" s="27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4"/>
    </row>
    <row r="445" spans="1:13">
      <c r="A445" s="1"/>
      <c r="B445" s="1"/>
      <c r="C445" s="15" t="s">
        <v>59</v>
      </c>
      <c r="D445" s="30">
        <v>428</v>
      </c>
      <c r="E445" s="30"/>
      <c r="F445" s="28"/>
      <c r="G445" s="27"/>
      <c r="H445" s="31">
        <v>1</v>
      </c>
      <c r="I445" s="68"/>
      <c r="J445" s="35"/>
      <c r="K445" s="31"/>
      <c r="L445" s="33"/>
      <c r="M445" s="110"/>
    </row>
    <row r="446" spans="1:13">
      <c r="A446" s="9" t="s">
        <v>0</v>
      </c>
      <c r="B446" s="10"/>
      <c r="C446" s="15" t="s">
        <v>60</v>
      </c>
      <c r="D446" s="30">
        <v>407</v>
      </c>
      <c r="E446" s="30"/>
      <c r="F446" s="28"/>
      <c r="G446" s="27"/>
      <c r="H446" s="31">
        <v>2</v>
      </c>
      <c r="I446" s="68"/>
      <c r="J446" s="35"/>
      <c r="K446" s="31"/>
      <c r="L446" s="33"/>
      <c r="M446" s="110"/>
    </row>
    <row r="447" spans="1:13">
      <c r="A447" s="9" t="s">
        <v>1</v>
      </c>
      <c r="B447" s="11"/>
      <c r="C447" s="15" t="s">
        <v>61</v>
      </c>
      <c r="D447" s="30">
        <v>20</v>
      </c>
      <c r="E447" s="30"/>
      <c r="F447" s="28"/>
      <c r="G447" s="27"/>
      <c r="H447" s="31">
        <v>3</v>
      </c>
      <c r="I447" s="31"/>
      <c r="J447" s="35"/>
      <c r="K447" s="31"/>
      <c r="L447" s="33"/>
      <c r="M447" s="110"/>
    </row>
    <row r="448" spans="1:13">
      <c r="A448" s="9" t="s">
        <v>62</v>
      </c>
      <c r="B448" s="11"/>
      <c r="C448" s="16" t="s">
        <v>63</v>
      </c>
      <c r="D448" s="57" t="s">
        <v>88</v>
      </c>
      <c r="E448" s="21"/>
      <c r="F448" s="54"/>
      <c r="G448" s="27"/>
      <c r="H448" s="31">
        <v>4</v>
      </c>
      <c r="I448" s="31"/>
      <c r="J448" s="35"/>
      <c r="K448" s="31"/>
      <c r="L448" s="33"/>
      <c r="M448" s="110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27"/>
      <c r="H449" s="31">
        <v>5</v>
      </c>
      <c r="I449" s="31"/>
      <c r="J449" s="35"/>
      <c r="K449" s="31"/>
      <c r="L449" s="33"/>
      <c r="M449" s="110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27"/>
      <c r="H450" s="72"/>
      <c r="I450" s="72"/>
      <c r="J450" s="72"/>
      <c r="K450" s="72"/>
      <c r="L450" s="44"/>
      <c r="M450" s="115"/>
    </row>
    <row r="451" spans="1:13">
      <c r="A451" s="17">
        <v>2</v>
      </c>
      <c r="B451" s="74">
        <v>10</v>
      </c>
      <c r="C451" s="71" t="s">
        <v>77</v>
      </c>
      <c r="D451" s="71" t="s">
        <v>77</v>
      </c>
      <c r="E451" s="71" t="s">
        <v>77</v>
      </c>
      <c r="F451" s="6"/>
      <c r="G451" s="27"/>
      <c r="H451" s="98"/>
      <c r="I451" s="98"/>
      <c r="J451" s="98"/>
      <c r="K451" s="98"/>
      <c r="L451" s="44"/>
      <c r="M451" s="115"/>
    </row>
    <row r="452" spans="1:13">
      <c r="A452" s="17">
        <v>3</v>
      </c>
      <c r="B452" s="75"/>
      <c r="C452" s="71"/>
      <c r="D452" s="6"/>
      <c r="E452" s="71"/>
      <c r="F452" s="6"/>
      <c r="G452" s="27"/>
      <c r="H452" s="204" t="s">
        <v>75</v>
      </c>
      <c r="I452" s="205"/>
      <c r="J452" s="98"/>
      <c r="K452" s="44" t="s">
        <v>35</v>
      </c>
      <c r="L452" s="5"/>
      <c r="M452" s="116"/>
    </row>
    <row r="453" spans="1:13">
      <c r="A453" s="17">
        <v>4</v>
      </c>
      <c r="B453" s="75"/>
      <c r="C453" s="71"/>
      <c r="D453" s="6"/>
      <c r="E453" s="71"/>
      <c r="F453" s="6"/>
      <c r="G453" s="27"/>
      <c r="H453" s="21" t="s">
        <v>64</v>
      </c>
      <c r="I453" s="21"/>
      <c r="J453" s="43">
        <f>SUM(J445*L445)+10+12</f>
        <v>22</v>
      </c>
      <c r="K453" s="2"/>
      <c r="L453" s="3"/>
      <c r="M453" s="117"/>
    </row>
    <row r="454" spans="1:13">
      <c r="A454" s="17">
        <v>5</v>
      </c>
      <c r="B454" s="76"/>
      <c r="C454" s="71"/>
      <c r="D454" s="71"/>
      <c r="E454" s="71"/>
      <c r="F454" s="6"/>
      <c r="G454" s="27"/>
      <c r="H454" s="21" t="s">
        <v>65</v>
      </c>
      <c r="I454" s="21"/>
      <c r="J454" s="43">
        <f>SUM(N450,B451)+12</f>
        <v>22</v>
      </c>
      <c r="K454" s="27"/>
      <c r="L454" s="3"/>
      <c r="M454" s="117"/>
    </row>
    <row r="455" spans="1:13">
      <c r="A455" s="17">
        <v>6</v>
      </c>
      <c r="B455" s="7"/>
      <c r="C455" s="7"/>
      <c r="D455" s="7"/>
      <c r="E455" s="71"/>
      <c r="F455" s="6"/>
      <c r="G455" s="27"/>
      <c r="H455" s="206" t="s">
        <v>66</v>
      </c>
      <c r="I455" s="207"/>
      <c r="J455" s="206" t="s">
        <v>67</v>
      </c>
      <c r="K455" s="207"/>
      <c r="L455" s="20"/>
      <c r="M455" s="118"/>
    </row>
    <row r="456" spans="1:13">
      <c r="A456" s="17">
        <v>7</v>
      </c>
      <c r="B456" s="7"/>
      <c r="C456" s="71"/>
      <c r="D456" s="6"/>
      <c r="E456" s="71"/>
      <c r="F456" s="6"/>
      <c r="G456" s="27"/>
      <c r="H456" s="197"/>
      <c r="I456" s="198"/>
      <c r="J456" s="197"/>
      <c r="K456" s="198"/>
      <c r="L456" s="27"/>
      <c r="M456" s="107"/>
    </row>
    <row r="457" spans="1:13">
      <c r="A457" s="17">
        <v>8</v>
      </c>
      <c r="B457" s="75"/>
      <c r="C457" s="71"/>
      <c r="D457" s="71"/>
      <c r="E457" s="71"/>
      <c r="F457" s="6"/>
      <c r="G457" s="27"/>
      <c r="H457" s="199"/>
      <c r="I457" s="200"/>
      <c r="J457" s="199"/>
      <c r="K457" s="200"/>
      <c r="L457" s="27"/>
      <c r="M457" s="107"/>
    </row>
    <row r="458" spans="1:13">
      <c r="A458" s="17">
        <v>9</v>
      </c>
      <c r="B458" s="7"/>
      <c r="C458" s="7"/>
      <c r="D458" s="7"/>
      <c r="E458" s="6"/>
      <c r="F458" s="6"/>
      <c r="G458" s="27"/>
      <c r="H458" s="38" t="s">
        <v>68</v>
      </c>
      <c r="I458" s="38"/>
      <c r="J458" s="38"/>
      <c r="K458" s="38"/>
      <c r="L458" s="27"/>
      <c r="M458" s="107"/>
    </row>
    <row r="459" spans="1:13">
      <c r="A459" s="17">
        <v>10</v>
      </c>
      <c r="B459" s="95"/>
      <c r="C459" s="6"/>
      <c r="D459" s="6"/>
      <c r="E459" s="6"/>
      <c r="F459" s="6"/>
      <c r="G459" s="27"/>
      <c r="H459" s="54" t="s">
        <v>69</v>
      </c>
      <c r="I459" s="54"/>
      <c r="J459" s="54"/>
      <c r="K459" s="54"/>
      <c r="L459" s="27"/>
      <c r="M459" s="107"/>
    </row>
    <row r="460" spans="1:13">
      <c r="A460" s="17">
        <v>11</v>
      </c>
      <c r="B460" s="76"/>
      <c r="C460" s="6"/>
      <c r="D460" s="6"/>
      <c r="E460" s="6"/>
      <c r="F460" s="6"/>
      <c r="G460" s="20"/>
      <c r="H460" s="182"/>
      <c r="I460" s="183"/>
      <c r="J460" s="8"/>
      <c r="K460" s="8"/>
      <c r="L460" s="8"/>
      <c r="M460" s="119"/>
    </row>
    <row r="461" spans="1:13">
      <c r="A461" s="17">
        <v>12</v>
      </c>
      <c r="B461" s="75"/>
      <c r="C461" s="6"/>
      <c r="D461" s="6"/>
      <c r="E461" s="6"/>
      <c r="F461" s="6"/>
      <c r="G461" s="20"/>
      <c r="H461" s="95"/>
      <c r="I461" s="7"/>
      <c r="J461" s="8"/>
      <c r="K461" s="8"/>
      <c r="L461" s="8"/>
      <c r="M461" s="119"/>
    </row>
    <row r="462" spans="1:13">
      <c r="A462" s="17">
        <v>13</v>
      </c>
      <c r="B462" s="76"/>
      <c r="C462" s="6"/>
      <c r="D462" s="6"/>
      <c r="E462" s="6"/>
      <c r="F462" s="6"/>
      <c r="G462" s="20"/>
      <c r="H462" s="95"/>
      <c r="I462" s="7"/>
      <c r="J462" s="8"/>
      <c r="K462" s="8"/>
      <c r="L462" s="8"/>
      <c r="M462" s="119"/>
    </row>
    <row r="463" spans="1:13">
      <c r="A463" s="17">
        <v>14</v>
      </c>
      <c r="B463" s="76"/>
      <c r="C463" s="6"/>
      <c r="D463" s="6"/>
      <c r="E463" s="6"/>
      <c r="F463" s="6"/>
      <c r="G463" s="20"/>
      <c r="H463" s="95"/>
      <c r="I463" s="7"/>
      <c r="J463" s="8"/>
      <c r="K463" s="8"/>
      <c r="L463" s="8"/>
      <c r="M463" s="119"/>
    </row>
    <row r="464" spans="1:13">
      <c r="A464" s="17">
        <v>15</v>
      </c>
      <c r="B464" s="76"/>
      <c r="C464" s="6"/>
      <c r="D464" s="6"/>
      <c r="E464" s="6"/>
      <c r="F464" s="6"/>
      <c r="G464" s="20"/>
      <c r="H464" s="95"/>
      <c r="I464" s="7"/>
      <c r="J464" s="8"/>
      <c r="K464" s="8"/>
      <c r="L464" s="8"/>
      <c r="M464" s="119"/>
    </row>
    <row r="465" spans="1:13">
      <c r="A465" s="17">
        <v>16</v>
      </c>
      <c r="B465" s="75"/>
      <c r="C465" s="6"/>
      <c r="D465" s="6"/>
      <c r="E465" s="6"/>
      <c r="F465" s="6"/>
      <c r="G465" s="54"/>
      <c r="H465" s="95"/>
      <c r="I465" s="7"/>
      <c r="J465" s="8"/>
      <c r="K465" s="8"/>
      <c r="L465" s="8"/>
      <c r="M465" s="119"/>
    </row>
    <row r="466" spans="1:13">
      <c r="A466" s="17">
        <v>17</v>
      </c>
      <c r="B466" s="76"/>
      <c r="C466" s="6"/>
      <c r="D466" s="6"/>
      <c r="E466" s="6"/>
      <c r="F466" s="6"/>
      <c r="G466" s="54"/>
      <c r="H466" s="56"/>
      <c r="I466" s="8"/>
      <c r="J466" s="56"/>
      <c r="K466" s="8"/>
      <c r="L466" s="56"/>
      <c r="M466" s="120"/>
    </row>
    <row r="467" spans="1:13">
      <c r="A467" s="17">
        <v>18</v>
      </c>
      <c r="B467" s="76"/>
      <c r="C467" s="6"/>
      <c r="D467" s="6"/>
      <c r="E467" s="6"/>
      <c r="F467" s="6"/>
      <c r="G467" s="54"/>
      <c r="H467" s="99"/>
      <c r="I467" s="8"/>
      <c r="J467" s="99"/>
      <c r="K467" s="8"/>
      <c r="L467" s="99"/>
      <c r="M467" s="121"/>
    </row>
    <row r="468" spans="1:13">
      <c r="A468" s="17">
        <v>19</v>
      </c>
      <c r="B468" s="76"/>
      <c r="C468" s="6"/>
      <c r="D468" s="6"/>
      <c r="E468" s="6"/>
      <c r="F468" s="6"/>
      <c r="G468" s="99"/>
      <c r="H468" s="8"/>
      <c r="I468" s="8"/>
      <c r="J468" s="8"/>
      <c r="K468" s="8"/>
      <c r="L468" s="8"/>
      <c r="M468" s="119"/>
    </row>
    <row r="469" spans="1:13">
      <c r="A469" s="17">
        <v>20</v>
      </c>
      <c r="B469" s="75"/>
      <c r="C469" s="6"/>
      <c r="D469" s="6"/>
      <c r="E469" s="6"/>
      <c r="F469" s="6"/>
      <c r="G469" s="99"/>
      <c r="H469" s="8"/>
      <c r="I469" s="8"/>
      <c r="J469" s="8"/>
      <c r="K469" s="8"/>
      <c r="L469" s="8"/>
      <c r="M469" s="119"/>
    </row>
    <row r="470" spans="1:13">
      <c r="A470" s="17">
        <v>21</v>
      </c>
      <c r="B470" s="76"/>
      <c r="C470" s="6"/>
      <c r="D470" s="6"/>
      <c r="E470" s="6"/>
      <c r="F470" s="6"/>
      <c r="G470" s="99"/>
      <c r="H470" s="8"/>
      <c r="I470" s="8"/>
      <c r="J470" s="8"/>
      <c r="K470" s="8"/>
      <c r="L470" s="8"/>
      <c r="M470" s="119"/>
    </row>
    <row r="471" spans="1:13">
      <c r="A471" s="17">
        <v>22</v>
      </c>
      <c r="B471" s="76"/>
      <c r="C471" s="6"/>
      <c r="D471" s="6"/>
      <c r="E471" s="6"/>
      <c r="F471" s="6"/>
      <c r="G471" s="99"/>
      <c r="H471" s="8"/>
      <c r="I471" s="8"/>
      <c r="J471" s="8"/>
      <c r="K471" s="8"/>
      <c r="L471" s="8"/>
      <c r="M471" s="119"/>
    </row>
    <row r="472" spans="1:13">
      <c r="A472" s="17">
        <v>23</v>
      </c>
      <c r="B472" s="76"/>
      <c r="C472" s="6"/>
      <c r="D472" s="6"/>
      <c r="E472" s="6"/>
      <c r="F472" s="6"/>
      <c r="G472" s="99"/>
      <c r="H472" s="8"/>
      <c r="I472" s="8"/>
      <c r="J472" s="8"/>
      <c r="K472" s="8"/>
      <c r="L472" s="8"/>
      <c r="M472" s="119"/>
    </row>
    <row r="473" spans="1:13">
      <c r="A473" s="17">
        <v>24</v>
      </c>
      <c r="B473" s="75"/>
      <c r="C473" s="6"/>
      <c r="D473" s="6"/>
      <c r="E473" s="6"/>
      <c r="F473" s="6"/>
      <c r="G473" s="99"/>
      <c r="H473" s="42"/>
      <c r="I473" s="8"/>
      <c r="J473" s="42"/>
      <c r="K473" s="8"/>
      <c r="L473" s="8"/>
      <c r="M473" s="119"/>
    </row>
    <row r="474" spans="1:13">
      <c r="A474" s="17">
        <v>25</v>
      </c>
      <c r="B474" s="76"/>
      <c r="C474" s="6"/>
      <c r="D474" s="6"/>
      <c r="E474" s="6"/>
      <c r="F474" s="6"/>
      <c r="G474" s="99"/>
      <c r="H474" s="42"/>
      <c r="I474" s="99"/>
      <c r="J474" s="42"/>
      <c r="K474" s="8"/>
      <c r="L474" s="8"/>
      <c r="M474" s="119"/>
    </row>
    <row r="475" spans="1:13">
      <c r="G475" s="8"/>
      <c r="H475" s="8"/>
      <c r="I475" s="8"/>
      <c r="J475" s="8"/>
      <c r="K475" s="8"/>
      <c r="L475" s="8"/>
      <c r="M475" s="119"/>
    </row>
    <row r="476" spans="1:13">
      <c r="G476" s="8"/>
      <c r="H476" s="8"/>
      <c r="I476" s="8"/>
      <c r="J476" s="8"/>
      <c r="K476" s="8"/>
      <c r="L476" s="8"/>
      <c r="M476" s="119"/>
    </row>
    <row r="477" spans="1:13">
      <c r="G477" s="8"/>
      <c r="H477" s="8"/>
      <c r="I477" s="8"/>
      <c r="J477" s="8"/>
      <c r="K477" s="8"/>
      <c r="L477" s="8"/>
      <c r="M477" s="119"/>
    </row>
    <row r="478" spans="1:13">
      <c r="G478" s="8"/>
      <c r="H478" s="8"/>
      <c r="I478" s="8"/>
      <c r="J478" s="8"/>
      <c r="K478" s="8"/>
      <c r="L478" s="8"/>
      <c r="M478" s="119"/>
    </row>
    <row r="479" spans="1:13">
      <c r="G479" s="8"/>
      <c r="H479" s="8"/>
      <c r="I479" s="8"/>
      <c r="J479" s="8"/>
      <c r="K479" s="8"/>
      <c r="L479" s="8"/>
      <c r="M479" s="119"/>
    </row>
    <row r="480" spans="1:13">
      <c r="G480" s="8"/>
      <c r="H480" s="8"/>
      <c r="I480" s="8"/>
      <c r="J480" s="8"/>
      <c r="K480" s="8"/>
      <c r="L480" s="8"/>
      <c r="M480" s="119"/>
    </row>
    <row r="481" spans="1:13">
      <c r="G481" s="8"/>
      <c r="H481" s="8"/>
      <c r="I481" s="8"/>
      <c r="J481" s="8"/>
      <c r="K481" s="8"/>
      <c r="L481" s="8"/>
      <c r="M481" s="119"/>
    </row>
    <row r="482" spans="1:13">
      <c r="G482" s="8"/>
      <c r="H482" s="8"/>
      <c r="I482" s="8"/>
      <c r="J482" s="8"/>
      <c r="K482" s="8"/>
      <c r="L482" s="8"/>
      <c r="M482" s="119"/>
    </row>
    <row r="483" spans="1:13">
      <c r="G483" s="8"/>
      <c r="H483" s="8"/>
      <c r="I483" s="8"/>
      <c r="J483" s="8"/>
      <c r="K483" s="8"/>
      <c r="L483" s="8"/>
      <c r="M483" s="119"/>
    </row>
    <row r="484" spans="1:13">
      <c r="G484" s="8"/>
      <c r="H484" s="8"/>
      <c r="I484" s="8"/>
      <c r="J484" s="8"/>
      <c r="K484" s="8"/>
      <c r="L484" s="8"/>
      <c r="M484" s="119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12"/>
    </row>
    <row r="486" spans="1:13">
      <c r="A486" s="202" t="s">
        <v>86</v>
      </c>
      <c r="B486" s="203"/>
      <c r="C486" s="203"/>
      <c r="D486" s="203"/>
      <c r="E486" s="203"/>
      <c r="F486" s="97"/>
      <c r="G486" s="27"/>
      <c r="H486" s="96" t="s">
        <v>51</v>
      </c>
      <c r="I486" s="96"/>
      <c r="J486" s="96"/>
      <c r="K486" s="27"/>
      <c r="L486" s="27"/>
      <c r="M486" s="107"/>
    </row>
    <row r="487" spans="1:13">
      <c r="A487" s="34" t="s">
        <v>52</v>
      </c>
      <c r="B487" s="97"/>
      <c r="C487" s="97"/>
      <c r="D487" s="97"/>
      <c r="E487" s="97"/>
      <c r="F487" s="97"/>
      <c r="G487" s="27"/>
      <c r="H487" s="55" t="s">
        <v>87</v>
      </c>
      <c r="I487" s="55"/>
      <c r="J487" s="55"/>
      <c r="K487" s="37"/>
      <c r="L487" s="26"/>
      <c r="M487" s="113"/>
    </row>
    <row r="488" spans="1:13">
      <c r="A488" s="97"/>
      <c r="B488" s="29"/>
      <c r="C488" s="15" t="s">
        <v>53</v>
      </c>
      <c r="D488" s="67"/>
      <c r="E488" s="30"/>
      <c r="F488" s="28"/>
      <c r="G488" s="27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4"/>
    </row>
    <row r="489" spans="1:13">
      <c r="A489" s="1"/>
      <c r="B489" s="1"/>
      <c r="C489" s="15" t="s">
        <v>59</v>
      </c>
      <c r="D489" s="30">
        <v>428</v>
      </c>
      <c r="E489" s="30"/>
      <c r="F489" s="28"/>
      <c r="G489" s="27"/>
      <c r="H489" s="31">
        <v>1</v>
      </c>
      <c r="I489" s="68"/>
      <c r="J489" s="35"/>
      <c r="K489" s="31"/>
      <c r="L489" s="33"/>
      <c r="M489" s="110"/>
    </row>
    <row r="490" spans="1:13">
      <c r="A490" s="9" t="s">
        <v>0</v>
      </c>
      <c r="B490" s="10"/>
      <c r="C490" s="15" t="s">
        <v>60</v>
      </c>
      <c r="D490" s="30">
        <v>407</v>
      </c>
      <c r="E490" s="30"/>
      <c r="F490" s="28"/>
      <c r="G490" s="27"/>
      <c r="H490" s="31">
        <v>2</v>
      </c>
      <c r="I490" s="68"/>
      <c r="J490" s="35"/>
      <c r="K490" s="31"/>
      <c r="L490" s="33"/>
      <c r="M490" s="110"/>
    </row>
    <row r="491" spans="1:13">
      <c r="A491" s="9" t="s">
        <v>1</v>
      </c>
      <c r="B491" s="11"/>
      <c r="C491" s="15" t="s">
        <v>61</v>
      </c>
      <c r="D491" s="30">
        <v>20</v>
      </c>
      <c r="E491" s="30"/>
      <c r="F491" s="28"/>
      <c r="G491" s="27"/>
      <c r="H491" s="31">
        <v>3</v>
      </c>
      <c r="I491" s="31"/>
      <c r="J491" s="35"/>
      <c r="K491" s="31"/>
      <c r="L491" s="33"/>
      <c r="M491" s="110"/>
    </row>
    <row r="492" spans="1:13">
      <c r="A492" s="9" t="s">
        <v>62</v>
      </c>
      <c r="B492" s="11"/>
      <c r="C492" s="16" t="s">
        <v>63</v>
      </c>
      <c r="D492" s="57" t="s">
        <v>88</v>
      </c>
      <c r="E492" s="21"/>
      <c r="F492" s="54"/>
      <c r="G492" s="27"/>
      <c r="H492" s="31">
        <v>4</v>
      </c>
      <c r="I492" s="31"/>
      <c r="J492" s="35"/>
      <c r="K492" s="31"/>
      <c r="L492" s="33"/>
      <c r="M492" s="110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27"/>
      <c r="H493" s="31">
        <v>5</v>
      </c>
      <c r="I493" s="31"/>
      <c r="J493" s="35"/>
      <c r="K493" s="31"/>
      <c r="L493" s="33"/>
      <c r="M493" s="110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27"/>
      <c r="H494" s="72"/>
      <c r="I494" s="72"/>
      <c r="J494" s="72"/>
      <c r="K494" s="72"/>
      <c r="L494" s="44"/>
      <c r="M494" s="115"/>
    </row>
    <row r="495" spans="1:13">
      <c r="A495" s="17">
        <v>2</v>
      </c>
      <c r="B495" s="74">
        <v>10</v>
      </c>
      <c r="C495" s="71" t="s">
        <v>77</v>
      </c>
      <c r="D495" s="71" t="s">
        <v>77</v>
      </c>
      <c r="E495" s="71" t="s">
        <v>77</v>
      </c>
      <c r="F495" s="6"/>
      <c r="G495" s="27"/>
      <c r="H495" s="98"/>
      <c r="I495" s="98"/>
      <c r="J495" s="98"/>
      <c r="K495" s="98"/>
      <c r="L495" s="44"/>
      <c r="M495" s="115"/>
    </row>
    <row r="496" spans="1:13">
      <c r="A496" s="17">
        <v>3</v>
      </c>
      <c r="B496" s="75"/>
      <c r="C496" s="71"/>
      <c r="D496" s="6"/>
      <c r="E496" s="71"/>
      <c r="F496" s="6"/>
      <c r="G496" s="27"/>
      <c r="H496" s="204" t="s">
        <v>75</v>
      </c>
      <c r="I496" s="205"/>
      <c r="J496" s="98"/>
      <c r="K496" s="44" t="s">
        <v>35</v>
      </c>
      <c r="L496" s="5"/>
      <c r="M496" s="116"/>
    </row>
    <row r="497" spans="1:13">
      <c r="A497" s="17">
        <v>4</v>
      </c>
      <c r="B497" s="75"/>
      <c r="C497" s="71"/>
      <c r="D497" s="6"/>
      <c r="E497" s="71"/>
      <c r="F497" s="6"/>
      <c r="G497" s="27"/>
      <c r="H497" s="21" t="s">
        <v>64</v>
      </c>
      <c r="I497" s="21"/>
      <c r="J497" s="43">
        <f>SUM(J489*L489)+10+12</f>
        <v>22</v>
      </c>
      <c r="K497" s="2"/>
      <c r="L497" s="3"/>
      <c r="M497" s="117"/>
    </row>
    <row r="498" spans="1:13">
      <c r="A498" s="17">
        <v>5</v>
      </c>
      <c r="B498" s="76"/>
      <c r="C498" s="71"/>
      <c r="D498" s="71"/>
      <c r="E498" s="71"/>
      <c r="F498" s="6"/>
      <c r="G498" s="27"/>
      <c r="H498" s="21" t="s">
        <v>65</v>
      </c>
      <c r="I498" s="21"/>
      <c r="J498" s="43">
        <f>SUM(N494,B495)+12</f>
        <v>22</v>
      </c>
      <c r="K498" s="27"/>
      <c r="L498" s="3"/>
      <c r="M498" s="117"/>
    </row>
    <row r="499" spans="1:13">
      <c r="A499" s="17">
        <v>6</v>
      </c>
      <c r="B499" s="7"/>
      <c r="C499" s="7"/>
      <c r="D499" s="7"/>
      <c r="E499" s="71"/>
      <c r="F499" s="6"/>
      <c r="G499" s="27"/>
      <c r="H499" s="206" t="s">
        <v>66</v>
      </c>
      <c r="I499" s="207"/>
      <c r="J499" s="206" t="s">
        <v>67</v>
      </c>
      <c r="K499" s="207"/>
      <c r="L499" s="20"/>
      <c r="M499" s="118"/>
    </row>
    <row r="500" spans="1:13">
      <c r="A500" s="17">
        <v>7</v>
      </c>
      <c r="B500" s="7"/>
      <c r="C500" s="71"/>
      <c r="D500" s="6"/>
      <c r="E500" s="71"/>
      <c r="F500" s="6"/>
      <c r="G500" s="27"/>
      <c r="H500" s="197"/>
      <c r="I500" s="198"/>
      <c r="J500" s="197"/>
      <c r="K500" s="198"/>
      <c r="L500" s="27"/>
      <c r="M500" s="107"/>
    </row>
    <row r="501" spans="1:13">
      <c r="A501" s="17">
        <v>8</v>
      </c>
      <c r="B501" s="75"/>
      <c r="C501" s="71"/>
      <c r="D501" s="71"/>
      <c r="E501" s="71"/>
      <c r="F501" s="6"/>
      <c r="G501" s="27"/>
      <c r="H501" s="199"/>
      <c r="I501" s="200"/>
      <c r="J501" s="199"/>
      <c r="K501" s="200"/>
      <c r="L501" s="27"/>
      <c r="M501" s="107"/>
    </row>
    <row r="502" spans="1:13">
      <c r="A502" s="17">
        <v>9</v>
      </c>
      <c r="B502" s="7"/>
      <c r="C502" s="7"/>
      <c r="D502" s="7"/>
      <c r="E502" s="6"/>
      <c r="F502" s="6"/>
      <c r="G502" s="27"/>
      <c r="H502" s="38" t="s">
        <v>68</v>
      </c>
      <c r="I502" s="38"/>
      <c r="J502" s="38"/>
      <c r="K502" s="38"/>
      <c r="L502" s="27"/>
      <c r="M502" s="107"/>
    </row>
    <row r="503" spans="1:13">
      <c r="A503" s="17">
        <v>10</v>
      </c>
      <c r="B503" s="95"/>
      <c r="C503" s="6"/>
      <c r="D503" s="6"/>
      <c r="E503" s="6"/>
      <c r="F503" s="6"/>
      <c r="G503" s="27"/>
      <c r="H503" s="54" t="s">
        <v>69</v>
      </c>
      <c r="I503" s="54"/>
      <c r="J503" s="54"/>
      <c r="K503" s="54"/>
      <c r="L503" s="27"/>
      <c r="M503" s="107"/>
    </row>
    <row r="504" spans="1:13">
      <c r="A504" s="17">
        <v>11</v>
      </c>
      <c r="B504" s="76"/>
      <c r="C504" s="6"/>
      <c r="D504" s="6"/>
      <c r="E504" s="6"/>
      <c r="F504" s="6"/>
      <c r="G504" s="20"/>
      <c r="H504" s="182"/>
      <c r="I504" s="183"/>
      <c r="J504" s="8"/>
      <c r="K504" s="8"/>
      <c r="L504" s="8"/>
      <c r="M504" s="119"/>
    </row>
    <row r="505" spans="1:13">
      <c r="A505" s="17">
        <v>12</v>
      </c>
      <c r="B505" s="75"/>
      <c r="C505" s="6"/>
      <c r="D505" s="6"/>
      <c r="E505" s="6"/>
      <c r="F505" s="6"/>
      <c r="G505" s="20"/>
      <c r="H505" s="95"/>
      <c r="I505" s="7"/>
      <c r="J505" s="8"/>
      <c r="K505" s="8"/>
      <c r="L505" s="8"/>
      <c r="M505" s="119"/>
    </row>
    <row r="506" spans="1:13">
      <c r="A506" s="17">
        <v>13</v>
      </c>
      <c r="B506" s="76"/>
      <c r="C506" s="6"/>
      <c r="D506" s="6"/>
      <c r="E506" s="6"/>
      <c r="F506" s="6"/>
      <c r="G506" s="20"/>
      <c r="H506" s="95"/>
      <c r="I506" s="7"/>
      <c r="J506" s="8"/>
      <c r="K506" s="8"/>
      <c r="L506" s="8"/>
      <c r="M506" s="119"/>
    </row>
    <row r="507" spans="1:13">
      <c r="A507" s="17">
        <v>14</v>
      </c>
      <c r="B507" s="76"/>
      <c r="C507" s="6"/>
      <c r="D507" s="6"/>
      <c r="E507" s="6"/>
      <c r="F507" s="6"/>
      <c r="G507" s="20"/>
      <c r="H507" s="95"/>
      <c r="I507" s="7"/>
      <c r="J507" s="8"/>
      <c r="K507" s="8"/>
      <c r="L507" s="8"/>
      <c r="M507" s="119"/>
    </row>
    <row r="508" spans="1:13">
      <c r="A508" s="17">
        <v>15</v>
      </c>
      <c r="B508" s="76"/>
      <c r="C508" s="6"/>
      <c r="D508" s="6"/>
      <c r="E508" s="6"/>
      <c r="F508" s="6"/>
      <c r="G508" s="20"/>
      <c r="H508" s="95"/>
      <c r="I508" s="7"/>
      <c r="J508" s="8"/>
      <c r="K508" s="8"/>
      <c r="L508" s="8"/>
      <c r="M508" s="119"/>
    </row>
    <row r="509" spans="1:13">
      <c r="A509" s="17">
        <v>16</v>
      </c>
      <c r="B509" s="75"/>
      <c r="C509" s="6"/>
      <c r="D509" s="6"/>
      <c r="E509" s="6"/>
      <c r="F509" s="6"/>
      <c r="G509" s="54"/>
      <c r="H509" s="95"/>
      <c r="I509" s="7"/>
      <c r="J509" s="8"/>
      <c r="K509" s="8"/>
      <c r="L509" s="8"/>
      <c r="M509" s="119"/>
    </row>
    <row r="510" spans="1:13">
      <c r="A510" s="17">
        <v>17</v>
      </c>
      <c r="B510" s="76"/>
      <c r="C510" s="6"/>
      <c r="D510" s="6"/>
      <c r="E510" s="6"/>
      <c r="F510" s="6"/>
      <c r="G510" s="54"/>
      <c r="H510" s="56"/>
      <c r="I510" s="8"/>
      <c r="J510" s="56"/>
      <c r="K510" s="8"/>
      <c r="L510" s="56"/>
      <c r="M510" s="120"/>
    </row>
    <row r="511" spans="1:13">
      <c r="A511" s="17">
        <v>18</v>
      </c>
      <c r="B511" s="76"/>
      <c r="C511" s="6"/>
      <c r="D511" s="6"/>
      <c r="E511" s="6"/>
      <c r="F511" s="6"/>
      <c r="G511" s="54"/>
      <c r="H511" s="99"/>
      <c r="I511" s="8"/>
      <c r="J511" s="99"/>
      <c r="K511" s="8"/>
      <c r="L511" s="99"/>
      <c r="M511" s="121"/>
    </row>
    <row r="512" spans="1:13">
      <c r="A512" s="17">
        <v>19</v>
      </c>
      <c r="B512" s="76"/>
      <c r="C512" s="6"/>
      <c r="D512" s="6"/>
      <c r="E512" s="6"/>
      <c r="F512" s="6"/>
      <c r="G512" s="99"/>
      <c r="H512" s="8"/>
      <c r="I512" s="8"/>
      <c r="J512" s="8"/>
      <c r="K512" s="8"/>
      <c r="L512" s="8"/>
      <c r="M512" s="119"/>
    </row>
    <row r="513" spans="1:13">
      <c r="A513" s="17">
        <v>20</v>
      </c>
      <c r="B513" s="75"/>
      <c r="C513" s="6"/>
      <c r="D513" s="6"/>
      <c r="E513" s="6"/>
      <c r="F513" s="6"/>
      <c r="G513" s="99"/>
      <c r="H513" s="8"/>
      <c r="I513" s="8"/>
      <c r="J513" s="8"/>
      <c r="K513" s="8"/>
      <c r="L513" s="8"/>
      <c r="M513" s="119"/>
    </row>
    <row r="514" spans="1:13">
      <c r="A514" s="17">
        <v>21</v>
      </c>
      <c r="B514" s="76"/>
      <c r="C514" s="6"/>
      <c r="D514" s="6"/>
      <c r="E514" s="6"/>
      <c r="F514" s="6"/>
      <c r="G514" s="99"/>
      <c r="H514" s="8"/>
      <c r="I514" s="8"/>
      <c r="J514" s="8"/>
      <c r="K514" s="8"/>
      <c r="L514" s="8"/>
      <c r="M514" s="119"/>
    </row>
    <row r="515" spans="1:13">
      <c r="A515" s="17">
        <v>22</v>
      </c>
      <c r="B515" s="76"/>
      <c r="C515" s="6"/>
      <c r="D515" s="6"/>
      <c r="E515" s="6"/>
      <c r="F515" s="6"/>
      <c r="G515" s="99"/>
      <c r="H515" s="8"/>
      <c r="I515" s="8"/>
      <c r="J515" s="8"/>
      <c r="K515" s="8"/>
      <c r="L515" s="8"/>
      <c r="M515" s="119"/>
    </row>
    <row r="516" spans="1:13">
      <c r="A516" s="17">
        <v>23</v>
      </c>
      <c r="B516" s="76"/>
      <c r="C516" s="6"/>
      <c r="D516" s="6"/>
      <c r="E516" s="6"/>
      <c r="F516" s="6"/>
      <c r="G516" s="99"/>
      <c r="H516" s="8"/>
      <c r="I516" s="8"/>
      <c r="J516" s="8"/>
      <c r="K516" s="8"/>
      <c r="L516" s="8"/>
      <c r="M516" s="119"/>
    </row>
    <row r="517" spans="1:13">
      <c r="A517" s="17">
        <v>24</v>
      </c>
      <c r="B517" s="75"/>
      <c r="C517" s="6"/>
      <c r="D517" s="6"/>
      <c r="E517" s="6"/>
      <c r="F517" s="6"/>
      <c r="G517" s="99"/>
      <c r="H517" s="42"/>
      <c r="I517" s="8"/>
      <c r="J517" s="42"/>
      <c r="K517" s="8"/>
      <c r="L517" s="8"/>
      <c r="M517" s="119"/>
    </row>
    <row r="518" spans="1:13">
      <c r="A518" s="17">
        <v>25</v>
      </c>
      <c r="B518" s="76"/>
      <c r="C518" s="6"/>
      <c r="D518" s="6"/>
      <c r="E518" s="6"/>
      <c r="F518" s="6"/>
      <c r="G518" s="99"/>
      <c r="H518" s="42"/>
      <c r="I518" s="99"/>
      <c r="J518" s="42"/>
      <c r="K518" s="8"/>
      <c r="L518" s="8"/>
      <c r="M518" s="119"/>
    </row>
    <row r="519" spans="1:13">
      <c r="G519" s="8"/>
      <c r="H519" s="8"/>
      <c r="I519" s="8"/>
      <c r="J519" s="8"/>
      <c r="K519" s="8"/>
      <c r="L519" s="8"/>
      <c r="M519" s="119"/>
    </row>
    <row r="520" spans="1:13">
      <c r="G520" s="8"/>
      <c r="H520" s="8"/>
      <c r="I520" s="8"/>
      <c r="J520" s="8"/>
      <c r="K520" s="8"/>
      <c r="L520" s="8"/>
      <c r="M520" s="119"/>
    </row>
    <row r="521" spans="1:13">
      <c r="G521" s="8"/>
      <c r="H521" s="8"/>
      <c r="I521" s="8"/>
      <c r="J521" s="8"/>
      <c r="K521" s="8"/>
      <c r="L521" s="8"/>
      <c r="M521" s="119"/>
    </row>
    <row r="522" spans="1:13">
      <c r="G522" s="8"/>
      <c r="H522" s="8"/>
      <c r="I522" s="8"/>
      <c r="J522" s="8"/>
      <c r="K522" s="8"/>
      <c r="L522" s="8"/>
      <c r="M522" s="119"/>
    </row>
    <row r="523" spans="1:13">
      <c r="G523" s="8"/>
      <c r="H523" s="8"/>
      <c r="I523" s="8"/>
      <c r="J523" s="8"/>
      <c r="K523" s="8"/>
      <c r="L523" s="8"/>
      <c r="M523" s="119"/>
    </row>
    <row r="524" spans="1:13">
      <c r="G524" s="8"/>
      <c r="H524" s="8"/>
      <c r="I524" s="8"/>
      <c r="J524" s="8"/>
      <c r="K524" s="8"/>
      <c r="L524" s="8"/>
      <c r="M524" s="119"/>
    </row>
    <row r="525" spans="1:13">
      <c r="G525" s="8"/>
      <c r="H525" s="8"/>
      <c r="I525" s="8"/>
      <c r="J525" s="8"/>
      <c r="K525" s="8"/>
      <c r="L525" s="8"/>
      <c r="M525" s="119"/>
    </row>
    <row r="526" spans="1:13">
      <c r="G526" s="8"/>
      <c r="H526" s="8"/>
      <c r="I526" s="8"/>
      <c r="J526" s="8"/>
      <c r="K526" s="8"/>
      <c r="L526" s="8"/>
      <c r="M526" s="119"/>
    </row>
    <row r="527" spans="1:13">
      <c r="G527" s="8"/>
      <c r="H527" s="8"/>
      <c r="I527" s="8"/>
      <c r="J527" s="8"/>
      <c r="K527" s="8"/>
      <c r="L527" s="8"/>
      <c r="M527" s="119"/>
    </row>
    <row r="528" spans="1:13">
      <c r="G528" s="8"/>
      <c r="H528" s="8"/>
      <c r="I528" s="8"/>
      <c r="J528" s="8"/>
      <c r="K528" s="8"/>
      <c r="L528" s="8"/>
      <c r="M528" s="119"/>
    </row>
    <row r="529" spans="1:13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12"/>
    </row>
    <row r="530" spans="1:13">
      <c r="A530" s="202" t="s">
        <v>86</v>
      </c>
      <c r="B530" s="203"/>
      <c r="C530" s="203"/>
      <c r="D530" s="203"/>
      <c r="E530" s="203"/>
      <c r="F530" s="97"/>
      <c r="G530" s="27"/>
      <c r="H530" s="96" t="s">
        <v>51</v>
      </c>
      <c r="I530" s="96"/>
      <c r="J530" s="96"/>
      <c r="K530" s="27"/>
      <c r="L530" s="27"/>
      <c r="M530" s="107"/>
    </row>
    <row r="531" spans="1:13">
      <c r="A531" s="34" t="s">
        <v>52</v>
      </c>
      <c r="B531" s="97"/>
      <c r="C531" s="97"/>
      <c r="D531" s="97"/>
      <c r="E531" s="97"/>
      <c r="F531" s="97"/>
      <c r="G531" s="27"/>
      <c r="H531" s="55" t="s">
        <v>87</v>
      </c>
      <c r="I531" s="55"/>
      <c r="J531" s="55"/>
      <c r="K531" s="37"/>
      <c r="L531" s="26"/>
      <c r="M531" s="113"/>
    </row>
    <row r="532" spans="1:13">
      <c r="A532" s="97"/>
      <c r="B532" s="29"/>
      <c r="C532" s="15" t="s">
        <v>53</v>
      </c>
      <c r="D532" s="67"/>
      <c r="E532" s="30"/>
      <c r="F532" s="28"/>
      <c r="G532" s="27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4"/>
    </row>
    <row r="533" spans="1:13">
      <c r="A533" s="1"/>
      <c r="B533" s="1"/>
      <c r="C533" s="15" t="s">
        <v>59</v>
      </c>
      <c r="D533" s="30">
        <v>428</v>
      </c>
      <c r="E533" s="30"/>
      <c r="F533" s="28"/>
      <c r="G533" s="27"/>
      <c r="H533" s="31">
        <v>1</v>
      </c>
      <c r="I533" s="68"/>
      <c r="J533" s="35"/>
      <c r="K533" s="31"/>
      <c r="L533" s="33"/>
      <c r="M533" s="110"/>
    </row>
    <row r="534" spans="1:13">
      <c r="A534" s="9" t="s">
        <v>0</v>
      </c>
      <c r="B534" s="10"/>
      <c r="C534" s="15" t="s">
        <v>60</v>
      </c>
      <c r="D534" s="30">
        <v>407</v>
      </c>
      <c r="E534" s="30"/>
      <c r="F534" s="28"/>
      <c r="G534" s="27"/>
      <c r="H534" s="31">
        <v>2</v>
      </c>
      <c r="I534" s="68"/>
      <c r="J534" s="35"/>
      <c r="K534" s="31"/>
      <c r="L534" s="33"/>
      <c r="M534" s="110"/>
    </row>
    <row r="535" spans="1:13">
      <c r="A535" s="9" t="s">
        <v>1</v>
      </c>
      <c r="B535" s="11"/>
      <c r="C535" s="15" t="s">
        <v>61</v>
      </c>
      <c r="D535" s="30">
        <v>20</v>
      </c>
      <c r="E535" s="30"/>
      <c r="F535" s="28"/>
      <c r="G535" s="27"/>
      <c r="H535" s="31">
        <v>3</v>
      </c>
      <c r="I535" s="31"/>
      <c r="J535" s="35"/>
      <c r="K535" s="31"/>
      <c r="L535" s="33"/>
      <c r="M535" s="110"/>
    </row>
    <row r="536" spans="1:13">
      <c r="A536" s="9" t="s">
        <v>62</v>
      </c>
      <c r="B536" s="11"/>
      <c r="C536" s="16" t="s">
        <v>63</v>
      </c>
      <c r="D536" s="57" t="s">
        <v>88</v>
      </c>
      <c r="E536" s="21"/>
      <c r="F536" s="54"/>
      <c r="G536" s="27"/>
      <c r="H536" s="31">
        <v>4</v>
      </c>
      <c r="I536" s="31"/>
      <c r="J536" s="35"/>
      <c r="K536" s="31"/>
      <c r="L536" s="33"/>
      <c r="M536" s="110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27"/>
      <c r="H537" s="31">
        <v>5</v>
      </c>
      <c r="I537" s="31"/>
      <c r="J537" s="35"/>
      <c r="K537" s="31"/>
      <c r="L537" s="33"/>
      <c r="M537" s="110"/>
    </row>
    <row r="538" spans="1:13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27"/>
      <c r="H538" s="72"/>
      <c r="I538" s="72"/>
      <c r="J538" s="72"/>
      <c r="K538" s="72"/>
      <c r="L538" s="44"/>
      <c r="M538" s="115"/>
    </row>
    <row r="539" spans="1:13">
      <c r="A539" s="17">
        <v>2</v>
      </c>
      <c r="B539" s="74">
        <v>10</v>
      </c>
      <c r="C539" s="71" t="s">
        <v>77</v>
      </c>
      <c r="D539" s="71" t="s">
        <v>77</v>
      </c>
      <c r="E539" s="71" t="s">
        <v>77</v>
      </c>
      <c r="F539" s="6"/>
      <c r="G539" s="27"/>
      <c r="H539" s="98"/>
      <c r="I539" s="98"/>
      <c r="J539" s="98"/>
      <c r="K539" s="98"/>
      <c r="L539" s="44"/>
      <c r="M539" s="115"/>
    </row>
    <row r="540" spans="1:13">
      <c r="A540" s="17">
        <v>3</v>
      </c>
      <c r="B540" s="75"/>
      <c r="C540" s="71"/>
      <c r="D540" s="6"/>
      <c r="E540" s="71"/>
      <c r="F540" s="6"/>
      <c r="G540" s="27"/>
      <c r="H540" s="204" t="s">
        <v>75</v>
      </c>
      <c r="I540" s="205"/>
      <c r="J540" s="98"/>
      <c r="K540" s="44" t="s">
        <v>35</v>
      </c>
      <c r="L540" s="5"/>
      <c r="M540" s="116"/>
    </row>
    <row r="541" spans="1:13">
      <c r="A541" s="17">
        <v>4</v>
      </c>
      <c r="B541" s="75"/>
      <c r="C541" s="71"/>
      <c r="D541" s="6"/>
      <c r="E541" s="71"/>
      <c r="F541" s="6"/>
      <c r="G541" s="27"/>
      <c r="H541" s="21" t="s">
        <v>64</v>
      </c>
      <c r="I541" s="21"/>
      <c r="J541" s="43">
        <f>SUM(J533*L533)+10+12</f>
        <v>22</v>
      </c>
      <c r="K541" s="2"/>
      <c r="L541" s="3"/>
      <c r="M541" s="117"/>
    </row>
    <row r="542" spans="1:13">
      <c r="A542" s="17">
        <v>5</v>
      </c>
      <c r="B542" s="76"/>
      <c r="C542" s="71"/>
      <c r="D542" s="71"/>
      <c r="E542" s="71"/>
      <c r="F542" s="6"/>
      <c r="G542" s="27"/>
      <c r="H542" s="21" t="s">
        <v>65</v>
      </c>
      <c r="I542" s="21"/>
      <c r="J542" s="43">
        <f>SUM(N538,B539)+12</f>
        <v>22</v>
      </c>
      <c r="K542" s="27"/>
      <c r="L542" s="3"/>
      <c r="M542" s="117"/>
    </row>
    <row r="543" spans="1:13">
      <c r="A543" s="17">
        <v>6</v>
      </c>
      <c r="B543" s="7"/>
      <c r="C543" s="7"/>
      <c r="D543" s="7"/>
      <c r="E543" s="71"/>
      <c r="F543" s="6"/>
      <c r="G543" s="27"/>
      <c r="H543" s="206" t="s">
        <v>66</v>
      </c>
      <c r="I543" s="207"/>
      <c r="J543" s="206" t="s">
        <v>67</v>
      </c>
      <c r="K543" s="207"/>
      <c r="L543" s="20"/>
      <c r="M543" s="118"/>
    </row>
    <row r="544" spans="1:13">
      <c r="A544" s="17">
        <v>7</v>
      </c>
      <c r="B544" s="7"/>
      <c r="C544" s="71"/>
      <c r="D544" s="6"/>
      <c r="E544" s="71"/>
      <c r="F544" s="6"/>
      <c r="G544" s="27"/>
      <c r="H544" s="197"/>
      <c r="I544" s="198"/>
      <c r="J544" s="197"/>
      <c r="K544" s="198"/>
      <c r="L544" s="27"/>
      <c r="M544" s="107"/>
    </row>
    <row r="545" spans="1:13">
      <c r="A545" s="17">
        <v>8</v>
      </c>
      <c r="B545" s="75"/>
      <c r="C545" s="71"/>
      <c r="D545" s="71"/>
      <c r="E545" s="71"/>
      <c r="F545" s="6"/>
      <c r="G545" s="27"/>
      <c r="H545" s="199"/>
      <c r="I545" s="200"/>
      <c r="J545" s="199"/>
      <c r="K545" s="200"/>
      <c r="L545" s="27"/>
      <c r="M545" s="107"/>
    </row>
    <row r="546" spans="1:13">
      <c r="A546" s="17">
        <v>9</v>
      </c>
      <c r="B546" s="7"/>
      <c r="C546" s="7"/>
      <c r="D546" s="7"/>
      <c r="E546" s="6"/>
      <c r="F546" s="6"/>
      <c r="G546" s="27"/>
      <c r="H546" s="38" t="s">
        <v>68</v>
      </c>
      <c r="I546" s="38"/>
      <c r="J546" s="38"/>
      <c r="K546" s="38"/>
      <c r="L546" s="27"/>
      <c r="M546" s="107"/>
    </row>
    <row r="547" spans="1:13">
      <c r="A547" s="17">
        <v>10</v>
      </c>
      <c r="B547" s="95"/>
      <c r="C547" s="6"/>
      <c r="D547" s="6"/>
      <c r="E547" s="6"/>
      <c r="F547" s="6"/>
      <c r="G547" s="27"/>
      <c r="H547" s="54" t="s">
        <v>69</v>
      </c>
      <c r="I547" s="54"/>
      <c r="J547" s="54"/>
      <c r="K547" s="54"/>
      <c r="L547" s="27"/>
      <c r="M547" s="107"/>
    </row>
    <row r="548" spans="1:13">
      <c r="A548" s="17">
        <v>11</v>
      </c>
      <c r="B548" s="76"/>
      <c r="C548" s="6"/>
      <c r="D548" s="6"/>
      <c r="E548" s="6"/>
      <c r="F548" s="6"/>
      <c r="G548" s="20"/>
      <c r="H548" s="182"/>
      <c r="I548" s="183"/>
      <c r="J548" s="8"/>
      <c r="K548" s="8"/>
      <c r="L548" s="8"/>
      <c r="M548" s="119"/>
    </row>
    <row r="549" spans="1:13">
      <c r="A549" s="17">
        <v>12</v>
      </c>
      <c r="B549" s="75"/>
      <c r="C549" s="6"/>
      <c r="D549" s="6"/>
      <c r="E549" s="6"/>
      <c r="F549" s="6"/>
      <c r="G549" s="20"/>
      <c r="H549" s="95"/>
      <c r="I549" s="7"/>
      <c r="J549" s="8"/>
      <c r="K549" s="8"/>
      <c r="L549" s="8"/>
      <c r="M549" s="119"/>
    </row>
    <row r="550" spans="1:13">
      <c r="A550" s="17">
        <v>13</v>
      </c>
      <c r="B550" s="76"/>
      <c r="C550" s="6"/>
      <c r="D550" s="6"/>
      <c r="E550" s="6"/>
      <c r="F550" s="6"/>
      <c r="G550" s="20"/>
      <c r="H550" s="95"/>
      <c r="I550" s="7"/>
      <c r="J550" s="8"/>
      <c r="K550" s="8"/>
      <c r="L550" s="8"/>
      <c r="M550" s="119"/>
    </row>
    <row r="551" spans="1:13">
      <c r="A551" s="17">
        <v>14</v>
      </c>
      <c r="B551" s="76"/>
      <c r="C551" s="6"/>
      <c r="D551" s="6"/>
      <c r="E551" s="6"/>
      <c r="F551" s="6"/>
      <c r="G551" s="20"/>
      <c r="H551" s="95"/>
      <c r="I551" s="7"/>
      <c r="J551" s="8"/>
      <c r="K551" s="8"/>
      <c r="L551" s="8"/>
      <c r="M551" s="119"/>
    </row>
    <row r="552" spans="1:13">
      <c r="A552" s="17">
        <v>15</v>
      </c>
      <c r="B552" s="76"/>
      <c r="C552" s="6"/>
      <c r="D552" s="6"/>
      <c r="E552" s="6"/>
      <c r="F552" s="6"/>
      <c r="G552" s="20"/>
      <c r="H552" s="95"/>
      <c r="I552" s="7"/>
      <c r="J552" s="8"/>
      <c r="K552" s="8"/>
      <c r="L552" s="8"/>
      <c r="M552" s="119"/>
    </row>
    <row r="553" spans="1:13">
      <c r="A553" s="17">
        <v>16</v>
      </c>
      <c r="B553" s="75"/>
      <c r="C553" s="6"/>
      <c r="D553" s="6"/>
      <c r="E553" s="6"/>
      <c r="F553" s="6"/>
      <c r="G553" s="54"/>
      <c r="H553" s="95"/>
      <c r="I553" s="7"/>
      <c r="J553" s="8"/>
      <c r="K553" s="8"/>
      <c r="L553" s="8"/>
      <c r="M553" s="119"/>
    </row>
    <row r="554" spans="1:13">
      <c r="A554" s="17">
        <v>17</v>
      </c>
      <c r="B554" s="76"/>
      <c r="C554" s="6"/>
      <c r="D554" s="6"/>
      <c r="E554" s="6"/>
      <c r="F554" s="6"/>
      <c r="G554" s="54"/>
      <c r="H554" s="56"/>
      <c r="I554" s="8"/>
      <c r="J554" s="56"/>
      <c r="K554" s="8"/>
      <c r="L554" s="56"/>
      <c r="M554" s="120"/>
    </row>
    <row r="555" spans="1:13">
      <c r="A555" s="17">
        <v>18</v>
      </c>
      <c r="B555" s="76"/>
      <c r="C555" s="6"/>
      <c r="D555" s="6"/>
      <c r="E555" s="6"/>
      <c r="F555" s="6"/>
      <c r="G555" s="54"/>
      <c r="H555" s="99"/>
      <c r="I555" s="8"/>
      <c r="J555" s="99"/>
      <c r="K555" s="8"/>
      <c r="L555" s="99"/>
      <c r="M555" s="121"/>
    </row>
    <row r="556" spans="1:13">
      <c r="A556" s="17">
        <v>19</v>
      </c>
      <c r="B556" s="76"/>
      <c r="C556" s="6"/>
      <c r="D556" s="6"/>
      <c r="E556" s="6"/>
      <c r="F556" s="6"/>
      <c r="G556" s="99"/>
      <c r="H556" s="8"/>
      <c r="I556" s="8"/>
      <c r="J556" s="8"/>
      <c r="K556" s="8"/>
      <c r="L556" s="8"/>
      <c r="M556" s="119"/>
    </row>
    <row r="557" spans="1:13">
      <c r="A557" s="17">
        <v>20</v>
      </c>
      <c r="B557" s="75"/>
      <c r="C557" s="6"/>
      <c r="D557" s="6"/>
      <c r="E557" s="6"/>
      <c r="F557" s="6"/>
      <c r="G557" s="99"/>
      <c r="H557" s="8"/>
      <c r="I557" s="8"/>
      <c r="J557" s="8"/>
      <c r="K557" s="8"/>
      <c r="L557" s="8"/>
      <c r="M557" s="119"/>
    </row>
    <row r="558" spans="1:13">
      <c r="A558" s="17">
        <v>21</v>
      </c>
      <c r="B558" s="76"/>
      <c r="C558" s="6"/>
      <c r="D558" s="6"/>
      <c r="E558" s="6"/>
      <c r="F558" s="6"/>
      <c r="G558" s="99"/>
      <c r="H558" s="8"/>
      <c r="I558" s="8"/>
      <c r="J558" s="8"/>
      <c r="K558" s="8"/>
      <c r="L558" s="8"/>
      <c r="M558" s="119"/>
    </row>
    <row r="559" spans="1:13">
      <c r="A559" s="17">
        <v>22</v>
      </c>
      <c r="B559" s="76"/>
      <c r="C559" s="6"/>
      <c r="D559" s="6"/>
      <c r="E559" s="6"/>
      <c r="F559" s="6"/>
      <c r="G559" s="99"/>
      <c r="H559" s="8"/>
      <c r="I559" s="8"/>
      <c r="J559" s="8"/>
      <c r="K559" s="8"/>
      <c r="L559" s="8"/>
      <c r="M559" s="119"/>
    </row>
    <row r="560" spans="1:13">
      <c r="A560" s="17">
        <v>23</v>
      </c>
      <c r="B560" s="76"/>
      <c r="C560" s="6"/>
      <c r="D560" s="6"/>
      <c r="E560" s="6"/>
      <c r="F560" s="6"/>
      <c r="G560" s="99"/>
      <c r="H560" s="8"/>
      <c r="I560" s="8"/>
      <c r="J560" s="8"/>
      <c r="K560" s="8"/>
      <c r="L560" s="8"/>
      <c r="M560" s="119"/>
    </row>
    <row r="561" spans="1:13">
      <c r="A561" s="17">
        <v>24</v>
      </c>
      <c r="B561" s="75"/>
      <c r="C561" s="6"/>
      <c r="D561" s="6"/>
      <c r="E561" s="6"/>
      <c r="F561" s="6"/>
      <c r="G561" s="99"/>
      <c r="H561" s="42"/>
      <c r="I561" s="8"/>
      <c r="J561" s="42"/>
      <c r="K561" s="8"/>
      <c r="L561" s="8"/>
      <c r="M561" s="119"/>
    </row>
    <row r="562" spans="1:13">
      <c r="A562" s="17">
        <v>25</v>
      </c>
      <c r="B562" s="76"/>
      <c r="C562" s="6"/>
      <c r="D562" s="6"/>
      <c r="E562" s="6"/>
      <c r="F562" s="6"/>
      <c r="G562" s="99"/>
      <c r="H562" s="42"/>
      <c r="I562" s="99"/>
      <c r="J562" s="42"/>
      <c r="K562" s="8"/>
      <c r="L562" s="8"/>
      <c r="M562" s="119"/>
    </row>
    <row r="563" spans="1:13">
      <c r="G563" s="8"/>
      <c r="H563" s="8"/>
      <c r="I563" s="8"/>
      <c r="J563" s="8"/>
      <c r="K563" s="8"/>
      <c r="L563" s="8"/>
      <c r="M563" s="119"/>
    </row>
    <row r="564" spans="1:13">
      <c r="G564" s="8"/>
      <c r="H564" s="8"/>
      <c r="I564" s="8"/>
      <c r="J564" s="8"/>
      <c r="K564" s="8"/>
      <c r="L564" s="8"/>
      <c r="M564" s="119"/>
    </row>
    <row r="565" spans="1:13">
      <c r="G565" s="8"/>
      <c r="H565" s="8"/>
      <c r="I565" s="8"/>
      <c r="J565" s="8"/>
      <c r="K565" s="8"/>
      <c r="L565" s="8"/>
      <c r="M565" s="119"/>
    </row>
    <row r="566" spans="1:13">
      <c r="G566" s="8"/>
      <c r="H566" s="8"/>
      <c r="I566" s="8"/>
      <c r="J566" s="8"/>
      <c r="K566" s="8"/>
      <c r="L566" s="8"/>
      <c r="M566" s="119"/>
    </row>
    <row r="567" spans="1:13">
      <c r="G567" s="8"/>
      <c r="H567" s="8"/>
      <c r="I567" s="8"/>
      <c r="J567" s="8"/>
      <c r="K567" s="8"/>
      <c r="L567" s="8"/>
      <c r="M567" s="119"/>
    </row>
    <row r="568" spans="1:13">
      <c r="G568" s="8"/>
      <c r="H568" s="8"/>
      <c r="I568" s="8"/>
      <c r="J568" s="8"/>
      <c r="K568" s="8"/>
      <c r="L568" s="8"/>
      <c r="M568" s="119"/>
    </row>
    <row r="569" spans="1:13">
      <c r="G569" s="8"/>
      <c r="H569" s="8"/>
      <c r="I569" s="8"/>
      <c r="J569" s="8"/>
      <c r="K569" s="8"/>
      <c r="L569" s="8"/>
      <c r="M569" s="119"/>
    </row>
    <row r="570" spans="1:13">
      <c r="G570" s="8"/>
      <c r="H570" s="8"/>
      <c r="I570" s="8"/>
      <c r="J570" s="8"/>
      <c r="K570" s="8"/>
      <c r="L570" s="8"/>
      <c r="M570" s="119"/>
    </row>
    <row r="571" spans="1:13">
      <c r="G571" s="8"/>
      <c r="H571" s="8"/>
      <c r="I571" s="8"/>
      <c r="J571" s="8"/>
      <c r="K571" s="8"/>
      <c r="L571" s="8"/>
      <c r="M571" s="119"/>
    </row>
    <row r="572" spans="1:13">
      <c r="G572" s="8"/>
      <c r="H572" s="8"/>
      <c r="I572" s="8"/>
      <c r="J572" s="8"/>
      <c r="K572" s="8"/>
      <c r="L572" s="8"/>
      <c r="M572" s="119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12"/>
    </row>
    <row r="574" spans="1:13">
      <c r="A574" s="202" t="s">
        <v>86</v>
      </c>
      <c r="B574" s="203"/>
      <c r="C574" s="203"/>
      <c r="D574" s="203"/>
      <c r="E574" s="203"/>
      <c r="F574" s="97"/>
      <c r="G574" s="27"/>
      <c r="H574" s="96" t="s">
        <v>51</v>
      </c>
      <c r="I574" s="96"/>
      <c r="J574" s="96"/>
      <c r="K574" s="27"/>
      <c r="L574" s="27"/>
      <c r="M574" s="107"/>
    </row>
    <row r="575" spans="1:13">
      <c r="A575" s="34" t="s">
        <v>52</v>
      </c>
      <c r="B575" s="97"/>
      <c r="C575" s="97"/>
      <c r="D575" s="97"/>
      <c r="E575" s="97"/>
      <c r="F575" s="97"/>
      <c r="G575" s="27"/>
      <c r="H575" s="55" t="s">
        <v>87</v>
      </c>
      <c r="I575" s="55"/>
      <c r="J575" s="55"/>
      <c r="K575" s="37"/>
      <c r="L575" s="26"/>
      <c r="M575" s="113"/>
    </row>
    <row r="576" spans="1:13">
      <c r="A576" s="97"/>
      <c r="B576" s="29"/>
      <c r="C576" s="15" t="s">
        <v>53</v>
      </c>
      <c r="D576" s="67"/>
      <c r="E576" s="30"/>
      <c r="F576" s="28"/>
      <c r="G576" s="27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4"/>
    </row>
    <row r="577" spans="1:13">
      <c r="A577" s="1"/>
      <c r="B577" s="1"/>
      <c r="C577" s="15" t="s">
        <v>59</v>
      </c>
      <c r="D577" s="30">
        <v>428</v>
      </c>
      <c r="E577" s="30"/>
      <c r="F577" s="28"/>
      <c r="G577" s="27"/>
      <c r="H577" s="31">
        <v>1</v>
      </c>
      <c r="I577" s="68"/>
      <c r="J577" s="35"/>
      <c r="K577" s="31"/>
      <c r="L577" s="33"/>
      <c r="M577" s="110"/>
    </row>
    <row r="578" spans="1:13">
      <c r="A578" s="9" t="s">
        <v>0</v>
      </c>
      <c r="B578" s="10"/>
      <c r="C578" s="15" t="s">
        <v>60</v>
      </c>
      <c r="D578" s="30">
        <v>407</v>
      </c>
      <c r="E578" s="30"/>
      <c r="F578" s="28"/>
      <c r="G578" s="27"/>
      <c r="H578" s="31">
        <v>2</v>
      </c>
      <c r="I578" s="68"/>
      <c r="J578" s="35"/>
      <c r="K578" s="31"/>
      <c r="L578" s="33"/>
      <c r="M578" s="110"/>
    </row>
    <row r="579" spans="1:13">
      <c r="A579" s="9" t="s">
        <v>1</v>
      </c>
      <c r="B579" s="11"/>
      <c r="C579" s="15" t="s">
        <v>61</v>
      </c>
      <c r="D579" s="30">
        <v>20</v>
      </c>
      <c r="E579" s="30"/>
      <c r="F579" s="28"/>
      <c r="G579" s="27"/>
      <c r="H579" s="31">
        <v>3</v>
      </c>
      <c r="I579" s="31"/>
      <c r="J579" s="35"/>
      <c r="K579" s="31"/>
      <c r="L579" s="33"/>
      <c r="M579" s="110"/>
    </row>
    <row r="580" spans="1:13">
      <c r="A580" s="9" t="s">
        <v>62</v>
      </c>
      <c r="B580" s="11"/>
      <c r="C580" s="16" t="s">
        <v>63</v>
      </c>
      <c r="D580" s="57" t="s">
        <v>88</v>
      </c>
      <c r="E580" s="21"/>
      <c r="F580" s="54"/>
      <c r="G580" s="27"/>
      <c r="H580" s="31">
        <v>4</v>
      </c>
      <c r="I580" s="31"/>
      <c r="J580" s="35"/>
      <c r="K580" s="31"/>
      <c r="L580" s="33"/>
      <c r="M580" s="110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27"/>
      <c r="H581" s="31">
        <v>5</v>
      </c>
      <c r="I581" s="31"/>
      <c r="J581" s="35"/>
      <c r="K581" s="31"/>
      <c r="L581" s="33"/>
      <c r="M581" s="110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27"/>
      <c r="H582" s="72"/>
      <c r="I582" s="72"/>
      <c r="J582" s="72"/>
      <c r="K582" s="72"/>
      <c r="L582" s="44"/>
      <c r="M582" s="115"/>
    </row>
    <row r="583" spans="1:13">
      <c r="A583" s="17">
        <v>2</v>
      </c>
      <c r="B583" s="74">
        <v>10</v>
      </c>
      <c r="C583" s="71" t="s">
        <v>77</v>
      </c>
      <c r="D583" s="71" t="s">
        <v>77</v>
      </c>
      <c r="E583" s="71" t="s">
        <v>77</v>
      </c>
      <c r="F583" s="6"/>
      <c r="G583" s="27"/>
      <c r="H583" s="98"/>
      <c r="I583" s="98"/>
      <c r="J583" s="98"/>
      <c r="K583" s="98"/>
      <c r="L583" s="44"/>
      <c r="M583" s="115"/>
    </row>
    <row r="584" spans="1:13">
      <c r="A584" s="17">
        <v>3</v>
      </c>
      <c r="B584" s="75"/>
      <c r="C584" s="71"/>
      <c r="D584" s="6"/>
      <c r="E584" s="71"/>
      <c r="F584" s="6"/>
      <c r="G584" s="27"/>
      <c r="H584" s="204" t="s">
        <v>75</v>
      </c>
      <c r="I584" s="205"/>
      <c r="J584" s="98"/>
      <c r="K584" s="44" t="s">
        <v>35</v>
      </c>
      <c r="L584" s="5"/>
      <c r="M584" s="116"/>
    </row>
    <row r="585" spans="1:13">
      <c r="A585" s="17">
        <v>4</v>
      </c>
      <c r="B585" s="75"/>
      <c r="C585" s="71"/>
      <c r="D585" s="6"/>
      <c r="E585" s="71"/>
      <c r="F585" s="6"/>
      <c r="G585" s="27"/>
      <c r="H585" s="21" t="s">
        <v>64</v>
      </c>
      <c r="I585" s="21"/>
      <c r="J585" s="43">
        <f>SUM(J577*L577)+10+12</f>
        <v>22</v>
      </c>
      <c r="K585" s="2"/>
      <c r="L585" s="3"/>
      <c r="M585" s="117"/>
    </row>
    <row r="586" spans="1:13">
      <c r="A586" s="17">
        <v>5</v>
      </c>
      <c r="B586" s="76"/>
      <c r="C586" s="71"/>
      <c r="D586" s="71"/>
      <c r="E586" s="71"/>
      <c r="F586" s="6"/>
      <c r="G586" s="27"/>
      <c r="H586" s="21" t="s">
        <v>65</v>
      </c>
      <c r="I586" s="21"/>
      <c r="J586" s="43">
        <f>SUM(N582,B583)+12</f>
        <v>22</v>
      </c>
      <c r="K586" s="27"/>
      <c r="L586" s="3"/>
      <c r="M586" s="117"/>
    </row>
    <row r="587" spans="1:13">
      <c r="A587" s="17">
        <v>6</v>
      </c>
      <c r="B587" s="7"/>
      <c r="C587" s="7"/>
      <c r="D587" s="7"/>
      <c r="E587" s="71"/>
      <c r="F587" s="6"/>
      <c r="G587" s="27"/>
      <c r="H587" s="206" t="s">
        <v>66</v>
      </c>
      <c r="I587" s="207"/>
      <c r="J587" s="206" t="s">
        <v>67</v>
      </c>
      <c r="K587" s="207"/>
      <c r="L587" s="20"/>
      <c r="M587" s="118"/>
    </row>
    <row r="588" spans="1:13">
      <c r="A588" s="17">
        <v>7</v>
      </c>
      <c r="B588" s="7"/>
      <c r="C588" s="71"/>
      <c r="D588" s="6"/>
      <c r="E588" s="71"/>
      <c r="F588" s="6"/>
      <c r="G588" s="27"/>
      <c r="H588" s="197"/>
      <c r="I588" s="198"/>
      <c r="J588" s="197"/>
      <c r="K588" s="198"/>
      <c r="L588" s="27"/>
      <c r="M588" s="107"/>
    </row>
    <row r="589" spans="1:13">
      <c r="A589" s="17">
        <v>8</v>
      </c>
      <c r="B589" s="75"/>
      <c r="C589" s="71"/>
      <c r="D589" s="71"/>
      <c r="E589" s="71"/>
      <c r="F589" s="6"/>
      <c r="G589" s="27"/>
      <c r="H589" s="199"/>
      <c r="I589" s="200"/>
      <c r="J589" s="199"/>
      <c r="K589" s="200"/>
      <c r="L589" s="27"/>
      <c r="M589" s="107"/>
    </row>
    <row r="590" spans="1:13">
      <c r="A590" s="17">
        <v>9</v>
      </c>
      <c r="B590" s="7"/>
      <c r="C590" s="7"/>
      <c r="D590" s="7"/>
      <c r="E590" s="6"/>
      <c r="F590" s="6"/>
      <c r="G590" s="27"/>
      <c r="H590" s="38" t="s">
        <v>68</v>
      </c>
      <c r="I590" s="38"/>
      <c r="J590" s="38"/>
      <c r="K590" s="38"/>
      <c r="L590" s="27"/>
      <c r="M590" s="107"/>
    </row>
    <row r="591" spans="1:13">
      <c r="A591" s="17">
        <v>10</v>
      </c>
      <c r="B591" s="95"/>
      <c r="C591" s="6"/>
      <c r="D591" s="6"/>
      <c r="E591" s="6"/>
      <c r="F591" s="6"/>
      <c r="G591" s="27"/>
      <c r="H591" s="54" t="s">
        <v>69</v>
      </c>
      <c r="I591" s="54"/>
      <c r="J591" s="54"/>
      <c r="K591" s="54"/>
      <c r="L591" s="27"/>
      <c r="M591" s="107"/>
    </row>
    <row r="592" spans="1:13">
      <c r="A592" s="17">
        <v>11</v>
      </c>
      <c r="B592" s="76"/>
      <c r="C592" s="6"/>
      <c r="D592" s="6"/>
      <c r="E592" s="6"/>
      <c r="F592" s="6"/>
      <c r="G592" s="20"/>
      <c r="H592" s="182"/>
      <c r="I592" s="183"/>
      <c r="J592" s="8"/>
      <c r="K592" s="8"/>
      <c r="L592" s="8"/>
      <c r="M592" s="119"/>
    </row>
    <row r="593" spans="1:13">
      <c r="A593" s="17">
        <v>12</v>
      </c>
      <c r="B593" s="75"/>
      <c r="C593" s="6"/>
      <c r="D593" s="6"/>
      <c r="E593" s="6"/>
      <c r="F593" s="6"/>
      <c r="G593" s="20"/>
      <c r="H593" s="95"/>
      <c r="I593" s="7"/>
      <c r="J593" s="8"/>
      <c r="K593" s="8"/>
      <c r="L593" s="8"/>
      <c r="M593" s="119"/>
    </row>
    <row r="594" spans="1:13">
      <c r="A594" s="17">
        <v>13</v>
      </c>
      <c r="B594" s="76"/>
      <c r="C594" s="6"/>
      <c r="D594" s="6"/>
      <c r="E594" s="6"/>
      <c r="F594" s="6"/>
      <c r="G594" s="20"/>
      <c r="H594" s="95"/>
      <c r="I594" s="7"/>
      <c r="J594" s="8"/>
      <c r="K594" s="8"/>
      <c r="L594" s="8"/>
      <c r="M594" s="119"/>
    </row>
    <row r="595" spans="1:13">
      <c r="A595" s="17">
        <v>14</v>
      </c>
      <c r="B595" s="76"/>
      <c r="C595" s="6"/>
      <c r="D595" s="6"/>
      <c r="E595" s="6"/>
      <c r="F595" s="6"/>
      <c r="G595" s="20"/>
      <c r="H595" s="95"/>
      <c r="I595" s="7"/>
      <c r="J595" s="8"/>
      <c r="K595" s="8"/>
      <c r="L595" s="8"/>
      <c r="M595" s="119"/>
    </row>
    <row r="596" spans="1:13">
      <c r="A596" s="17">
        <v>15</v>
      </c>
      <c r="B596" s="76"/>
      <c r="C596" s="6"/>
      <c r="D596" s="6"/>
      <c r="E596" s="6"/>
      <c r="F596" s="6"/>
      <c r="G596" s="20"/>
      <c r="H596" s="95"/>
      <c r="I596" s="7"/>
      <c r="J596" s="8"/>
      <c r="K596" s="8"/>
      <c r="L596" s="8"/>
      <c r="M596" s="119"/>
    </row>
    <row r="597" spans="1:13">
      <c r="A597" s="17">
        <v>16</v>
      </c>
      <c r="B597" s="75"/>
      <c r="C597" s="6"/>
      <c r="D597" s="6"/>
      <c r="E597" s="6"/>
      <c r="F597" s="6"/>
      <c r="G597" s="54"/>
      <c r="H597" s="95"/>
      <c r="I597" s="7"/>
      <c r="J597" s="8"/>
      <c r="K597" s="8"/>
      <c r="L597" s="8"/>
      <c r="M597" s="119"/>
    </row>
    <row r="598" spans="1:13">
      <c r="A598" s="17">
        <v>17</v>
      </c>
      <c r="B598" s="76"/>
      <c r="C598" s="6"/>
      <c r="D598" s="6"/>
      <c r="E598" s="6"/>
      <c r="F598" s="6"/>
      <c r="G598" s="54"/>
      <c r="H598" s="56"/>
      <c r="I598" s="8"/>
      <c r="J598" s="56"/>
      <c r="K598" s="8"/>
      <c r="L598" s="56"/>
      <c r="M598" s="120"/>
    </row>
    <row r="599" spans="1:13">
      <c r="A599" s="17">
        <v>18</v>
      </c>
      <c r="B599" s="76"/>
      <c r="C599" s="6"/>
      <c r="D599" s="6"/>
      <c r="E599" s="6"/>
      <c r="F599" s="6"/>
      <c r="G599" s="54"/>
      <c r="H599" s="99"/>
      <c r="I599" s="8"/>
      <c r="J599" s="99"/>
      <c r="K599" s="8"/>
      <c r="L599" s="99"/>
      <c r="M599" s="121"/>
    </row>
    <row r="600" spans="1:13">
      <c r="A600" s="17">
        <v>19</v>
      </c>
      <c r="B600" s="76"/>
      <c r="C600" s="6"/>
      <c r="D600" s="6"/>
      <c r="E600" s="6"/>
      <c r="F600" s="6"/>
      <c r="G600" s="99"/>
      <c r="H600" s="8"/>
      <c r="I600" s="8"/>
      <c r="J600" s="8"/>
      <c r="K600" s="8"/>
      <c r="L600" s="8"/>
      <c r="M600" s="119"/>
    </row>
    <row r="601" spans="1:13">
      <c r="A601" s="17">
        <v>20</v>
      </c>
      <c r="B601" s="75"/>
      <c r="C601" s="6"/>
      <c r="D601" s="6"/>
      <c r="E601" s="6"/>
      <c r="F601" s="6"/>
      <c r="G601" s="99"/>
      <c r="H601" s="8"/>
      <c r="I601" s="8"/>
      <c r="J601" s="8"/>
      <c r="K601" s="8"/>
      <c r="L601" s="8"/>
      <c r="M601" s="119"/>
    </row>
    <row r="602" spans="1:13">
      <c r="A602" s="17">
        <v>21</v>
      </c>
      <c r="B602" s="76"/>
      <c r="C602" s="6"/>
      <c r="D602" s="6"/>
      <c r="E602" s="6"/>
      <c r="F602" s="6"/>
      <c r="G602" s="99"/>
      <c r="H602" s="8"/>
      <c r="I602" s="8"/>
      <c r="J602" s="8"/>
      <c r="K602" s="8"/>
      <c r="L602" s="8"/>
      <c r="M602" s="119"/>
    </row>
    <row r="603" spans="1:13">
      <c r="A603" s="17">
        <v>22</v>
      </c>
      <c r="B603" s="76"/>
      <c r="C603" s="6"/>
      <c r="D603" s="6"/>
      <c r="E603" s="6"/>
      <c r="F603" s="6"/>
      <c r="G603" s="99"/>
      <c r="H603" s="8"/>
      <c r="I603" s="8"/>
      <c r="J603" s="8"/>
      <c r="K603" s="8"/>
      <c r="L603" s="8"/>
      <c r="M603" s="119"/>
    </row>
    <row r="604" spans="1:13">
      <c r="A604" s="17">
        <v>23</v>
      </c>
      <c r="B604" s="76"/>
      <c r="C604" s="6"/>
      <c r="D604" s="6"/>
      <c r="E604" s="6"/>
      <c r="F604" s="6"/>
      <c r="G604" s="99"/>
      <c r="H604" s="8"/>
      <c r="I604" s="8"/>
      <c r="J604" s="8"/>
      <c r="K604" s="8"/>
      <c r="L604" s="8"/>
      <c r="M604" s="119"/>
    </row>
    <row r="605" spans="1:13">
      <c r="A605" s="17">
        <v>24</v>
      </c>
      <c r="B605" s="75"/>
      <c r="C605" s="6"/>
      <c r="D605" s="6"/>
      <c r="E605" s="6"/>
      <c r="F605" s="6"/>
      <c r="G605" s="99"/>
      <c r="H605" s="42"/>
      <c r="I605" s="8"/>
      <c r="J605" s="42"/>
      <c r="K605" s="8"/>
      <c r="L605" s="8"/>
      <c r="M605" s="119"/>
    </row>
    <row r="606" spans="1:13">
      <c r="A606" s="17">
        <v>25</v>
      </c>
      <c r="B606" s="76"/>
      <c r="C606" s="6"/>
      <c r="D606" s="6"/>
      <c r="E606" s="6"/>
      <c r="F606" s="6"/>
      <c r="G606" s="99"/>
      <c r="H606" s="42"/>
      <c r="I606" s="99"/>
      <c r="J606" s="42"/>
      <c r="K606" s="8"/>
      <c r="L606" s="8"/>
      <c r="M606" s="119"/>
    </row>
    <row r="607" spans="1:13">
      <c r="G607" s="8"/>
      <c r="H607" s="8"/>
      <c r="I607" s="8"/>
      <c r="J607" s="8"/>
      <c r="K607" s="8"/>
      <c r="L607" s="8"/>
      <c r="M607" s="119"/>
    </row>
    <row r="608" spans="1:13">
      <c r="G608" s="8"/>
      <c r="H608" s="8"/>
      <c r="I608" s="8"/>
      <c r="J608" s="8"/>
      <c r="K608" s="8"/>
      <c r="L608" s="8"/>
      <c r="M608" s="119"/>
    </row>
    <row r="609" spans="1:13">
      <c r="G609" s="8"/>
      <c r="H609" s="8"/>
      <c r="I609" s="8"/>
      <c r="J609" s="8"/>
      <c r="K609" s="8"/>
      <c r="L609" s="8"/>
      <c r="M609" s="119"/>
    </row>
    <row r="610" spans="1:13">
      <c r="G610" s="8"/>
      <c r="H610" s="8"/>
      <c r="I610" s="8"/>
      <c r="J610" s="8"/>
      <c r="K610" s="8"/>
      <c r="L610" s="8"/>
      <c r="M610" s="119"/>
    </row>
    <row r="611" spans="1:13">
      <c r="G611" s="8"/>
      <c r="H611" s="8"/>
      <c r="I611" s="8"/>
      <c r="J611" s="8"/>
      <c r="K611" s="8"/>
      <c r="L611" s="8"/>
      <c r="M611" s="119"/>
    </row>
    <row r="612" spans="1:13">
      <c r="G612" s="8"/>
      <c r="H612" s="8"/>
      <c r="I612" s="8"/>
      <c r="J612" s="8"/>
      <c r="K612" s="8"/>
      <c r="L612" s="8"/>
      <c r="M612" s="119"/>
    </row>
    <row r="613" spans="1:13">
      <c r="G613" s="8"/>
      <c r="H613" s="8"/>
      <c r="I613" s="8"/>
      <c r="J613" s="8"/>
      <c r="K613" s="8"/>
      <c r="L613" s="8"/>
      <c r="M613" s="119"/>
    </row>
    <row r="614" spans="1:13">
      <c r="G614" s="8"/>
      <c r="H614" s="8"/>
      <c r="I614" s="8"/>
      <c r="J614" s="8"/>
      <c r="K614" s="8"/>
      <c r="L614" s="8"/>
      <c r="M614" s="119"/>
    </row>
    <row r="615" spans="1:13">
      <c r="G615" s="8"/>
      <c r="H615" s="8"/>
      <c r="I615" s="8"/>
      <c r="J615" s="8"/>
      <c r="K615" s="8"/>
      <c r="L615" s="8"/>
      <c r="M615" s="119"/>
    </row>
    <row r="616" spans="1:13">
      <c r="G616" s="8"/>
      <c r="H616" s="8"/>
      <c r="I616" s="8"/>
      <c r="J616" s="8"/>
      <c r="K616" s="8"/>
      <c r="L616" s="8"/>
      <c r="M616" s="119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12"/>
    </row>
    <row r="618" spans="1:13">
      <c r="A618" s="202" t="s">
        <v>86</v>
      </c>
      <c r="B618" s="203"/>
      <c r="C618" s="203"/>
      <c r="D618" s="203"/>
      <c r="E618" s="203"/>
      <c r="F618" s="97"/>
      <c r="G618" s="27"/>
      <c r="H618" s="96" t="s">
        <v>51</v>
      </c>
      <c r="I618" s="96"/>
      <c r="J618" s="96"/>
      <c r="K618" s="27"/>
      <c r="L618" s="27"/>
      <c r="M618" s="107"/>
    </row>
    <row r="619" spans="1:13">
      <c r="A619" s="34" t="s">
        <v>52</v>
      </c>
      <c r="B619" s="97"/>
      <c r="C619" s="97"/>
      <c r="D619" s="97"/>
      <c r="E619" s="97"/>
      <c r="F619" s="97"/>
      <c r="G619" s="27"/>
      <c r="H619" s="55" t="s">
        <v>87</v>
      </c>
      <c r="I619" s="55"/>
      <c r="J619" s="55"/>
      <c r="K619" s="37"/>
      <c r="L619" s="26"/>
      <c r="M619" s="113"/>
    </row>
    <row r="620" spans="1:13">
      <c r="A620" s="97"/>
      <c r="B620" s="29"/>
      <c r="C620" s="15" t="s">
        <v>53</v>
      </c>
      <c r="D620" s="67"/>
      <c r="E620" s="30"/>
      <c r="F620" s="28"/>
      <c r="G620" s="27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4"/>
    </row>
    <row r="621" spans="1:13">
      <c r="A621" s="1"/>
      <c r="B621" s="1"/>
      <c r="C621" s="15" t="s">
        <v>59</v>
      </c>
      <c r="D621" s="30">
        <v>428</v>
      </c>
      <c r="E621" s="30"/>
      <c r="F621" s="28"/>
      <c r="G621" s="27"/>
      <c r="H621" s="31">
        <v>1</v>
      </c>
      <c r="I621" s="68"/>
      <c r="J621" s="35"/>
      <c r="K621" s="31"/>
      <c r="L621" s="33"/>
      <c r="M621" s="110"/>
    </row>
    <row r="622" spans="1:13">
      <c r="A622" s="9" t="s">
        <v>0</v>
      </c>
      <c r="B622" s="10"/>
      <c r="C622" s="15" t="s">
        <v>60</v>
      </c>
      <c r="D622" s="30">
        <v>407</v>
      </c>
      <c r="E622" s="30"/>
      <c r="F622" s="28"/>
      <c r="G622" s="27"/>
      <c r="H622" s="31">
        <v>2</v>
      </c>
      <c r="I622" s="68"/>
      <c r="J622" s="35"/>
      <c r="K622" s="31"/>
      <c r="L622" s="33"/>
      <c r="M622" s="110"/>
    </row>
    <row r="623" spans="1:13">
      <c r="A623" s="9" t="s">
        <v>1</v>
      </c>
      <c r="B623" s="11"/>
      <c r="C623" s="15" t="s">
        <v>61</v>
      </c>
      <c r="D623" s="30">
        <v>20</v>
      </c>
      <c r="E623" s="30"/>
      <c r="F623" s="28"/>
      <c r="G623" s="27"/>
      <c r="H623" s="31">
        <v>3</v>
      </c>
      <c r="I623" s="31"/>
      <c r="J623" s="35"/>
      <c r="K623" s="31"/>
      <c r="L623" s="33"/>
      <c r="M623" s="110"/>
    </row>
    <row r="624" spans="1:13">
      <c r="A624" s="9" t="s">
        <v>62</v>
      </c>
      <c r="B624" s="11"/>
      <c r="C624" s="16" t="s">
        <v>63</v>
      </c>
      <c r="D624" s="57" t="s">
        <v>88</v>
      </c>
      <c r="E624" s="21"/>
      <c r="F624" s="54"/>
      <c r="G624" s="27"/>
      <c r="H624" s="31">
        <v>4</v>
      </c>
      <c r="I624" s="31"/>
      <c r="J624" s="35"/>
      <c r="K624" s="31"/>
      <c r="L624" s="33"/>
      <c r="M624" s="110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27"/>
      <c r="H625" s="31">
        <v>5</v>
      </c>
      <c r="I625" s="31"/>
      <c r="J625" s="35"/>
      <c r="K625" s="31"/>
      <c r="L625" s="33"/>
      <c r="M625" s="110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27"/>
      <c r="H626" s="72"/>
      <c r="I626" s="72"/>
      <c r="J626" s="72"/>
      <c r="K626" s="72"/>
      <c r="L626" s="44"/>
      <c r="M626" s="115"/>
    </row>
    <row r="627" spans="1:13">
      <c r="A627" s="17">
        <v>2</v>
      </c>
      <c r="B627" s="74">
        <v>10</v>
      </c>
      <c r="C627" s="71" t="s">
        <v>77</v>
      </c>
      <c r="D627" s="71" t="s">
        <v>77</v>
      </c>
      <c r="E627" s="71" t="s">
        <v>77</v>
      </c>
      <c r="F627" s="6"/>
      <c r="G627" s="27"/>
      <c r="H627" s="98"/>
      <c r="I627" s="98"/>
      <c r="J627" s="98"/>
      <c r="K627" s="98"/>
      <c r="L627" s="44"/>
      <c r="M627" s="115"/>
    </row>
    <row r="628" spans="1:13">
      <c r="A628" s="17">
        <v>3</v>
      </c>
      <c r="B628" s="75"/>
      <c r="C628" s="71"/>
      <c r="D628" s="6"/>
      <c r="E628" s="71"/>
      <c r="F628" s="6"/>
      <c r="G628" s="27"/>
      <c r="H628" s="204" t="s">
        <v>75</v>
      </c>
      <c r="I628" s="205"/>
      <c r="J628" s="98"/>
      <c r="K628" s="44" t="s">
        <v>35</v>
      </c>
      <c r="L628" s="5"/>
      <c r="M628" s="116"/>
    </row>
    <row r="629" spans="1:13">
      <c r="A629" s="17">
        <v>4</v>
      </c>
      <c r="B629" s="75"/>
      <c r="C629" s="71"/>
      <c r="D629" s="6"/>
      <c r="E629" s="71"/>
      <c r="F629" s="6"/>
      <c r="G629" s="27"/>
      <c r="H629" s="21" t="s">
        <v>64</v>
      </c>
      <c r="I629" s="21"/>
      <c r="J629" s="43">
        <f>SUM(J621*L621)+10+12</f>
        <v>22</v>
      </c>
      <c r="K629" s="2"/>
      <c r="L629" s="3"/>
      <c r="M629" s="117"/>
    </row>
    <row r="630" spans="1:13">
      <c r="A630" s="17">
        <v>5</v>
      </c>
      <c r="B630" s="76"/>
      <c r="C630" s="71"/>
      <c r="D630" s="71"/>
      <c r="E630" s="71"/>
      <c r="F630" s="6"/>
      <c r="G630" s="27"/>
      <c r="H630" s="21" t="s">
        <v>65</v>
      </c>
      <c r="I630" s="21"/>
      <c r="J630" s="43">
        <f>SUM(N626,B627)+12</f>
        <v>22</v>
      </c>
      <c r="K630" s="27"/>
      <c r="L630" s="3"/>
      <c r="M630" s="117"/>
    </row>
    <row r="631" spans="1:13">
      <c r="A631" s="17">
        <v>6</v>
      </c>
      <c r="B631" s="7"/>
      <c r="C631" s="7"/>
      <c r="D631" s="7"/>
      <c r="E631" s="71"/>
      <c r="F631" s="6"/>
      <c r="G631" s="27"/>
      <c r="H631" s="206" t="s">
        <v>66</v>
      </c>
      <c r="I631" s="207"/>
      <c r="J631" s="206" t="s">
        <v>67</v>
      </c>
      <c r="K631" s="207"/>
      <c r="L631" s="20"/>
      <c r="M631" s="118"/>
    </row>
    <row r="632" spans="1:13">
      <c r="A632" s="17">
        <v>7</v>
      </c>
      <c r="B632" s="7"/>
      <c r="C632" s="71"/>
      <c r="D632" s="6"/>
      <c r="E632" s="71"/>
      <c r="F632" s="6"/>
      <c r="G632" s="27"/>
      <c r="H632" s="197"/>
      <c r="I632" s="198"/>
      <c r="J632" s="197"/>
      <c r="K632" s="198"/>
      <c r="L632" s="27"/>
      <c r="M632" s="107"/>
    </row>
    <row r="633" spans="1:13">
      <c r="A633" s="17">
        <v>8</v>
      </c>
      <c r="B633" s="75"/>
      <c r="C633" s="71"/>
      <c r="D633" s="71"/>
      <c r="E633" s="71"/>
      <c r="F633" s="6"/>
      <c r="G633" s="27"/>
      <c r="H633" s="199"/>
      <c r="I633" s="200"/>
      <c r="J633" s="199"/>
      <c r="K633" s="200"/>
      <c r="L633" s="27"/>
      <c r="M633" s="107"/>
    </row>
    <row r="634" spans="1:13">
      <c r="A634" s="17">
        <v>9</v>
      </c>
      <c r="B634" s="7"/>
      <c r="C634" s="7"/>
      <c r="D634" s="7"/>
      <c r="E634" s="6"/>
      <c r="F634" s="6"/>
      <c r="G634" s="27"/>
      <c r="H634" s="38" t="s">
        <v>68</v>
      </c>
      <c r="I634" s="38"/>
      <c r="J634" s="38"/>
      <c r="K634" s="38"/>
      <c r="L634" s="27"/>
      <c r="M634" s="107"/>
    </row>
    <row r="635" spans="1:13">
      <c r="A635" s="17">
        <v>10</v>
      </c>
      <c r="B635" s="95"/>
      <c r="C635" s="6"/>
      <c r="D635" s="6"/>
      <c r="E635" s="6"/>
      <c r="F635" s="6"/>
      <c r="G635" s="27"/>
      <c r="H635" s="54" t="s">
        <v>69</v>
      </c>
      <c r="I635" s="54"/>
      <c r="J635" s="54"/>
      <c r="K635" s="54"/>
      <c r="L635" s="27"/>
      <c r="M635" s="107"/>
    </row>
    <row r="636" spans="1:13">
      <c r="A636" s="17">
        <v>11</v>
      </c>
      <c r="B636" s="76"/>
      <c r="C636" s="6"/>
      <c r="D636" s="6"/>
      <c r="E636" s="6"/>
      <c r="F636" s="6"/>
      <c r="G636" s="20"/>
      <c r="H636" s="182"/>
      <c r="I636" s="183"/>
      <c r="J636" s="8"/>
      <c r="K636" s="8"/>
      <c r="L636" s="8"/>
      <c r="M636" s="119"/>
    </row>
    <row r="637" spans="1:13">
      <c r="A637" s="17">
        <v>12</v>
      </c>
      <c r="B637" s="75"/>
      <c r="C637" s="6"/>
      <c r="D637" s="6"/>
      <c r="E637" s="6"/>
      <c r="F637" s="6"/>
      <c r="G637" s="20"/>
      <c r="H637" s="95"/>
      <c r="I637" s="7"/>
      <c r="J637" s="8"/>
      <c r="K637" s="8"/>
      <c r="L637" s="8"/>
      <c r="M637" s="119"/>
    </row>
    <row r="638" spans="1:13">
      <c r="A638" s="17">
        <v>13</v>
      </c>
      <c r="B638" s="76"/>
      <c r="C638" s="6"/>
      <c r="D638" s="6"/>
      <c r="E638" s="6"/>
      <c r="F638" s="6"/>
      <c r="G638" s="20"/>
      <c r="H638" s="95"/>
      <c r="I638" s="7"/>
      <c r="J638" s="8"/>
      <c r="K638" s="8"/>
      <c r="L638" s="8"/>
      <c r="M638" s="119"/>
    </row>
    <row r="639" spans="1:13">
      <c r="A639" s="17">
        <v>14</v>
      </c>
      <c r="B639" s="76"/>
      <c r="C639" s="6"/>
      <c r="D639" s="6"/>
      <c r="E639" s="6"/>
      <c r="F639" s="6"/>
      <c r="G639" s="20"/>
      <c r="H639" s="95"/>
      <c r="I639" s="7"/>
      <c r="J639" s="8"/>
      <c r="K639" s="8"/>
      <c r="L639" s="8"/>
      <c r="M639" s="119"/>
    </row>
    <row r="640" spans="1:13">
      <c r="A640" s="17">
        <v>15</v>
      </c>
      <c r="B640" s="76"/>
      <c r="C640" s="6"/>
      <c r="D640" s="6"/>
      <c r="E640" s="6"/>
      <c r="F640" s="6"/>
      <c r="G640" s="20"/>
      <c r="H640" s="95"/>
      <c r="I640" s="7"/>
      <c r="J640" s="8"/>
      <c r="K640" s="8"/>
      <c r="L640" s="8"/>
      <c r="M640" s="119"/>
    </row>
    <row r="641" spans="1:13">
      <c r="A641" s="17">
        <v>16</v>
      </c>
      <c r="B641" s="75"/>
      <c r="C641" s="6"/>
      <c r="D641" s="6"/>
      <c r="E641" s="6"/>
      <c r="F641" s="6"/>
      <c r="G641" s="54"/>
      <c r="H641" s="95"/>
      <c r="I641" s="7"/>
      <c r="J641" s="8"/>
      <c r="K641" s="8"/>
      <c r="L641" s="8"/>
      <c r="M641" s="119"/>
    </row>
    <row r="642" spans="1:13">
      <c r="A642" s="17">
        <v>17</v>
      </c>
      <c r="B642" s="76"/>
      <c r="C642" s="6"/>
      <c r="D642" s="6"/>
      <c r="E642" s="6"/>
      <c r="F642" s="6"/>
      <c r="G642" s="54"/>
      <c r="H642" s="56"/>
      <c r="I642" s="8"/>
      <c r="J642" s="56"/>
      <c r="K642" s="8"/>
      <c r="L642" s="56"/>
      <c r="M642" s="120"/>
    </row>
    <row r="643" spans="1:13">
      <c r="A643" s="17">
        <v>18</v>
      </c>
      <c r="B643" s="76"/>
      <c r="C643" s="6"/>
      <c r="D643" s="6"/>
      <c r="E643" s="6"/>
      <c r="F643" s="6"/>
      <c r="G643" s="54"/>
      <c r="H643" s="99"/>
      <c r="I643" s="8"/>
      <c r="J643" s="99"/>
      <c r="K643" s="8"/>
      <c r="L643" s="99"/>
      <c r="M643" s="121"/>
    </row>
    <row r="644" spans="1:13">
      <c r="A644" s="17">
        <v>19</v>
      </c>
      <c r="B644" s="76"/>
      <c r="C644" s="6"/>
      <c r="D644" s="6"/>
      <c r="E644" s="6"/>
      <c r="F644" s="6"/>
      <c r="G644" s="99"/>
      <c r="H644" s="8"/>
      <c r="I644" s="8"/>
      <c r="J644" s="8"/>
      <c r="K644" s="8"/>
      <c r="L644" s="8"/>
      <c r="M644" s="119"/>
    </row>
    <row r="645" spans="1:13">
      <c r="A645" s="17">
        <v>20</v>
      </c>
      <c r="B645" s="75"/>
      <c r="C645" s="6"/>
      <c r="D645" s="6"/>
      <c r="E645" s="6"/>
      <c r="F645" s="6"/>
      <c r="G645" s="99"/>
      <c r="H645" s="8"/>
      <c r="I645" s="8"/>
      <c r="J645" s="8"/>
      <c r="K645" s="8"/>
      <c r="L645" s="8"/>
      <c r="M645" s="119"/>
    </row>
    <row r="646" spans="1:13">
      <c r="A646" s="17">
        <v>21</v>
      </c>
      <c r="B646" s="76"/>
      <c r="C646" s="6"/>
      <c r="D646" s="6"/>
      <c r="E646" s="6"/>
      <c r="F646" s="6"/>
      <c r="G646" s="99"/>
      <c r="H646" s="8"/>
      <c r="I646" s="8"/>
      <c r="J646" s="8"/>
      <c r="K646" s="8"/>
      <c r="L646" s="8"/>
      <c r="M646" s="119"/>
    </row>
    <row r="647" spans="1:13">
      <c r="A647" s="17">
        <v>22</v>
      </c>
      <c r="B647" s="76"/>
      <c r="C647" s="6"/>
      <c r="D647" s="6"/>
      <c r="E647" s="6"/>
      <c r="F647" s="6"/>
      <c r="G647" s="99"/>
      <c r="H647" s="8"/>
      <c r="I647" s="8"/>
      <c r="J647" s="8"/>
      <c r="K647" s="8"/>
      <c r="L647" s="8"/>
      <c r="M647" s="119"/>
    </row>
    <row r="648" spans="1:13">
      <c r="A648" s="17">
        <v>23</v>
      </c>
      <c r="B648" s="76"/>
      <c r="C648" s="6"/>
      <c r="D648" s="6"/>
      <c r="E648" s="6"/>
      <c r="F648" s="6"/>
      <c r="G648" s="99"/>
      <c r="H648" s="8"/>
      <c r="I648" s="8"/>
      <c r="J648" s="8"/>
      <c r="K648" s="8"/>
      <c r="L648" s="8"/>
      <c r="M648" s="119"/>
    </row>
    <row r="649" spans="1:13">
      <c r="A649" s="17">
        <v>24</v>
      </c>
      <c r="B649" s="75"/>
      <c r="C649" s="6"/>
      <c r="D649" s="6"/>
      <c r="E649" s="6"/>
      <c r="F649" s="6"/>
      <c r="G649" s="99"/>
      <c r="H649" s="42"/>
      <c r="I649" s="8"/>
      <c r="J649" s="42"/>
      <c r="K649" s="8"/>
      <c r="L649" s="8"/>
      <c r="M649" s="119"/>
    </row>
    <row r="650" spans="1:13">
      <c r="A650" s="17">
        <v>25</v>
      </c>
      <c r="B650" s="76"/>
      <c r="C650" s="6"/>
      <c r="D650" s="6"/>
      <c r="E650" s="6"/>
      <c r="F650" s="6"/>
      <c r="G650" s="99"/>
      <c r="H650" s="42"/>
      <c r="I650" s="99"/>
      <c r="J650" s="42"/>
      <c r="K650" s="8"/>
      <c r="L650" s="8"/>
      <c r="M650" s="119"/>
    </row>
    <row r="651" spans="1:13">
      <c r="G651" s="8"/>
      <c r="H651" s="8"/>
      <c r="I651" s="8"/>
      <c r="J651" s="8"/>
      <c r="K651" s="8"/>
      <c r="L651" s="8"/>
      <c r="M651" s="119"/>
    </row>
    <row r="652" spans="1:13">
      <c r="G652" s="8"/>
      <c r="H652" s="8"/>
      <c r="I652" s="8"/>
      <c r="J652" s="8"/>
      <c r="K652" s="8"/>
      <c r="L652" s="8"/>
      <c r="M652" s="119"/>
    </row>
    <row r="653" spans="1:13">
      <c r="G653" s="8"/>
      <c r="H653" s="8"/>
      <c r="I653" s="8"/>
      <c r="J653" s="8"/>
      <c r="K653" s="8"/>
      <c r="L653" s="8"/>
      <c r="M653" s="119"/>
    </row>
    <row r="654" spans="1:13">
      <c r="G654" s="8"/>
      <c r="H654" s="8"/>
      <c r="I654" s="8"/>
      <c r="J654" s="8"/>
      <c r="K654" s="8"/>
      <c r="L654" s="8"/>
      <c r="M654" s="119"/>
    </row>
    <row r="655" spans="1:13">
      <c r="G655" s="8"/>
      <c r="H655" s="8"/>
      <c r="I655" s="8"/>
      <c r="J655" s="8"/>
      <c r="K655" s="8"/>
      <c r="L655" s="8"/>
      <c r="M655" s="119"/>
    </row>
    <row r="656" spans="1:13">
      <c r="G656" s="8"/>
      <c r="H656" s="8"/>
      <c r="I656" s="8"/>
      <c r="J656" s="8"/>
      <c r="K656" s="8"/>
      <c r="L656" s="8"/>
      <c r="M656" s="119"/>
    </row>
    <row r="657" spans="1:13">
      <c r="G657" s="8"/>
      <c r="H657" s="8"/>
      <c r="I657" s="8"/>
      <c r="J657" s="8"/>
      <c r="K657" s="8"/>
      <c r="L657" s="8"/>
      <c r="M657" s="119"/>
    </row>
    <row r="658" spans="1:13">
      <c r="G658" s="8"/>
      <c r="H658" s="8"/>
      <c r="I658" s="8"/>
      <c r="J658" s="8"/>
      <c r="K658" s="8"/>
      <c r="L658" s="8"/>
      <c r="M658" s="119"/>
    </row>
    <row r="659" spans="1:13">
      <c r="G659" s="8"/>
      <c r="H659" s="8"/>
      <c r="I659" s="8"/>
      <c r="J659" s="8"/>
      <c r="K659" s="8"/>
      <c r="L659" s="8"/>
      <c r="M659" s="119"/>
    </row>
    <row r="660" spans="1:13">
      <c r="G660" s="8"/>
      <c r="H660" s="8"/>
      <c r="I660" s="8"/>
      <c r="J660" s="8"/>
      <c r="K660" s="8"/>
      <c r="L660" s="8"/>
      <c r="M660" s="119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12"/>
    </row>
    <row r="662" spans="1:13">
      <c r="A662" s="202" t="s">
        <v>86</v>
      </c>
      <c r="B662" s="203"/>
      <c r="C662" s="203"/>
      <c r="D662" s="203"/>
      <c r="E662" s="203"/>
      <c r="F662" s="97"/>
      <c r="G662" s="27"/>
      <c r="H662" s="96" t="s">
        <v>51</v>
      </c>
      <c r="I662" s="96"/>
      <c r="J662" s="96"/>
      <c r="K662" s="27"/>
      <c r="L662" s="27"/>
      <c r="M662" s="107"/>
    </row>
    <row r="663" spans="1:13">
      <c r="A663" s="34" t="s">
        <v>52</v>
      </c>
      <c r="B663" s="97"/>
      <c r="C663" s="97"/>
      <c r="D663" s="97"/>
      <c r="E663" s="97"/>
      <c r="F663" s="97"/>
      <c r="G663" s="27"/>
      <c r="H663" s="55" t="s">
        <v>87</v>
      </c>
      <c r="I663" s="55"/>
      <c r="J663" s="55"/>
      <c r="K663" s="37"/>
      <c r="L663" s="26"/>
      <c r="M663" s="113"/>
    </row>
    <row r="664" spans="1:13">
      <c r="A664" s="97"/>
      <c r="B664" s="29"/>
      <c r="C664" s="15" t="s">
        <v>53</v>
      </c>
      <c r="D664" s="67"/>
      <c r="E664" s="30"/>
      <c r="F664" s="28"/>
      <c r="G664" s="27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4"/>
    </row>
    <row r="665" spans="1:13">
      <c r="A665" s="1"/>
      <c r="B665" s="1"/>
      <c r="C665" s="15" t="s">
        <v>59</v>
      </c>
      <c r="D665" s="30">
        <v>428</v>
      </c>
      <c r="E665" s="30"/>
      <c r="F665" s="28"/>
      <c r="G665" s="27"/>
      <c r="H665" s="31">
        <v>1</v>
      </c>
      <c r="I665" s="68"/>
      <c r="J665" s="35"/>
      <c r="K665" s="31"/>
      <c r="L665" s="33"/>
      <c r="M665" s="110"/>
    </row>
    <row r="666" spans="1:13">
      <c r="A666" s="9" t="s">
        <v>0</v>
      </c>
      <c r="B666" s="10"/>
      <c r="C666" s="15" t="s">
        <v>60</v>
      </c>
      <c r="D666" s="30">
        <v>407</v>
      </c>
      <c r="E666" s="30"/>
      <c r="F666" s="28"/>
      <c r="G666" s="27"/>
      <c r="H666" s="31">
        <v>2</v>
      </c>
      <c r="I666" s="68"/>
      <c r="J666" s="35"/>
      <c r="K666" s="31"/>
      <c r="L666" s="33"/>
      <c r="M666" s="110"/>
    </row>
    <row r="667" spans="1:13">
      <c r="A667" s="9" t="s">
        <v>1</v>
      </c>
      <c r="B667" s="11"/>
      <c r="C667" s="15" t="s">
        <v>61</v>
      </c>
      <c r="D667" s="30">
        <v>20</v>
      </c>
      <c r="E667" s="30"/>
      <c r="F667" s="28"/>
      <c r="G667" s="27"/>
      <c r="H667" s="31">
        <v>3</v>
      </c>
      <c r="I667" s="31"/>
      <c r="J667" s="35"/>
      <c r="K667" s="31"/>
      <c r="L667" s="33"/>
      <c r="M667" s="110"/>
    </row>
    <row r="668" spans="1:13">
      <c r="A668" s="9" t="s">
        <v>62</v>
      </c>
      <c r="B668" s="11"/>
      <c r="C668" s="16" t="s">
        <v>63</v>
      </c>
      <c r="D668" s="57" t="s">
        <v>88</v>
      </c>
      <c r="E668" s="21"/>
      <c r="F668" s="54"/>
      <c r="G668" s="27"/>
      <c r="H668" s="31">
        <v>4</v>
      </c>
      <c r="I668" s="31"/>
      <c r="J668" s="35"/>
      <c r="K668" s="31"/>
      <c r="L668" s="33"/>
      <c r="M668" s="110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27"/>
      <c r="H669" s="31">
        <v>5</v>
      </c>
      <c r="I669" s="31"/>
      <c r="J669" s="35"/>
      <c r="K669" s="31"/>
      <c r="L669" s="33"/>
      <c r="M669" s="110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27"/>
      <c r="H670" s="72"/>
      <c r="I670" s="72"/>
      <c r="J670" s="72"/>
      <c r="K670" s="72"/>
      <c r="L670" s="44"/>
      <c r="M670" s="115"/>
    </row>
    <row r="671" spans="1:13">
      <c r="A671" s="17">
        <v>2</v>
      </c>
      <c r="B671" s="74">
        <v>10</v>
      </c>
      <c r="C671" s="71" t="s">
        <v>77</v>
      </c>
      <c r="D671" s="71" t="s">
        <v>77</v>
      </c>
      <c r="E671" s="71" t="s">
        <v>77</v>
      </c>
      <c r="F671" s="6"/>
      <c r="G671" s="27"/>
      <c r="H671" s="98"/>
      <c r="I671" s="98"/>
      <c r="J671" s="98"/>
      <c r="K671" s="98"/>
      <c r="L671" s="44"/>
      <c r="M671" s="115"/>
    </row>
    <row r="672" spans="1:13">
      <c r="A672" s="17">
        <v>3</v>
      </c>
      <c r="B672" s="75"/>
      <c r="C672" s="71"/>
      <c r="D672" s="6"/>
      <c r="E672" s="71"/>
      <c r="F672" s="6"/>
      <c r="G672" s="27"/>
      <c r="H672" s="204" t="s">
        <v>75</v>
      </c>
      <c r="I672" s="205"/>
      <c r="J672" s="98"/>
      <c r="K672" s="44" t="s">
        <v>35</v>
      </c>
      <c r="L672" s="5"/>
      <c r="M672" s="116"/>
    </row>
    <row r="673" spans="1:13">
      <c r="A673" s="17">
        <v>4</v>
      </c>
      <c r="B673" s="75"/>
      <c r="C673" s="71"/>
      <c r="D673" s="6"/>
      <c r="E673" s="71"/>
      <c r="F673" s="6"/>
      <c r="G673" s="27"/>
      <c r="H673" s="21" t="s">
        <v>64</v>
      </c>
      <c r="I673" s="21"/>
      <c r="J673" s="43">
        <f>SUM(J665*L665)+10+12</f>
        <v>22</v>
      </c>
      <c r="K673" s="2"/>
      <c r="L673" s="3"/>
      <c r="M673" s="117"/>
    </row>
    <row r="674" spans="1:13">
      <c r="A674" s="17">
        <v>5</v>
      </c>
      <c r="B674" s="76"/>
      <c r="C674" s="71"/>
      <c r="D674" s="71"/>
      <c r="E674" s="71"/>
      <c r="F674" s="6"/>
      <c r="G674" s="27"/>
      <c r="H674" s="21" t="s">
        <v>65</v>
      </c>
      <c r="I674" s="21"/>
      <c r="J674" s="43">
        <f>SUM(N670,B671)+12</f>
        <v>22</v>
      </c>
      <c r="K674" s="27"/>
      <c r="L674" s="3"/>
      <c r="M674" s="117"/>
    </row>
    <row r="675" spans="1:13">
      <c r="A675" s="17">
        <v>6</v>
      </c>
      <c r="B675" s="7"/>
      <c r="C675" s="7"/>
      <c r="D675" s="7"/>
      <c r="E675" s="71"/>
      <c r="F675" s="6"/>
      <c r="G675" s="27"/>
      <c r="H675" s="206" t="s">
        <v>66</v>
      </c>
      <c r="I675" s="207"/>
      <c r="J675" s="206" t="s">
        <v>67</v>
      </c>
      <c r="K675" s="207"/>
      <c r="L675" s="20"/>
      <c r="M675" s="118"/>
    </row>
    <row r="676" spans="1:13">
      <c r="A676" s="17">
        <v>7</v>
      </c>
      <c r="B676" s="7"/>
      <c r="C676" s="71"/>
      <c r="D676" s="6"/>
      <c r="E676" s="71"/>
      <c r="F676" s="6"/>
      <c r="G676" s="27"/>
      <c r="H676" s="197"/>
      <c r="I676" s="198"/>
      <c r="J676" s="197"/>
      <c r="K676" s="198"/>
      <c r="L676" s="27"/>
      <c r="M676" s="107"/>
    </row>
    <row r="677" spans="1:13">
      <c r="A677" s="17">
        <v>8</v>
      </c>
      <c r="B677" s="75"/>
      <c r="C677" s="71"/>
      <c r="D677" s="71"/>
      <c r="E677" s="71"/>
      <c r="F677" s="6"/>
      <c r="G677" s="27"/>
      <c r="H677" s="199"/>
      <c r="I677" s="200"/>
      <c r="J677" s="199"/>
      <c r="K677" s="200"/>
      <c r="L677" s="27"/>
      <c r="M677" s="107"/>
    </row>
    <row r="678" spans="1:13">
      <c r="A678" s="17">
        <v>9</v>
      </c>
      <c r="B678" s="7"/>
      <c r="C678" s="7"/>
      <c r="D678" s="7"/>
      <c r="E678" s="6"/>
      <c r="F678" s="6"/>
      <c r="G678" s="27"/>
      <c r="H678" s="38" t="s">
        <v>68</v>
      </c>
      <c r="I678" s="38"/>
      <c r="J678" s="38"/>
      <c r="K678" s="38"/>
      <c r="L678" s="27"/>
      <c r="M678" s="107"/>
    </row>
    <row r="679" spans="1:13">
      <c r="A679" s="17">
        <v>10</v>
      </c>
      <c r="B679" s="95"/>
      <c r="C679" s="6"/>
      <c r="D679" s="6"/>
      <c r="E679" s="6"/>
      <c r="F679" s="6"/>
      <c r="G679" s="27"/>
      <c r="H679" s="54" t="s">
        <v>69</v>
      </c>
      <c r="I679" s="54"/>
      <c r="J679" s="54"/>
      <c r="K679" s="54"/>
      <c r="L679" s="27"/>
      <c r="M679" s="107"/>
    </row>
    <row r="680" spans="1:13">
      <c r="A680" s="17">
        <v>11</v>
      </c>
      <c r="B680" s="76"/>
      <c r="C680" s="6"/>
      <c r="D680" s="6"/>
      <c r="E680" s="6"/>
      <c r="F680" s="6"/>
      <c r="G680" s="20"/>
      <c r="H680" s="182"/>
      <c r="I680" s="183"/>
      <c r="J680" s="8"/>
      <c r="K680" s="8"/>
      <c r="L680" s="8"/>
      <c r="M680" s="119"/>
    </row>
    <row r="681" spans="1:13">
      <c r="A681" s="17">
        <v>12</v>
      </c>
      <c r="B681" s="75"/>
      <c r="C681" s="6"/>
      <c r="D681" s="6"/>
      <c r="E681" s="6"/>
      <c r="F681" s="6"/>
      <c r="G681" s="20"/>
      <c r="H681" s="95"/>
      <c r="I681" s="7"/>
      <c r="J681" s="8"/>
      <c r="K681" s="8"/>
      <c r="L681" s="8"/>
      <c r="M681" s="119"/>
    </row>
    <row r="682" spans="1:13">
      <c r="A682" s="17">
        <v>13</v>
      </c>
      <c r="B682" s="76"/>
      <c r="C682" s="6"/>
      <c r="D682" s="6"/>
      <c r="E682" s="6"/>
      <c r="F682" s="6"/>
      <c r="G682" s="20"/>
      <c r="H682" s="95"/>
      <c r="I682" s="7"/>
      <c r="J682" s="8"/>
      <c r="K682" s="8"/>
      <c r="L682" s="8"/>
      <c r="M682" s="119"/>
    </row>
    <row r="683" spans="1:13">
      <c r="A683" s="17">
        <v>14</v>
      </c>
      <c r="B683" s="76"/>
      <c r="C683" s="6"/>
      <c r="D683" s="6"/>
      <c r="E683" s="6"/>
      <c r="F683" s="6"/>
      <c r="G683" s="20"/>
      <c r="H683" s="95"/>
      <c r="I683" s="7"/>
      <c r="J683" s="8"/>
      <c r="K683" s="8"/>
      <c r="L683" s="8"/>
      <c r="M683" s="119"/>
    </row>
    <row r="684" spans="1:13">
      <c r="A684" s="17">
        <v>15</v>
      </c>
      <c r="B684" s="76"/>
      <c r="C684" s="6"/>
      <c r="D684" s="6"/>
      <c r="E684" s="6"/>
      <c r="F684" s="6"/>
      <c r="G684" s="20"/>
      <c r="H684" s="95"/>
      <c r="I684" s="7"/>
      <c r="J684" s="8"/>
      <c r="K684" s="8"/>
      <c r="L684" s="8"/>
      <c r="M684" s="119"/>
    </row>
    <row r="685" spans="1:13">
      <c r="A685" s="17">
        <v>16</v>
      </c>
      <c r="B685" s="75"/>
      <c r="C685" s="6"/>
      <c r="D685" s="6"/>
      <c r="E685" s="6"/>
      <c r="F685" s="6"/>
      <c r="G685" s="54"/>
      <c r="H685" s="95"/>
      <c r="I685" s="7"/>
      <c r="J685" s="8"/>
      <c r="K685" s="8"/>
      <c r="L685" s="8"/>
      <c r="M685" s="119"/>
    </row>
    <row r="686" spans="1:13">
      <c r="A686" s="17">
        <v>17</v>
      </c>
      <c r="B686" s="76"/>
      <c r="C686" s="6"/>
      <c r="D686" s="6"/>
      <c r="E686" s="6"/>
      <c r="F686" s="6"/>
      <c r="G686" s="54"/>
      <c r="H686" s="56"/>
      <c r="I686" s="8"/>
      <c r="J686" s="56"/>
      <c r="K686" s="8"/>
      <c r="L686" s="56"/>
      <c r="M686" s="120"/>
    </row>
    <row r="687" spans="1:13">
      <c r="A687" s="17">
        <v>18</v>
      </c>
      <c r="B687" s="76"/>
      <c r="C687" s="6"/>
      <c r="D687" s="6"/>
      <c r="E687" s="6"/>
      <c r="F687" s="6"/>
      <c r="G687" s="54"/>
      <c r="H687" s="99"/>
      <c r="I687" s="8"/>
      <c r="J687" s="99"/>
      <c r="K687" s="8"/>
      <c r="L687" s="99"/>
      <c r="M687" s="121"/>
    </row>
    <row r="688" spans="1:13">
      <c r="A688" s="17">
        <v>19</v>
      </c>
      <c r="B688" s="76"/>
      <c r="C688" s="6"/>
      <c r="D688" s="6"/>
      <c r="E688" s="6"/>
      <c r="F688" s="6"/>
      <c r="G688" s="99"/>
      <c r="H688" s="8"/>
      <c r="I688" s="8"/>
      <c r="J688" s="8"/>
      <c r="K688" s="8"/>
      <c r="L688" s="8"/>
      <c r="M688" s="119"/>
    </row>
    <row r="689" spans="1:13">
      <c r="A689" s="17">
        <v>20</v>
      </c>
      <c r="B689" s="75"/>
      <c r="C689" s="6"/>
      <c r="D689" s="6"/>
      <c r="E689" s="6"/>
      <c r="F689" s="6"/>
      <c r="G689" s="99"/>
      <c r="H689" s="8"/>
      <c r="I689" s="8"/>
      <c r="J689" s="8"/>
      <c r="K689" s="8"/>
      <c r="L689" s="8"/>
      <c r="M689" s="119"/>
    </row>
    <row r="690" spans="1:13">
      <c r="A690" s="17">
        <v>21</v>
      </c>
      <c r="B690" s="76"/>
      <c r="C690" s="6"/>
      <c r="D690" s="6"/>
      <c r="E690" s="6"/>
      <c r="F690" s="6"/>
      <c r="G690" s="99"/>
      <c r="H690" s="8"/>
      <c r="I690" s="8"/>
      <c r="J690" s="8"/>
      <c r="K690" s="8"/>
      <c r="L690" s="8"/>
      <c r="M690" s="119"/>
    </row>
    <row r="691" spans="1:13">
      <c r="A691" s="17">
        <v>22</v>
      </c>
      <c r="B691" s="76"/>
      <c r="C691" s="6"/>
      <c r="D691" s="6"/>
      <c r="E691" s="6"/>
      <c r="F691" s="6"/>
      <c r="G691" s="99"/>
      <c r="H691" s="8"/>
      <c r="I691" s="8"/>
      <c r="J691" s="8"/>
      <c r="K691" s="8"/>
      <c r="L691" s="8"/>
      <c r="M691" s="119"/>
    </row>
    <row r="692" spans="1:13">
      <c r="A692" s="17">
        <v>23</v>
      </c>
      <c r="B692" s="76"/>
      <c r="C692" s="6"/>
      <c r="D692" s="6"/>
      <c r="E692" s="6"/>
      <c r="F692" s="6"/>
      <c r="G692" s="99"/>
      <c r="H692" s="8"/>
      <c r="I692" s="8"/>
      <c r="J692" s="8"/>
      <c r="K692" s="8"/>
      <c r="L692" s="8"/>
      <c r="M692" s="119"/>
    </row>
    <row r="693" spans="1:13">
      <c r="A693" s="17">
        <v>24</v>
      </c>
      <c r="B693" s="75"/>
      <c r="C693" s="6"/>
      <c r="D693" s="6"/>
      <c r="E693" s="6"/>
      <c r="F693" s="6"/>
      <c r="G693" s="99"/>
      <c r="H693" s="42"/>
      <c r="I693" s="8"/>
      <c r="J693" s="42"/>
      <c r="K693" s="8"/>
      <c r="L693" s="8"/>
      <c r="M693" s="119"/>
    </row>
    <row r="694" spans="1:13">
      <c r="A694" s="17">
        <v>25</v>
      </c>
      <c r="B694" s="76"/>
      <c r="C694" s="6"/>
      <c r="D694" s="6"/>
      <c r="E694" s="6"/>
      <c r="F694" s="6"/>
      <c r="G694" s="99"/>
      <c r="H694" s="42"/>
      <c r="I694" s="99"/>
      <c r="J694" s="42"/>
      <c r="K694" s="8"/>
      <c r="L694" s="8"/>
      <c r="M694" s="119"/>
    </row>
    <row r="695" spans="1:13">
      <c r="G695" s="8"/>
      <c r="H695" s="8"/>
      <c r="I695" s="8"/>
      <c r="J695" s="8"/>
      <c r="K695" s="8"/>
      <c r="L695" s="8"/>
      <c r="M695" s="119"/>
    </row>
    <row r="696" spans="1:13">
      <c r="G696" s="8"/>
      <c r="H696" s="8"/>
      <c r="I696" s="8"/>
      <c r="J696" s="8"/>
      <c r="K696" s="8"/>
      <c r="L696" s="8"/>
      <c r="M696" s="119"/>
    </row>
    <row r="697" spans="1:13">
      <c r="G697" s="8"/>
      <c r="H697" s="8"/>
      <c r="I697" s="8"/>
      <c r="J697" s="8"/>
      <c r="K697" s="8"/>
      <c r="L697" s="8"/>
      <c r="M697" s="119"/>
    </row>
    <row r="698" spans="1:13">
      <c r="G698" s="8"/>
      <c r="H698" s="8"/>
      <c r="I698" s="8"/>
      <c r="J698" s="8"/>
      <c r="K698" s="8"/>
      <c r="L698" s="8"/>
      <c r="M698" s="119"/>
    </row>
    <row r="699" spans="1:13">
      <c r="G699" s="8"/>
      <c r="H699" s="8"/>
      <c r="I699" s="8"/>
      <c r="J699" s="8"/>
      <c r="K699" s="8"/>
      <c r="L699" s="8"/>
      <c r="M699" s="119"/>
    </row>
    <row r="700" spans="1:13">
      <c r="G700" s="8"/>
      <c r="H700" s="8"/>
      <c r="I700" s="8"/>
      <c r="J700" s="8"/>
      <c r="K700" s="8"/>
      <c r="L700" s="8"/>
      <c r="M700" s="119"/>
    </row>
    <row r="701" spans="1:13">
      <c r="G701" s="8"/>
      <c r="H701" s="8"/>
      <c r="I701" s="8"/>
      <c r="J701" s="8"/>
      <c r="K701" s="8"/>
      <c r="L701" s="8"/>
      <c r="M701" s="119"/>
    </row>
    <row r="702" spans="1:13">
      <c r="G702" s="8"/>
      <c r="H702" s="8"/>
      <c r="I702" s="8"/>
      <c r="J702" s="8"/>
      <c r="K702" s="8"/>
      <c r="L702" s="8"/>
      <c r="M702" s="119"/>
    </row>
    <row r="703" spans="1:13">
      <c r="G703" s="8"/>
      <c r="H703" s="8"/>
      <c r="I703" s="8"/>
      <c r="J703" s="8"/>
      <c r="K703" s="8"/>
      <c r="L703" s="8"/>
      <c r="M703" s="119"/>
    </row>
    <row r="704" spans="1:13">
      <c r="G704" s="8"/>
      <c r="H704" s="8"/>
      <c r="I704" s="8"/>
      <c r="J704" s="8"/>
      <c r="K704" s="8"/>
      <c r="L704" s="8"/>
      <c r="M704" s="119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12"/>
    </row>
    <row r="706" spans="1:13">
      <c r="A706" s="202" t="s">
        <v>86</v>
      </c>
      <c r="B706" s="203"/>
      <c r="C706" s="203"/>
      <c r="D706" s="203"/>
      <c r="E706" s="203"/>
      <c r="F706" s="97"/>
      <c r="G706" s="27"/>
      <c r="H706" s="96" t="s">
        <v>51</v>
      </c>
      <c r="I706" s="96"/>
      <c r="J706" s="96"/>
      <c r="K706" s="27"/>
      <c r="L706" s="27"/>
      <c r="M706" s="107"/>
    </row>
    <row r="707" spans="1:13">
      <c r="A707" s="34" t="s">
        <v>52</v>
      </c>
      <c r="B707" s="97"/>
      <c r="C707" s="97"/>
      <c r="D707" s="97"/>
      <c r="E707" s="97"/>
      <c r="F707" s="97"/>
      <c r="G707" s="27"/>
      <c r="H707" s="55" t="s">
        <v>87</v>
      </c>
      <c r="I707" s="55"/>
      <c r="J707" s="55"/>
      <c r="K707" s="37"/>
      <c r="L707" s="26"/>
      <c r="M707" s="113"/>
    </row>
    <row r="708" spans="1:13">
      <c r="A708" s="97"/>
      <c r="B708" s="29"/>
      <c r="C708" s="15" t="s">
        <v>53</v>
      </c>
      <c r="D708" s="67"/>
      <c r="E708" s="30"/>
      <c r="F708" s="28"/>
      <c r="G708" s="27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4"/>
    </row>
    <row r="709" spans="1:13">
      <c r="A709" s="1"/>
      <c r="B709" s="1"/>
      <c r="C709" s="15" t="s">
        <v>59</v>
      </c>
      <c r="D709" s="30">
        <v>428</v>
      </c>
      <c r="E709" s="30"/>
      <c r="F709" s="28"/>
      <c r="G709" s="27"/>
      <c r="H709" s="31">
        <v>1</v>
      </c>
      <c r="I709" s="68"/>
      <c r="J709" s="35"/>
      <c r="K709" s="31"/>
      <c r="L709" s="33"/>
      <c r="M709" s="110"/>
    </row>
    <row r="710" spans="1:13">
      <c r="A710" s="9" t="s">
        <v>0</v>
      </c>
      <c r="B710" s="10"/>
      <c r="C710" s="15" t="s">
        <v>60</v>
      </c>
      <c r="D710" s="30">
        <v>407</v>
      </c>
      <c r="E710" s="30"/>
      <c r="F710" s="28"/>
      <c r="G710" s="27"/>
      <c r="H710" s="31">
        <v>2</v>
      </c>
      <c r="I710" s="68"/>
      <c r="J710" s="35"/>
      <c r="K710" s="31"/>
      <c r="L710" s="33"/>
      <c r="M710" s="110"/>
    </row>
    <row r="711" spans="1:13">
      <c r="A711" s="9" t="s">
        <v>1</v>
      </c>
      <c r="B711" s="11"/>
      <c r="C711" s="15" t="s">
        <v>61</v>
      </c>
      <c r="D711" s="30">
        <v>20</v>
      </c>
      <c r="E711" s="30"/>
      <c r="F711" s="28"/>
      <c r="G711" s="27"/>
      <c r="H711" s="31">
        <v>3</v>
      </c>
      <c r="I711" s="31"/>
      <c r="J711" s="35"/>
      <c r="K711" s="31"/>
      <c r="L711" s="33"/>
      <c r="M711" s="110"/>
    </row>
    <row r="712" spans="1:13">
      <c r="A712" s="9" t="s">
        <v>62</v>
      </c>
      <c r="B712" s="11"/>
      <c r="C712" s="16" t="s">
        <v>63</v>
      </c>
      <c r="D712" s="57" t="s">
        <v>88</v>
      </c>
      <c r="E712" s="21"/>
      <c r="F712" s="54"/>
      <c r="G712" s="27"/>
      <c r="H712" s="31">
        <v>4</v>
      </c>
      <c r="I712" s="31"/>
      <c r="J712" s="35"/>
      <c r="K712" s="31"/>
      <c r="L712" s="33"/>
      <c r="M712" s="110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27"/>
      <c r="H713" s="31">
        <v>5</v>
      </c>
      <c r="I713" s="31"/>
      <c r="J713" s="35"/>
      <c r="K713" s="31"/>
      <c r="L713" s="33"/>
      <c r="M713" s="110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27"/>
      <c r="H714" s="72"/>
      <c r="I714" s="72"/>
      <c r="J714" s="72"/>
      <c r="K714" s="72"/>
      <c r="L714" s="44"/>
      <c r="M714" s="115"/>
    </row>
    <row r="715" spans="1:13">
      <c r="A715" s="17">
        <v>2</v>
      </c>
      <c r="B715" s="74">
        <v>10</v>
      </c>
      <c r="C715" s="71" t="s">
        <v>77</v>
      </c>
      <c r="D715" s="71" t="s">
        <v>77</v>
      </c>
      <c r="E715" s="71" t="s">
        <v>77</v>
      </c>
      <c r="F715" s="6"/>
      <c r="G715" s="27"/>
      <c r="H715" s="98"/>
      <c r="I715" s="98"/>
      <c r="J715" s="98"/>
      <c r="K715" s="98"/>
      <c r="L715" s="44"/>
      <c r="M715" s="115"/>
    </row>
    <row r="716" spans="1:13">
      <c r="A716" s="17">
        <v>3</v>
      </c>
      <c r="B716" s="75"/>
      <c r="C716" s="71"/>
      <c r="D716" s="6"/>
      <c r="E716" s="71"/>
      <c r="F716" s="6"/>
      <c r="G716" s="27"/>
      <c r="H716" s="204" t="s">
        <v>75</v>
      </c>
      <c r="I716" s="205"/>
      <c r="J716" s="98"/>
      <c r="K716" s="44" t="s">
        <v>35</v>
      </c>
      <c r="L716" s="5"/>
      <c r="M716" s="116"/>
    </row>
    <row r="717" spans="1:13">
      <c r="A717" s="17">
        <v>4</v>
      </c>
      <c r="B717" s="75"/>
      <c r="C717" s="71"/>
      <c r="D717" s="6"/>
      <c r="E717" s="71"/>
      <c r="F717" s="6"/>
      <c r="G717" s="27"/>
      <c r="H717" s="21" t="s">
        <v>64</v>
      </c>
      <c r="I717" s="21"/>
      <c r="J717" s="43">
        <f>SUM(J709*L709)+10+12</f>
        <v>22</v>
      </c>
      <c r="K717" s="2"/>
      <c r="L717" s="3"/>
      <c r="M717" s="117"/>
    </row>
    <row r="718" spans="1:13">
      <c r="A718" s="17">
        <v>5</v>
      </c>
      <c r="B718" s="76"/>
      <c r="C718" s="71"/>
      <c r="D718" s="71"/>
      <c r="E718" s="71"/>
      <c r="F718" s="6"/>
      <c r="G718" s="27"/>
      <c r="H718" s="21" t="s">
        <v>65</v>
      </c>
      <c r="I718" s="21"/>
      <c r="J718" s="43">
        <f>SUM(N714,B715)+12</f>
        <v>22</v>
      </c>
      <c r="K718" s="27"/>
      <c r="L718" s="3"/>
      <c r="M718" s="117"/>
    </row>
    <row r="719" spans="1:13">
      <c r="A719" s="17">
        <v>6</v>
      </c>
      <c r="B719" s="7"/>
      <c r="C719" s="7"/>
      <c r="D719" s="7"/>
      <c r="E719" s="71"/>
      <c r="F719" s="6"/>
      <c r="G719" s="27"/>
      <c r="H719" s="206" t="s">
        <v>66</v>
      </c>
      <c r="I719" s="207"/>
      <c r="J719" s="206" t="s">
        <v>67</v>
      </c>
      <c r="K719" s="207"/>
      <c r="L719" s="20"/>
      <c r="M719" s="118"/>
    </row>
    <row r="720" spans="1:13">
      <c r="A720" s="17">
        <v>7</v>
      </c>
      <c r="B720" s="7"/>
      <c r="C720" s="71"/>
      <c r="D720" s="6"/>
      <c r="E720" s="71"/>
      <c r="F720" s="6"/>
      <c r="G720" s="27"/>
      <c r="H720" s="197"/>
      <c r="I720" s="198"/>
      <c r="J720" s="197"/>
      <c r="K720" s="198"/>
      <c r="L720" s="27"/>
      <c r="M720" s="107"/>
    </row>
    <row r="721" spans="1:13">
      <c r="A721" s="17">
        <v>8</v>
      </c>
      <c r="B721" s="75"/>
      <c r="C721" s="71"/>
      <c r="D721" s="71"/>
      <c r="E721" s="71"/>
      <c r="F721" s="6"/>
      <c r="G721" s="27"/>
      <c r="H721" s="199"/>
      <c r="I721" s="200"/>
      <c r="J721" s="199"/>
      <c r="K721" s="200"/>
      <c r="L721" s="27"/>
      <c r="M721" s="107"/>
    </row>
    <row r="722" spans="1:13">
      <c r="A722" s="17">
        <v>9</v>
      </c>
      <c r="B722" s="7"/>
      <c r="C722" s="7"/>
      <c r="D722" s="7"/>
      <c r="E722" s="6"/>
      <c r="F722" s="6"/>
      <c r="G722" s="27"/>
      <c r="H722" s="38" t="s">
        <v>68</v>
      </c>
      <c r="I722" s="38"/>
      <c r="J722" s="38"/>
      <c r="K722" s="38"/>
      <c r="L722" s="27"/>
      <c r="M722" s="107"/>
    </row>
    <row r="723" spans="1:13">
      <c r="A723" s="17">
        <v>10</v>
      </c>
      <c r="B723" s="95"/>
      <c r="C723" s="6"/>
      <c r="D723" s="6"/>
      <c r="E723" s="6"/>
      <c r="F723" s="6"/>
      <c r="G723" s="27"/>
      <c r="H723" s="54" t="s">
        <v>69</v>
      </c>
      <c r="I723" s="54"/>
      <c r="J723" s="54"/>
      <c r="K723" s="54"/>
      <c r="L723" s="27"/>
      <c r="M723" s="107"/>
    </row>
    <row r="724" spans="1:13">
      <c r="A724" s="17">
        <v>11</v>
      </c>
      <c r="B724" s="76"/>
      <c r="C724" s="6"/>
      <c r="D724" s="6"/>
      <c r="E724" s="6"/>
      <c r="F724" s="6"/>
      <c r="G724" s="20"/>
      <c r="H724" s="182"/>
      <c r="I724" s="183"/>
      <c r="J724" s="8"/>
      <c r="K724" s="8"/>
      <c r="L724" s="8"/>
      <c r="M724" s="119"/>
    </row>
    <row r="725" spans="1:13">
      <c r="A725" s="17">
        <v>12</v>
      </c>
      <c r="B725" s="75"/>
      <c r="C725" s="6"/>
      <c r="D725" s="6"/>
      <c r="E725" s="6"/>
      <c r="F725" s="6"/>
      <c r="G725" s="20"/>
      <c r="H725" s="95"/>
      <c r="I725" s="7"/>
      <c r="J725" s="8"/>
      <c r="K725" s="8"/>
      <c r="L725" s="8"/>
      <c r="M725" s="119"/>
    </row>
    <row r="726" spans="1:13">
      <c r="A726" s="17">
        <v>13</v>
      </c>
      <c r="B726" s="76"/>
      <c r="C726" s="6"/>
      <c r="D726" s="6"/>
      <c r="E726" s="6"/>
      <c r="F726" s="6"/>
      <c r="G726" s="20"/>
      <c r="H726" s="95"/>
      <c r="I726" s="7"/>
      <c r="J726" s="8"/>
      <c r="K726" s="8"/>
      <c r="L726" s="8"/>
      <c r="M726" s="119"/>
    </row>
    <row r="727" spans="1:13">
      <c r="A727" s="17">
        <v>14</v>
      </c>
      <c r="B727" s="76"/>
      <c r="C727" s="6"/>
      <c r="D727" s="6"/>
      <c r="E727" s="6"/>
      <c r="F727" s="6"/>
      <c r="G727" s="20"/>
      <c r="H727" s="95"/>
      <c r="I727" s="7"/>
      <c r="J727" s="8"/>
      <c r="K727" s="8"/>
      <c r="L727" s="8"/>
      <c r="M727" s="119"/>
    </row>
    <row r="728" spans="1:13">
      <c r="A728" s="17">
        <v>15</v>
      </c>
      <c r="B728" s="76"/>
      <c r="C728" s="6"/>
      <c r="D728" s="6"/>
      <c r="E728" s="6"/>
      <c r="F728" s="6"/>
      <c r="G728" s="20"/>
      <c r="H728" s="95"/>
      <c r="I728" s="7"/>
      <c r="J728" s="8"/>
      <c r="K728" s="8"/>
      <c r="L728" s="8"/>
      <c r="M728" s="119"/>
    </row>
    <row r="729" spans="1:13">
      <c r="A729" s="17">
        <v>16</v>
      </c>
      <c r="B729" s="75"/>
      <c r="C729" s="6"/>
      <c r="D729" s="6"/>
      <c r="E729" s="6"/>
      <c r="F729" s="6"/>
      <c r="G729" s="54"/>
      <c r="H729" s="95"/>
      <c r="I729" s="7"/>
      <c r="J729" s="8"/>
      <c r="K729" s="8"/>
      <c r="L729" s="8"/>
      <c r="M729" s="119"/>
    </row>
    <row r="730" spans="1:13">
      <c r="A730" s="17">
        <v>17</v>
      </c>
      <c r="B730" s="76"/>
      <c r="C730" s="6"/>
      <c r="D730" s="6"/>
      <c r="E730" s="6"/>
      <c r="F730" s="6"/>
      <c r="G730" s="54"/>
      <c r="H730" s="56"/>
      <c r="I730" s="8"/>
      <c r="J730" s="56"/>
      <c r="K730" s="8"/>
      <c r="L730" s="56"/>
      <c r="M730" s="120"/>
    </row>
    <row r="731" spans="1:13">
      <c r="A731" s="17">
        <v>18</v>
      </c>
      <c r="B731" s="76"/>
      <c r="C731" s="6"/>
      <c r="D731" s="6"/>
      <c r="E731" s="6"/>
      <c r="F731" s="6"/>
      <c r="G731" s="54"/>
      <c r="H731" s="99"/>
      <c r="I731" s="8"/>
      <c r="J731" s="99"/>
      <c r="K731" s="8"/>
      <c r="L731" s="99"/>
      <c r="M731" s="121"/>
    </row>
    <row r="732" spans="1:13">
      <c r="A732" s="17">
        <v>19</v>
      </c>
      <c r="B732" s="76"/>
      <c r="C732" s="6"/>
      <c r="D732" s="6"/>
      <c r="E732" s="6"/>
      <c r="F732" s="6"/>
      <c r="G732" s="99"/>
      <c r="H732" s="8"/>
      <c r="I732" s="8"/>
      <c r="J732" s="8"/>
      <c r="K732" s="8"/>
      <c r="L732" s="8"/>
      <c r="M732" s="119"/>
    </row>
    <row r="733" spans="1:13">
      <c r="A733" s="17">
        <v>20</v>
      </c>
      <c r="B733" s="75"/>
      <c r="C733" s="6"/>
      <c r="D733" s="6"/>
      <c r="E733" s="6"/>
      <c r="F733" s="6"/>
      <c r="G733" s="99"/>
      <c r="H733" s="8"/>
      <c r="I733" s="8"/>
      <c r="J733" s="8"/>
      <c r="K733" s="8"/>
      <c r="L733" s="8"/>
      <c r="M733" s="119"/>
    </row>
    <row r="734" spans="1:13">
      <c r="A734" s="17">
        <v>21</v>
      </c>
      <c r="B734" s="76"/>
      <c r="C734" s="6"/>
      <c r="D734" s="6"/>
      <c r="E734" s="6"/>
      <c r="F734" s="6"/>
      <c r="G734" s="99"/>
      <c r="H734" s="8"/>
      <c r="I734" s="8"/>
      <c r="J734" s="8"/>
      <c r="K734" s="8"/>
      <c r="L734" s="8"/>
      <c r="M734" s="119"/>
    </row>
    <row r="735" spans="1:13">
      <c r="A735" s="17">
        <v>22</v>
      </c>
      <c r="B735" s="76"/>
      <c r="C735" s="6"/>
      <c r="D735" s="6"/>
      <c r="E735" s="6"/>
      <c r="F735" s="6"/>
      <c r="G735" s="99"/>
      <c r="H735" s="8"/>
      <c r="I735" s="8"/>
      <c r="J735" s="8"/>
      <c r="K735" s="8"/>
      <c r="L735" s="8"/>
      <c r="M735" s="119"/>
    </row>
    <row r="736" spans="1:13">
      <c r="A736" s="17">
        <v>23</v>
      </c>
      <c r="B736" s="76"/>
      <c r="C736" s="6"/>
      <c r="D736" s="6"/>
      <c r="E736" s="6"/>
      <c r="F736" s="6"/>
      <c r="G736" s="99"/>
      <c r="H736" s="8"/>
      <c r="I736" s="8"/>
      <c r="J736" s="8"/>
      <c r="K736" s="8"/>
      <c r="L736" s="8"/>
      <c r="M736" s="119"/>
    </row>
    <row r="737" spans="1:13">
      <c r="A737" s="17">
        <v>24</v>
      </c>
      <c r="B737" s="75"/>
      <c r="C737" s="6"/>
      <c r="D737" s="6"/>
      <c r="E737" s="6"/>
      <c r="F737" s="6"/>
      <c r="G737" s="99"/>
      <c r="H737" s="42"/>
      <c r="I737" s="8"/>
      <c r="J737" s="42"/>
      <c r="K737" s="8"/>
      <c r="L737" s="8"/>
      <c r="M737" s="119"/>
    </row>
    <row r="738" spans="1:13">
      <c r="A738" s="17">
        <v>25</v>
      </c>
      <c r="B738" s="76"/>
      <c r="C738" s="6"/>
      <c r="D738" s="6"/>
      <c r="E738" s="6"/>
      <c r="F738" s="6"/>
      <c r="G738" s="99"/>
      <c r="H738" s="42"/>
      <c r="I738" s="99"/>
      <c r="J738" s="42"/>
      <c r="K738" s="8"/>
      <c r="L738" s="8"/>
      <c r="M738" s="119"/>
    </row>
    <row r="739" spans="1:13">
      <c r="G739" s="8"/>
      <c r="H739" s="8"/>
      <c r="I739" s="8"/>
      <c r="J739" s="8"/>
      <c r="K739" s="8"/>
      <c r="L739" s="8"/>
      <c r="M739" s="119"/>
    </row>
    <row r="740" spans="1:13">
      <c r="G740" s="8"/>
      <c r="H740" s="8"/>
      <c r="I740" s="8"/>
      <c r="J740" s="8"/>
      <c r="K740" s="8"/>
      <c r="L740" s="8"/>
      <c r="M740" s="119"/>
    </row>
    <row r="741" spans="1:13">
      <c r="G741" s="8"/>
      <c r="H741" s="8"/>
      <c r="I741" s="8"/>
      <c r="J741" s="8"/>
      <c r="K741" s="8"/>
      <c r="L741" s="8"/>
      <c r="M741" s="119"/>
    </row>
    <row r="742" spans="1:13">
      <c r="G742" s="8"/>
      <c r="H742" s="8"/>
      <c r="I742" s="8"/>
      <c r="J742" s="8"/>
      <c r="K742" s="8"/>
      <c r="L742" s="8"/>
      <c r="M742" s="119"/>
    </row>
    <row r="743" spans="1:13">
      <c r="G743" s="8"/>
      <c r="H743" s="8"/>
      <c r="I743" s="8"/>
      <c r="J743" s="8"/>
      <c r="K743" s="8"/>
      <c r="L743" s="8"/>
      <c r="M743" s="119"/>
    </row>
    <row r="744" spans="1:13">
      <c r="G744" s="8"/>
      <c r="H744" s="8"/>
      <c r="I744" s="8"/>
      <c r="J744" s="8"/>
      <c r="K744" s="8"/>
      <c r="L744" s="8"/>
      <c r="M744" s="119"/>
    </row>
    <row r="745" spans="1:13">
      <c r="G745" s="8"/>
      <c r="H745" s="8"/>
      <c r="I745" s="8"/>
      <c r="J745" s="8"/>
      <c r="K745" s="8"/>
      <c r="L745" s="8"/>
      <c r="M745" s="119"/>
    </row>
    <row r="746" spans="1:13">
      <c r="G746" s="8"/>
      <c r="H746" s="8"/>
      <c r="I746" s="8"/>
      <c r="J746" s="8"/>
      <c r="K746" s="8"/>
      <c r="L746" s="8"/>
      <c r="M746" s="119"/>
    </row>
    <row r="747" spans="1:13">
      <c r="G747" s="8"/>
      <c r="H747" s="8"/>
      <c r="I747" s="8"/>
      <c r="J747" s="8"/>
      <c r="K747" s="8"/>
      <c r="L747" s="8"/>
      <c r="M747" s="119"/>
    </row>
    <row r="748" spans="1:13">
      <c r="G748" s="8"/>
      <c r="H748" s="8"/>
      <c r="I748" s="8"/>
      <c r="J748" s="8"/>
      <c r="K748" s="8"/>
      <c r="L748" s="8"/>
      <c r="M748" s="119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12"/>
    </row>
    <row r="750" spans="1:13">
      <c r="A750" s="202" t="s">
        <v>86</v>
      </c>
      <c r="B750" s="203"/>
      <c r="C750" s="203"/>
      <c r="D750" s="203"/>
      <c r="E750" s="203"/>
      <c r="F750" s="97"/>
      <c r="G750" s="27"/>
      <c r="H750" s="96" t="s">
        <v>51</v>
      </c>
      <c r="I750" s="96"/>
      <c r="J750" s="96"/>
      <c r="K750" s="27"/>
      <c r="L750" s="27"/>
      <c r="M750" s="107"/>
    </row>
    <row r="751" spans="1:13">
      <c r="A751" s="34" t="s">
        <v>52</v>
      </c>
      <c r="B751" s="97"/>
      <c r="C751" s="97"/>
      <c r="D751" s="97"/>
      <c r="E751" s="97"/>
      <c r="F751" s="97"/>
      <c r="G751" s="27"/>
      <c r="H751" s="55" t="s">
        <v>87</v>
      </c>
      <c r="I751" s="55"/>
      <c r="J751" s="55"/>
      <c r="K751" s="37"/>
      <c r="L751" s="26"/>
      <c r="M751" s="113"/>
    </row>
    <row r="752" spans="1:13">
      <c r="A752" s="97"/>
      <c r="B752" s="29"/>
      <c r="C752" s="15" t="s">
        <v>53</v>
      </c>
      <c r="D752" s="67"/>
      <c r="E752" s="30"/>
      <c r="F752" s="28"/>
      <c r="G752" s="27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4"/>
    </row>
    <row r="753" spans="1:13">
      <c r="A753" s="1"/>
      <c r="B753" s="1"/>
      <c r="C753" s="15" t="s">
        <v>59</v>
      </c>
      <c r="D753" s="30">
        <v>428</v>
      </c>
      <c r="E753" s="30"/>
      <c r="F753" s="28"/>
      <c r="G753" s="27"/>
      <c r="H753" s="31">
        <v>1</v>
      </c>
      <c r="I753" s="68"/>
      <c r="J753" s="35"/>
      <c r="K753" s="31"/>
      <c r="L753" s="33"/>
      <c r="M753" s="110"/>
    </row>
    <row r="754" spans="1:13">
      <c r="A754" s="9" t="s">
        <v>0</v>
      </c>
      <c r="B754" s="10"/>
      <c r="C754" s="15" t="s">
        <v>60</v>
      </c>
      <c r="D754" s="30">
        <v>407</v>
      </c>
      <c r="E754" s="30"/>
      <c r="F754" s="28"/>
      <c r="G754" s="27"/>
      <c r="H754" s="31">
        <v>2</v>
      </c>
      <c r="I754" s="68"/>
      <c r="J754" s="35"/>
      <c r="K754" s="31"/>
      <c r="L754" s="33"/>
      <c r="M754" s="110"/>
    </row>
    <row r="755" spans="1:13">
      <c r="A755" s="9" t="s">
        <v>1</v>
      </c>
      <c r="B755" s="11"/>
      <c r="C755" s="15" t="s">
        <v>61</v>
      </c>
      <c r="D755" s="30">
        <v>20</v>
      </c>
      <c r="E755" s="30"/>
      <c r="F755" s="28"/>
      <c r="G755" s="27"/>
      <c r="H755" s="31">
        <v>3</v>
      </c>
      <c r="I755" s="31"/>
      <c r="J755" s="35"/>
      <c r="K755" s="31"/>
      <c r="L755" s="33"/>
      <c r="M755" s="110"/>
    </row>
    <row r="756" spans="1:13">
      <c r="A756" s="9" t="s">
        <v>62</v>
      </c>
      <c r="B756" s="11"/>
      <c r="C756" s="16" t="s">
        <v>63</v>
      </c>
      <c r="D756" s="57" t="s">
        <v>88</v>
      </c>
      <c r="E756" s="21"/>
      <c r="F756" s="54"/>
      <c r="G756" s="27"/>
      <c r="H756" s="31">
        <v>4</v>
      </c>
      <c r="I756" s="31"/>
      <c r="J756" s="35"/>
      <c r="K756" s="31"/>
      <c r="L756" s="33"/>
      <c r="M756" s="110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27"/>
      <c r="H757" s="31">
        <v>5</v>
      </c>
      <c r="I757" s="31"/>
      <c r="J757" s="35"/>
      <c r="K757" s="31"/>
      <c r="L757" s="33"/>
      <c r="M757" s="110"/>
    </row>
    <row r="758" spans="1:13">
      <c r="A758" s="17">
        <v>1</v>
      </c>
      <c r="B758" s="12"/>
      <c r="C758" s="71" t="s">
        <v>78</v>
      </c>
      <c r="D758" s="77">
        <v>22</v>
      </c>
      <c r="E758" s="71" t="s">
        <v>78</v>
      </c>
      <c r="F758" s="12"/>
      <c r="G758" s="27"/>
      <c r="H758" s="72"/>
      <c r="I758" s="72"/>
      <c r="J758" s="72"/>
      <c r="K758" s="72"/>
      <c r="L758" s="44"/>
      <c r="M758" s="115"/>
    </row>
    <row r="759" spans="1:13">
      <c r="A759" s="17">
        <v>2</v>
      </c>
      <c r="B759" s="74">
        <v>10</v>
      </c>
      <c r="C759" s="71" t="s">
        <v>77</v>
      </c>
      <c r="D759" s="71" t="s">
        <v>77</v>
      </c>
      <c r="E759" s="71" t="s">
        <v>77</v>
      </c>
      <c r="F759" s="6"/>
      <c r="G759" s="27"/>
      <c r="H759" s="98"/>
      <c r="I759" s="98"/>
      <c r="J759" s="98"/>
      <c r="K759" s="98"/>
      <c r="L759" s="44"/>
      <c r="M759" s="115"/>
    </row>
    <row r="760" spans="1:13">
      <c r="A760" s="17">
        <v>3</v>
      </c>
      <c r="B760" s="75"/>
      <c r="C760" s="71"/>
      <c r="D760" s="6"/>
      <c r="E760" s="71"/>
      <c r="F760" s="6"/>
      <c r="G760" s="27"/>
      <c r="H760" s="204" t="s">
        <v>75</v>
      </c>
      <c r="I760" s="205"/>
      <c r="J760" s="98"/>
      <c r="K760" s="44" t="s">
        <v>35</v>
      </c>
      <c r="L760" s="5"/>
      <c r="M760" s="116"/>
    </row>
    <row r="761" spans="1:13">
      <c r="A761" s="17">
        <v>4</v>
      </c>
      <c r="B761" s="75"/>
      <c r="C761" s="71"/>
      <c r="D761" s="6"/>
      <c r="E761" s="71"/>
      <c r="F761" s="6"/>
      <c r="G761" s="27"/>
      <c r="H761" s="21" t="s">
        <v>64</v>
      </c>
      <c r="I761" s="21"/>
      <c r="J761" s="43">
        <f>SUM(J753*L753)+10+12</f>
        <v>22</v>
      </c>
      <c r="K761" s="2"/>
      <c r="L761" s="3"/>
      <c r="M761" s="117"/>
    </row>
    <row r="762" spans="1:13">
      <c r="A762" s="17">
        <v>5</v>
      </c>
      <c r="B762" s="76"/>
      <c r="C762" s="71"/>
      <c r="D762" s="71"/>
      <c r="E762" s="71"/>
      <c r="F762" s="6"/>
      <c r="G762" s="27"/>
      <c r="H762" s="21" t="s">
        <v>65</v>
      </c>
      <c r="I762" s="21"/>
      <c r="J762" s="43">
        <f>SUM(N758,B759)+12</f>
        <v>22</v>
      </c>
      <c r="K762" s="27"/>
      <c r="L762" s="3"/>
      <c r="M762" s="117"/>
    </row>
    <row r="763" spans="1:13">
      <c r="A763" s="17">
        <v>6</v>
      </c>
      <c r="B763" s="7"/>
      <c r="C763" s="7"/>
      <c r="D763" s="7"/>
      <c r="E763" s="71"/>
      <c r="F763" s="6"/>
      <c r="G763" s="27"/>
      <c r="H763" s="206" t="s">
        <v>66</v>
      </c>
      <c r="I763" s="207"/>
      <c r="J763" s="206" t="s">
        <v>67</v>
      </c>
      <c r="K763" s="207"/>
      <c r="L763" s="20"/>
      <c r="M763" s="118"/>
    </row>
    <row r="764" spans="1:13">
      <c r="A764" s="17">
        <v>7</v>
      </c>
      <c r="B764" s="7"/>
      <c r="C764" s="71"/>
      <c r="D764" s="6"/>
      <c r="E764" s="71"/>
      <c r="F764" s="6"/>
      <c r="G764" s="27"/>
      <c r="H764" s="197"/>
      <c r="I764" s="198"/>
      <c r="J764" s="197"/>
      <c r="K764" s="198"/>
      <c r="L764" s="27"/>
      <c r="M764" s="107"/>
    </row>
    <row r="765" spans="1:13">
      <c r="A765" s="17">
        <v>8</v>
      </c>
      <c r="B765" s="75"/>
      <c r="C765" s="71"/>
      <c r="D765" s="71"/>
      <c r="E765" s="71"/>
      <c r="F765" s="6"/>
      <c r="G765" s="27"/>
      <c r="H765" s="199"/>
      <c r="I765" s="200"/>
      <c r="J765" s="199"/>
      <c r="K765" s="200"/>
      <c r="L765" s="27"/>
      <c r="M765" s="107"/>
    </row>
    <row r="766" spans="1:13">
      <c r="A766" s="17">
        <v>9</v>
      </c>
      <c r="B766" s="7"/>
      <c r="C766" s="7"/>
      <c r="D766" s="7"/>
      <c r="E766" s="6"/>
      <c r="F766" s="6"/>
      <c r="G766" s="27"/>
      <c r="H766" s="38" t="s">
        <v>68</v>
      </c>
      <c r="I766" s="38"/>
      <c r="J766" s="38"/>
      <c r="K766" s="38"/>
      <c r="L766" s="27"/>
      <c r="M766" s="107"/>
    </row>
    <row r="767" spans="1:13">
      <c r="A767" s="17">
        <v>10</v>
      </c>
      <c r="B767" s="95"/>
      <c r="C767" s="6"/>
      <c r="D767" s="6"/>
      <c r="E767" s="6"/>
      <c r="F767" s="6"/>
      <c r="G767" s="27"/>
      <c r="H767" s="54" t="s">
        <v>69</v>
      </c>
      <c r="I767" s="54"/>
      <c r="J767" s="54"/>
      <c r="K767" s="54"/>
      <c r="L767" s="27"/>
      <c r="M767" s="107"/>
    </row>
    <row r="768" spans="1:13">
      <c r="A768" s="17">
        <v>11</v>
      </c>
      <c r="B768" s="76"/>
      <c r="C768" s="6"/>
      <c r="D768" s="6"/>
      <c r="E768" s="6"/>
      <c r="F768" s="6"/>
      <c r="G768" s="20"/>
      <c r="H768" s="182"/>
      <c r="I768" s="183"/>
      <c r="J768" s="8"/>
      <c r="K768" s="8"/>
      <c r="L768" s="8"/>
      <c r="M768" s="119"/>
    </row>
    <row r="769" spans="1:13">
      <c r="A769" s="17">
        <v>12</v>
      </c>
      <c r="B769" s="75"/>
      <c r="C769" s="6"/>
      <c r="D769" s="6"/>
      <c r="E769" s="6"/>
      <c r="F769" s="6"/>
      <c r="G769" s="20"/>
      <c r="H769" s="95"/>
      <c r="I769" s="7"/>
      <c r="J769" s="8"/>
      <c r="K769" s="8"/>
      <c r="L769" s="8"/>
      <c r="M769" s="119"/>
    </row>
    <row r="770" spans="1:13">
      <c r="A770" s="17">
        <v>13</v>
      </c>
      <c r="B770" s="76"/>
      <c r="C770" s="6"/>
      <c r="D770" s="6"/>
      <c r="E770" s="6"/>
      <c r="F770" s="6"/>
      <c r="G770" s="20"/>
      <c r="H770" s="95"/>
      <c r="I770" s="7"/>
      <c r="J770" s="8"/>
      <c r="K770" s="8"/>
      <c r="L770" s="8"/>
      <c r="M770" s="119"/>
    </row>
    <row r="771" spans="1:13">
      <c r="A771" s="17">
        <v>14</v>
      </c>
      <c r="B771" s="76"/>
      <c r="C771" s="6"/>
      <c r="D771" s="6"/>
      <c r="E771" s="6"/>
      <c r="F771" s="6"/>
      <c r="G771" s="20"/>
      <c r="H771" s="95"/>
      <c r="I771" s="7"/>
      <c r="J771" s="8"/>
      <c r="K771" s="8"/>
      <c r="L771" s="8"/>
      <c r="M771" s="119"/>
    </row>
    <row r="772" spans="1:13">
      <c r="A772" s="17">
        <v>15</v>
      </c>
      <c r="B772" s="76"/>
      <c r="C772" s="6"/>
      <c r="D772" s="6"/>
      <c r="E772" s="6"/>
      <c r="F772" s="6"/>
      <c r="G772" s="20"/>
      <c r="H772" s="95"/>
      <c r="I772" s="7"/>
      <c r="J772" s="8"/>
      <c r="K772" s="8"/>
      <c r="L772" s="8"/>
      <c r="M772" s="119"/>
    </row>
    <row r="773" spans="1:13">
      <c r="A773" s="17">
        <v>16</v>
      </c>
      <c r="B773" s="75"/>
      <c r="C773" s="6"/>
      <c r="D773" s="6"/>
      <c r="E773" s="6"/>
      <c r="F773" s="6"/>
      <c r="G773" s="54"/>
      <c r="H773" s="95"/>
      <c r="I773" s="7"/>
      <c r="J773" s="8"/>
      <c r="K773" s="8"/>
      <c r="L773" s="8"/>
      <c r="M773" s="119"/>
    </row>
    <row r="774" spans="1:13">
      <c r="A774" s="17">
        <v>17</v>
      </c>
      <c r="B774" s="76"/>
      <c r="C774" s="6"/>
      <c r="D774" s="6"/>
      <c r="E774" s="6"/>
      <c r="F774" s="6"/>
      <c r="G774" s="54"/>
      <c r="H774" s="56"/>
      <c r="I774" s="8"/>
      <c r="J774" s="56"/>
      <c r="K774" s="8"/>
      <c r="L774" s="56"/>
      <c r="M774" s="120"/>
    </row>
    <row r="775" spans="1:13">
      <c r="A775" s="17">
        <v>18</v>
      </c>
      <c r="B775" s="76"/>
      <c r="C775" s="6"/>
      <c r="D775" s="6"/>
      <c r="E775" s="6"/>
      <c r="F775" s="6"/>
      <c r="G775" s="54"/>
      <c r="H775" s="99"/>
      <c r="I775" s="8"/>
      <c r="J775" s="99"/>
      <c r="K775" s="8"/>
      <c r="L775" s="99"/>
      <c r="M775" s="121"/>
    </row>
    <row r="776" spans="1:13">
      <c r="A776" s="17">
        <v>19</v>
      </c>
      <c r="B776" s="76"/>
      <c r="C776" s="6"/>
      <c r="D776" s="6"/>
      <c r="E776" s="6"/>
      <c r="F776" s="6"/>
      <c r="G776" s="99"/>
      <c r="H776" s="8"/>
      <c r="I776" s="8"/>
      <c r="J776" s="8"/>
      <c r="K776" s="8"/>
      <c r="L776" s="8"/>
      <c r="M776" s="119"/>
    </row>
    <row r="777" spans="1:13">
      <c r="A777" s="17">
        <v>20</v>
      </c>
      <c r="B777" s="75"/>
      <c r="C777" s="6"/>
      <c r="D777" s="6"/>
      <c r="E777" s="6"/>
      <c r="F777" s="6"/>
      <c r="G777" s="99"/>
      <c r="H777" s="8"/>
      <c r="I777" s="8"/>
      <c r="J777" s="8"/>
      <c r="K777" s="8"/>
      <c r="L777" s="8"/>
      <c r="M777" s="119"/>
    </row>
    <row r="778" spans="1:13">
      <c r="A778" s="17">
        <v>21</v>
      </c>
      <c r="B778" s="76"/>
      <c r="C778" s="6"/>
      <c r="D778" s="6"/>
      <c r="E778" s="6"/>
      <c r="F778" s="6"/>
      <c r="G778" s="99"/>
      <c r="H778" s="8"/>
      <c r="I778" s="8"/>
      <c r="J778" s="8"/>
      <c r="K778" s="8"/>
      <c r="L778" s="8"/>
      <c r="M778" s="119"/>
    </row>
    <row r="779" spans="1:13">
      <c r="A779" s="17">
        <v>22</v>
      </c>
      <c r="B779" s="76"/>
      <c r="C779" s="6"/>
      <c r="D779" s="6"/>
      <c r="E779" s="6"/>
      <c r="F779" s="6"/>
      <c r="G779" s="99"/>
      <c r="H779" s="8"/>
      <c r="I779" s="8"/>
      <c r="J779" s="8"/>
      <c r="K779" s="8"/>
      <c r="L779" s="8"/>
      <c r="M779" s="119"/>
    </row>
    <row r="780" spans="1:13">
      <c r="A780" s="17">
        <v>23</v>
      </c>
      <c r="B780" s="76"/>
      <c r="C780" s="6"/>
      <c r="D780" s="6"/>
      <c r="E780" s="6"/>
      <c r="F780" s="6"/>
      <c r="G780" s="99"/>
      <c r="H780" s="8"/>
      <c r="I780" s="8"/>
      <c r="J780" s="8"/>
      <c r="K780" s="8"/>
      <c r="L780" s="8"/>
      <c r="M780" s="119"/>
    </row>
    <row r="781" spans="1:13">
      <c r="A781" s="17">
        <v>24</v>
      </c>
      <c r="B781" s="75"/>
      <c r="C781" s="6"/>
      <c r="D781" s="6"/>
      <c r="E781" s="6"/>
      <c r="F781" s="6"/>
      <c r="G781" s="99"/>
      <c r="H781" s="42"/>
      <c r="I781" s="8"/>
      <c r="J781" s="42"/>
      <c r="K781" s="8"/>
      <c r="L781" s="8"/>
      <c r="M781" s="119"/>
    </row>
    <row r="782" spans="1:13">
      <c r="A782" s="17">
        <v>25</v>
      </c>
      <c r="B782" s="76"/>
      <c r="C782" s="6"/>
      <c r="D782" s="6"/>
      <c r="E782" s="6"/>
      <c r="F782" s="6"/>
      <c r="G782" s="99"/>
      <c r="H782" s="42"/>
      <c r="I782" s="99"/>
      <c r="J782" s="42"/>
      <c r="K782" s="8"/>
      <c r="L782" s="8"/>
      <c r="M782" s="119"/>
    </row>
    <row r="783" spans="1:13">
      <c r="G783" s="8"/>
      <c r="H783" s="8"/>
      <c r="I783" s="8"/>
      <c r="J783" s="8"/>
      <c r="K783" s="8"/>
      <c r="L783" s="8"/>
      <c r="M783" s="119"/>
    </row>
    <row r="784" spans="1:13">
      <c r="G784" s="8"/>
      <c r="H784" s="8"/>
      <c r="I784" s="8"/>
      <c r="J784" s="8"/>
      <c r="K784" s="8"/>
      <c r="L784" s="8"/>
      <c r="M784" s="119"/>
    </row>
    <row r="785" spans="1:13">
      <c r="G785" s="8"/>
      <c r="H785" s="8"/>
      <c r="I785" s="8"/>
      <c r="J785" s="8"/>
      <c r="K785" s="8"/>
      <c r="L785" s="8"/>
      <c r="M785" s="119"/>
    </row>
    <row r="786" spans="1:13">
      <c r="G786" s="8"/>
      <c r="H786" s="8"/>
      <c r="I786" s="8"/>
      <c r="J786" s="8"/>
      <c r="K786" s="8"/>
      <c r="L786" s="8"/>
      <c r="M786" s="119"/>
    </row>
    <row r="787" spans="1:13">
      <c r="G787" s="8"/>
      <c r="H787" s="8"/>
      <c r="I787" s="8"/>
      <c r="J787" s="8"/>
      <c r="K787" s="8"/>
      <c r="L787" s="8"/>
      <c r="M787" s="119"/>
    </row>
    <row r="788" spans="1:13">
      <c r="G788" s="8"/>
      <c r="H788" s="8"/>
      <c r="I788" s="8"/>
      <c r="J788" s="8"/>
      <c r="K788" s="8"/>
      <c r="L788" s="8"/>
      <c r="M788" s="119"/>
    </row>
    <row r="789" spans="1:13">
      <c r="G789" s="8"/>
      <c r="H789" s="8"/>
      <c r="I789" s="8"/>
      <c r="J789" s="8"/>
      <c r="K789" s="8"/>
      <c r="L789" s="8"/>
      <c r="M789" s="119"/>
    </row>
    <row r="790" spans="1:13">
      <c r="G790" s="8"/>
      <c r="H790" s="8"/>
      <c r="I790" s="8"/>
      <c r="J790" s="8"/>
      <c r="K790" s="8"/>
      <c r="L790" s="8"/>
      <c r="M790" s="119"/>
    </row>
    <row r="791" spans="1:13">
      <c r="G791" s="8"/>
      <c r="H791" s="8"/>
      <c r="I791" s="8"/>
      <c r="J791" s="8"/>
      <c r="K791" s="8"/>
      <c r="L791" s="8"/>
      <c r="M791" s="119"/>
    </row>
    <row r="792" spans="1:13">
      <c r="G792" s="8"/>
      <c r="H792" s="8"/>
      <c r="I792" s="8"/>
      <c r="J792" s="8"/>
      <c r="K792" s="8"/>
      <c r="L792" s="8"/>
      <c r="M792" s="119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12"/>
    </row>
    <row r="794" spans="1:13">
      <c r="A794" s="202" t="s">
        <v>86</v>
      </c>
      <c r="B794" s="203"/>
      <c r="C794" s="203"/>
      <c r="D794" s="203"/>
      <c r="E794" s="203"/>
      <c r="F794" s="97"/>
      <c r="G794" s="27"/>
      <c r="H794" s="96" t="s">
        <v>51</v>
      </c>
      <c r="I794" s="96"/>
      <c r="J794" s="96"/>
      <c r="K794" s="27"/>
      <c r="L794" s="27"/>
      <c r="M794" s="107"/>
    </row>
    <row r="795" spans="1:13">
      <c r="A795" s="34" t="s">
        <v>52</v>
      </c>
      <c r="B795" s="97"/>
      <c r="C795" s="97"/>
      <c r="D795" s="97"/>
      <c r="E795" s="97"/>
      <c r="F795" s="97"/>
      <c r="G795" s="27"/>
      <c r="H795" s="55" t="s">
        <v>87</v>
      </c>
      <c r="I795" s="55"/>
      <c r="J795" s="55"/>
      <c r="K795" s="37"/>
      <c r="L795" s="26"/>
      <c r="M795" s="113"/>
    </row>
    <row r="796" spans="1:13">
      <c r="A796" s="97"/>
      <c r="B796" s="29"/>
      <c r="C796" s="15" t="s">
        <v>53</v>
      </c>
      <c r="D796" s="67"/>
      <c r="E796" s="30"/>
      <c r="F796" s="28"/>
      <c r="G796" s="27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4"/>
    </row>
    <row r="797" spans="1:13">
      <c r="A797" s="1"/>
      <c r="B797" s="1"/>
      <c r="C797" s="15" t="s">
        <v>59</v>
      </c>
      <c r="D797" s="30">
        <v>428</v>
      </c>
      <c r="E797" s="30"/>
      <c r="F797" s="28"/>
      <c r="G797" s="27"/>
      <c r="H797" s="31">
        <v>1</v>
      </c>
      <c r="I797" s="68"/>
      <c r="J797" s="35"/>
      <c r="K797" s="31"/>
      <c r="L797" s="33"/>
      <c r="M797" s="110"/>
    </row>
    <row r="798" spans="1:13">
      <c r="A798" s="9" t="s">
        <v>0</v>
      </c>
      <c r="B798" s="10"/>
      <c r="C798" s="15" t="s">
        <v>60</v>
      </c>
      <c r="D798" s="30">
        <v>407</v>
      </c>
      <c r="E798" s="30"/>
      <c r="F798" s="28"/>
      <c r="G798" s="27"/>
      <c r="H798" s="31">
        <v>2</v>
      </c>
      <c r="I798" s="68"/>
      <c r="J798" s="35"/>
      <c r="K798" s="31"/>
      <c r="L798" s="33"/>
      <c r="M798" s="110"/>
    </row>
    <row r="799" spans="1:13">
      <c r="A799" s="9" t="s">
        <v>1</v>
      </c>
      <c r="B799" s="11"/>
      <c r="C799" s="15" t="s">
        <v>61</v>
      </c>
      <c r="D799" s="30">
        <v>20</v>
      </c>
      <c r="E799" s="30"/>
      <c r="F799" s="28"/>
      <c r="G799" s="27"/>
      <c r="H799" s="31">
        <v>3</v>
      </c>
      <c r="I799" s="31"/>
      <c r="J799" s="35"/>
      <c r="K799" s="31"/>
      <c r="L799" s="33"/>
      <c r="M799" s="110"/>
    </row>
    <row r="800" spans="1:13">
      <c r="A800" s="9" t="s">
        <v>62</v>
      </c>
      <c r="B800" s="11"/>
      <c r="C800" s="16" t="s">
        <v>63</v>
      </c>
      <c r="D800" s="57" t="s">
        <v>88</v>
      </c>
      <c r="E800" s="21"/>
      <c r="F800" s="54"/>
      <c r="G800" s="27"/>
      <c r="H800" s="31">
        <v>4</v>
      </c>
      <c r="I800" s="31"/>
      <c r="J800" s="35"/>
      <c r="K800" s="31"/>
      <c r="L800" s="33"/>
      <c r="M800" s="110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27"/>
      <c r="H801" s="31">
        <v>5</v>
      </c>
      <c r="I801" s="31"/>
      <c r="J801" s="35"/>
      <c r="K801" s="31"/>
      <c r="L801" s="33"/>
      <c r="M801" s="110"/>
    </row>
    <row r="802" spans="1:13">
      <c r="A802" s="17">
        <v>1</v>
      </c>
      <c r="B802" s="12"/>
      <c r="C802" s="71" t="s">
        <v>78</v>
      </c>
      <c r="D802" s="77">
        <v>22</v>
      </c>
      <c r="E802" s="71" t="s">
        <v>78</v>
      </c>
      <c r="F802" s="12"/>
      <c r="G802" s="27"/>
      <c r="H802" s="72"/>
      <c r="I802" s="72"/>
      <c r="J802" s="72"/>
      <c r="K802" s="72"/>
      <c r="L802" s="44"/>
      <c r="M802" s="115"/>
    </row>
    <row r="803" spans="1:13">
      <c r="A803" s="17">
        <v>2</v>
      </c>
      <c r="B803" s="74">
        <v>10</v>
      </c>
      <c r="C803" s="71" t="s">
        <v>77</v>
      </c>
      <c r="D803" s="71" t="s">
        <v>77</v>
      </c>
      <c r="E803" s="71" t="s">
        <v>77</v>
      </c>
      <c r="F803" s="6"/>
      <c r="G803" s="27"/>
      <c r="H803" s="98"/>
      <c r="I803" s="98"/>
      <c r="J803" s="98"/>
      <c r="K803" s="98"/>
      <c r="L803" s="44"/>
      <c r="M803" s="115"/>
    </row>
    <row r="804" spans="1:13">
      <c r="A804" s="17">
        <v>3</v>
      </c>
      <c r="B804" s="75"/>
      <c r="C804" s="71"/>
      <c r="D804" s="6"/>
      <c r="E804" s="71"/>
      <c r="F804" s="6"/>
      <c r="G804" s="27"/>
      <c r="H804" s="204" t="s">
        <v>75</v>
      </c>
      <c r="I804" s="205"/>
      <c r="J804" s="98"/>
      <c r="K804" s="44" t="s">
        <v>35</v>
      </c>
      <c r="L804" s="5"/>
      <c r="M804" s="116"/>
    </row>
    <row r="805" spans="1:13">
      <c r="A805" s="17">
        <v>4</v>
      </c>
      <c r="B805" s="75"/>
      <c r="C805" s="71"/>
      <c r="D805" s="6"/>
      <c r="E805" s="71"/>
      <c r="F805" s="6"/>
      <c r="G805" s="27"/>
      <c r="H805" s="21" t="s">
        <v>64</v>
      </c>
      <c r="I805" s="21"/>
      <c r="J805" s="43">
        <f>SUM(J797*L797)+10+12</f>
        <v>22</v>
      </c>
      <c r="K805" s="2"/>
      <c r="L805" s="3"/>
      <c r="M805" s="117"/>
    </row>
    <row r="806" spans="1:13">
      <c r="A806" s="17">
        <v>5</v>
      </c>
      <c r="B806" s="76"/>
      <c r="C806" s="71"/>
      <c r="D806" s="71"/>
      <c r="E806" s="71"/>
      <c r="F806" s="6"/>
      <c r="G806" s="27"/>
      <c r="H806" s="21" t="s">
        <v>65</v>
      </c>
      <c r="I806" s="21"/>
      <c r="J806" s="43">
        <f>SUM(N802,B803)+12</f>
        <v>22</v>
      </c>
      <c r="K806" s="27"/>
      <c r="L806" s="3"/>
      <c r="M806" s="117"/>
    </row>
    <row r="807" spans="1:13">
      <c r="A807" s="17">
        <v>6</v>
      </c>
      <c r="B807" s="7"/>
      <c r="C807" s="7"/>
      <c r="D807" s="7"/>
      <c r="E807" s="71"/>
      <c r="F807" s="6"/>
      <c r="G807" s="27"/>
      <c r="H807" s="206" t="s">
        <v>66</v>
      </c>
      <c r="I807" s="207"/>
      <c r="J807" s="206" t="s">
        <v>67</v>
      </c>
      <c r="K807" s="207"/>
      <c r="L807" s="20"/>
      <c r="M807" s="118"/>
    </row>
    <row r="808" spans="1:13">
      <c r="A808" s="17">
        <v>7</v>
      </c>
      <c r="B808" s="7"/>
      <c r="C808" s="71"/>
      <c r="D808" s="6"/>
      <c r="E808" s="71"/>
      <c r="F808" s="6"/>
      <c r="G808" s="27"/>
      <c r="H808" s="197"/>
      <c r="I808" s="198"/>
      <c r="J808" s="197"/>
      <c r="K808" s="198"/>
      <c r="L808" s="27"/>
      <c r="M808" s="107"/>
    </row>
    <row r="809" spans="1:13">
      <c r="A809" s="17">
        <v>8</v>
      </c>
      <c r="B809" s="75"/>
      <c r="C809" s="71"/>
      <c r="D809" s="71"/>
      <c r="E809" s="71"/>
      <c r="F809" s="6"/>
      <c r="G809" s="27"/>
      <c r="H809" s="199"/>
      <c r="I809" s="200"/>
      <c r="J809" s="199"/>
      <c r="K809" s="200"/>
      <c r="L809" s="27"/>
      <c r="M809" s="107"/>
    </row>
    <row r="810" spans="1:13">
      <c r="A810" s="17">
        <v>9</v>
      </c>
      <c r="B810" s="7"/>
      <c r="C810" s="7"/>
      <c r="D810" s="7"/>
      <c r="E810" s="6"/>
      <c r="F810" s="6"/>
      <c r="G810" s="27"/>
      <c r="H810" s="38" t="s">
        <v>68</v>
      </c>
      <c r="I810" s="38"/>
      <c r="J810" s="38"/>
      <c r="K810" s="38"/>
      <c r="L810" s="27"/>
      <c r="M810" s="107"/>
    </row>
    <row r="811" spans="1:13">
      <c r="A811" s="17">
        <v>10</v>
      </c>
      <c r="B811" s="95"/>
      <c r="C811" s="6"/>
      <c r="D811" s="6"/>
      <c r="E811" s="6"/>
      <c r="F811" s="6"/>
      <c r="G811" s="27"/>
      <c r="H811" s="54" t="s">
        <v>69</v>
      </c>
      <c r="I811" s="54"/>
      <c r="J811" s="54"/>
      <c r="K811" s="54"/>
      <c r="L811" s="27"/>
      <c r="M811" s="107"/>
    </row>
    <row r="812" spans="1:13">
      <c r="A812" s="17">
        <v>11</v>
      </c>
      <c r="B812" s="76"/>
      <c r="C812" s="6"/>
      <c r="D812" s="6"/>
      <c r="E812" s="6"/>
      <c r="F812" s="6"/>
      <c r="G812" s="20"/>
      <c r="H812" s="182"/>
      <c r="I812" s="183"/>
      <c r="J812" s="8"/>
      <c r="K812" s="8"/>
      <c r="L812" s="8"/>
      <c r="M812" s="119"/>
    </row>
    <row r="813" spans="1:13">
      <c r="A813" s="17">
        <v>12</v>
      </c>
      <c r="B813" s="75"/>
      <c r="C813" s="6"/>
      <c r="D813" s="6"/>
      <c r="E813" s="6"/>
      <c r="F813" s="6"/>
      <c r="G813" s="20"/>
      <c r="H813" s="95"/>
      <c r="I813" s="7"/>
      <c r="J813" s="8"/>
      <c r="K813" s="8"/>
      <c r="L813" s="8"/>
      <c r="M813" s="119"/>
    </row>
    <row r="814" spans="1:13">
      <c r="A814" s="17">
        <v>13</v>
      </c>
      <c r="B814" s="76"/>
      <c r="C814" s="6"/>
      <c r="D814" s="6"/>
      <c r="E814" s="6"/>
      <c r="F814" s="6"/>
      <c r="G814" s="20"/>
      <c r="H814" s="95"/>
      <c r="I814" s="7"/>
      <c r="J814" s="8"/>
      <c r="K814" s="8"/>
      <c r="L814" s="8"/>
      <c r="M814" s="119"/>
    </row>
    <row r="815" spans="1:13">
      <c r="A815" s="17">
        <v>14</v>
      </c>
      <c r="B815" s="76"/>
      <c r="C815" s="6"/>
      <c r="D815" s="6"/>
      <c r="E815" s="6"/>
      <c r="F815" s="6"/>
      <c r="G815" s="20"/>
      <c r="H815" s="95"/>
      <c r="I815" s="7"/>
      <c r="J815" s="8"/>
      <c r="K815" s="8"/>
      <c r="L815" s="8"/>
      <c r="M815" s="119"/>
    </row>
    <row r="816" spans="1:13">
      <c r="A816" s="17">
        <v>15</v>
      </c>
      <c r="B816" s="76"/>
      <c r="C816" s="6"/>
      <c r="D816" s="6"/>
      <c r="E816" s="6"/>
      <c r="F816" s="6"/>
      <c r="G816" s="20"/>
      <c r="H816" s="95"/>
      <c r="I816" s="7"/>
      <c r="J816" s="8"/>
      <c r="K816" s="8"/>
      <c r="L816" s="8"/>
      <c r="M816" s="119"/>
    </row>
    <row r="817" spans="1:13">
      <c r="A817" s="17">
        <v>16</v>
      </c>
      <c r="B817" s="75"/>
      <c r="C817" s="6"/>
      <c r="D817" s="6"/>
      <c r="E817" s="6"/>
      <c r="F817" s="6"/>
      <c r="G817" s="54"/>
      <c r="H817" s="95"/>
      <c r="I817" s="7"/>
      <c r="J817" s="8"/>
      <c r="K817" s="8"/>
      <c r="L817" s="8"/>
      <c r="M817" s="119"/>
    </row>
    <row r="818" spans="1:13">
      <c r="A818" s="17">
        <v>17</v>
      </c>
      <c r="B818" s="76"/>
      <c r="C818" s="6"/>
      <c r="D818" s="6"/>
      <c r="E818" s="6"/>
      <c r="F818" s="6"/>
      <c r="G818" s="54"/>
      <c r="H818" s="56"/>
      <c r="I818" s="8"/>
      <c r="J818" s="56"/>
      <c r="K818" s="8"/>
      <c r="L818" s="56"/>
      <c r="M818" s="120"/>
    </row>
    <row r="819" spans="1:13">
      <c r="A819" s="17">
        <v>18</v>
      </c>
      <c r="B819" s="76"/>
      <c r="C819" s="6"/>
      <c r="D819" s="6"/>
      <c r="E819" s="6"/>
      <c r="F819" s="6"/>
      <c r="G819" s="54"/>
      <c r="H819" s="99"/>
      <c r="I819" s="8"/>
      <c r="J819" s="99"/>
      <c r="K819" s="8"/>
      <c r="L819" s="99"/>
      <c r="M819" s="121"/>
    </row>
    <row r="820" spans="1:13">
      <c r="A820" s="17">
        <v>19</v>
      </c>
      <c r="B820" s="76"/>
      <c r="C820" s="6"/>
      <c r="D820" s="6"/>
      <c r="E820" s="6"/>
      <c r="F820" s="6"/>
      <c r="G820" s="99"/>
      <c r="H820" s="8"/>
      <c r="I820" s="8"/>
      <c r="J820" s="8"/>
      <c r="K820" s="8"/>
      <c r="L820" s="8"/>
      <c r="M820" s="119"/>
    </row>
    <row r="821" spans="1:13">
      <c r="A821" s="17">
        <v>20</v>
      </c>
      <c r="B821" s="75"/>
      <c r="C821" s="6"/>
      <c r="D821" s="6"/>
      <c r="E821" s="6"/>
      <c r="F821" s="6"/>
      <c r="G821" s="99"/>
      <c r="H821" s="8"/>
      <c r="I821" s="8"/>
      <c r="J821" s="8"/>
      <c r="K821" s="8"/>
      <c r="L821" s="8"/>
      <c r="M821" s="119"/>
    </row>
    <row r="822" spans="1:13">
      <c r="A822" s="17">
        <v>21</v>
      </c>
      <c r="B822" s="76"/>
      <c r="C822" s="6"/>
      <c r="D822" s="6"/>
      <c r="E822" s="6"/>
      <c r="F822" s="6"/>
      <c r="G822" s="99"/>
      <c r="H822" s="8"/>
      <c r="I822" s="8"/>
      <c r="J822" s="8"/>
      <c r="K822" s="8"/>
      <c r="L822" s="8"/>
      <c r="M822" s="119"/>
    </row>
    <row r="823" spans="1:13">
      <c r="A823" s="17">
        <v>22</v>
      </c>
      <c r="B823" s="76"/>
      <c r="C823" s="6"/>
      <c r="D823" s="6"/>
      <c r="E823" s="6"/>
      <c r="F823" s="6"/>
      <c r="G823" s="99"/>
      <c r="H823" s="8"/>
      <c r="I823" s="8"/>
      <c r="J823" s="8"/>
      <c r="K823" s="8"/>
      <c r="L823" s="8"/>
      <c r="M823" s="119"/>
    </row>
    <row r="824" spans="1:13">
      <c r="A824" s="17">
        <v>23</v>
      </c>
      <c r="B824" s="76"/>
      <c r="C824" s="6"/>
      <c r="D824" s="6"/>
      <c r="E824" s="6"/>
      <c r="F824" s="6"/>
      <c r="G824" s="99"/>
      <c r="H824" s="8"/>
      <c r="I824" s="8"/>
      <c r="J824" s="8"/>
      <c r="K824" s="8"/>
      <c r="L824" s="8"/>
      <c r="M824" s="119"/>
    </row>
    <row r="825" spans="1:13">
      <c r="A825" s="17">
        <v>24</v>
      </c>
      <c r="B825" s="75"/>
      <c r="C825" s="6"/>
      <c r="D825" s="6"/>
      <c r="E825" s="6"/>
      <c r="F825" s="6"/>
      <c r="G825" s="99"/>
      <c r="H825" s="42"/>
      <c r="I825" s="8"/>
      <c r="J825" s="42"/>
      <c r="K825" s="8"/>
      <c r="L825" s="8"/>
      <c r="M825" s="119"/>
    </row>
    <row r="826" spans="1:13">
      <c r="A826" s="17">
        <v>25</v>
      </c>
      <c r="B826" s="76"/>
      <c r="C826" s="6"/>
      <c r="D826" s="6"/>
      <c r="E826" s="6"/>
      <c r="F826" s="6"/>
      <c r="G826" s="99"/>
      <c r="H826" s="42"/>
      <c r="I826" s="99"/>
      <c r="J826" s="42"/>
      <c r="K826" s="8"/>
      <c r="L826" s="8"/>
      <c r="M826" s="119"/>
    </row>
    <row r="827" spans="1:13">
      <c r="G827" s="8"/>
      <c r="H827" s="8"/>
      <c r="I827" s="8"/>
      <c r="J827" s="8"/>
      <c r="K827" s="8"/>
      <c r="L827" s="8"/>
      <c r="M827" s="119"/>
    </row>
    <row r="828" spans="1:13">
      <c r="G828" s="8"/>
      <c r="H828" s="8"/>
      <c r="I828" s="8"/>
      <c r="J828" s="8"/>
      <c r="K828" s="8"/>
      <c r="L828" s="8"/>
      <c r="M828" s="119"/>
    </row>
    <row r="829" spans="1:13">
      <c r="G829" s="8"/>
      <c r="H829" s="8"/>
      <c r="I829" s="8"/>
      <c r="J829" s="8"/>
      <c r="K829" s="8"/>
      <c r="L829" s="8"/>
      <c r="M829" s="119"/>
    </row>
    <row r="830" spans="1:13">
      <c r="G830" s="8"/>
      <c r="H830" s="8"/>
      <c r="I830" s="8"/>
      <c r="J830" s="8"/>
      <c r="K830" s="8"/>
      <c r="L830" s="8"/>
      <c r="M830" s="119"/>
    </row>
    <row r="831" spans="1:13">
      <c r="G831" s="8"/>
      <c r="H831" s="8"/>
      <c r="I831" s="8"/>
      <c r="J831" s="8"/>
      <c r="K831" s="8"/>
      <c r="L831" s="8"/>
      <c r="M831" s="119"/>
    </row>
    <row r="832" spans="1:13">
      <c r="G832" s="8"/>
      <c r="H832" s="8"/>
      <c r="I832" s="8"/>
      <c r="J832" s="8"/>
      <c r="K832" s="8"/>
      <c r="L832" s="8"/>
      <c r="M832" s="119"/>
    </row>
    <row r="833" spans="1:13">
      <c r="G833" s="8"/>
      <c r="H833" s="8"/>
      <c r="I833" s="8"/>
      <c r="J833" s="8"/>
      <c r="K833" s="8"/>
      <c r="L833" s="8"/>
      <c r="M833" s="119"/>
    </row>
    <row r="834" spans="1:13">
      <c r="G834" s="8"/>
      <c r="H834" s="8"/>
      <c r="I834" s="8"/>
      <c r="J834" s="8"/>
      <c r="K834" s="8"/>
      <c r="L834" s="8"/>
      <c r="M834" s="119"/>
    </row>
    <row r="835" spans="1:13">
      <c r="G835" s="8"/>
      <c r="H835" s="8"/>
      <c r="I835" s="8"/>
      <c r="J835" s="8"/>
      <c r="K835" s="8"/>
      <c r="L835" s="8"/>
      <c r="M835" s="119"/>
    </row>
    <row r="836" spans="1:13">
      <c r="G836" s="8"/>
      <c r="H836" s="8"/>
      <c r="I836" s="8"/>
      <c r="J836" s="8"/>
      <c r="K836" s="8"/>
      <c r="L836" s="8"/>
      <c r="M836" s="119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12"/>
    </row>
    <row r="838" spans="1:13">
      <c r="A838" s="202" t="s">
        <v>86</v>
      </c>
      <c r="B838" s="203"/>
      <c r="C838" s="203"/>
      <c r="D838" s="203"/>
      <c r="E838" s="203"/>
      <c r="F838" s="97"/>
      <c r="G838" s="27"/>
      <c r="H838" s="96" t="s">
        <v>51</v>
      </c>
      <c r="I838" s="96"/>
      <c r="J838" s="96"/>
      <c r="K838" s="27"/>
      <c r="L838" s="27"/>
      <c r="M838" s="107"/>
    </row>
    <row r="839" spans="1:13">
      <c r="A839" s="34" t="s">
        <v>52</v>
      </c>
      <c r="B839" s="97"/>
      <c r="C839" s="97"/>
      <c r="D839" s="97"/>
      <c r="E839" s="97"/>
      <c r="F839" s="97"/>
      <c r="G839" s="27"/>
      <c r="H839" s="55" t="s">
        <v>87</v>
      </c>
      <c r="I839" s="55"/>
      <c r="J839" s="55"/>
      <c r="K839" s="37"/>
      <c r="L839" s="26"/>
      <c r="M839" s="113"/>
    </row>
    <row r="840" spans="1:13">
      <c r="A840" s="97"/>
      <c r="B840" s="29"/>
      <c r="C840" s="15" t="s">
        <v>53</v>
      </c>
      <c r="D840" s="67"/>
      <c r="E840" s="30"/>
      <c r="F840" s="28"/>
      <c r="G840" s="27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4"/>
    </row>
    <row r="841" spans="1:13">
      <c r="A841" s="1"/>
      <c r="B841" s="1"/>
      <c r="C841" s="15" t="s">
        <v>59</v>
      </c>
      <c r="D841" s="30">
        <v>428</v>
      </c>
      <c r="E841" s="30"/>
      <c r="F841" s="28"/>
      <c r="G841" s="27"/>
      <c r="H841" s="31">
        <v>1</v>
      </c>
      <c r="I841" s="68"/>
      <c r="J841" s="35"/>
      <c r="K841" s="31"/>
      <c r="L841" s="33"/>
      <c r="M841" s="110"/>
    </row>
    <row r="842" spans="1:13">
      <c r="A842" s="9" t="s">
        <v>0</v>
      </c>
      <c r="B842" s="10"/>
      <c r="C842" s="15" t="s">
        <v>60</v>
      </c>
      <c r="D842" s="30">
        <v>407</v>
      </c>
      <c r="E842" s="30"/>
      <c r="F842" s="28"/>
      <c r="G842" s="27"/>
      <c r="H842" s="31">
        <v>2</v>
      </c>
      <c r="I842" s="68"/>
      <c r="J842" s="35"/>
      <c r="K842" s="31"/>
      <c r="L842" s="33"/>
      <c r="M842" s="110"/>
    </row>
    <row r="843" spans="1:13">
      <c r="A843" s="9" t="s">
        <v>1</v>
      </c>
      <c r="B843" s="11"/>
      <c r="C843" s="15" t="s">
        <v>61</v>
      </c>
      <c r="D843" s="30">
        <v>20</v>
      </c>
      <c r="E843" s="30"/>
      <c r="F843" s="28"/>
      <c r="G843" s="27"/>
      <c r="H843" s="31">
        <v>3</v>
      </c>
      <c r="I843" s="31"/>
      <c r="J843" s="35"/>
      <c r="K843" s="31"/>
      <c r="L843" s="33"/>
      <c r="M843" s="110"/>
    </row>
    <row r="844" spans="1:13">
      <c r="A844" s="9" t="s">
        <v>62</v>
      </c>
      <c r="B844" s="11"/>
      <c r="C844" s="16" t="s">
        <v>63</v>
      </c>
      <c r="D844" s="57" t="s">
        <v>88</v>
      </c>
      <c r="E844" s="21"/>
      <c r="F844" s="54"/>
      <c r="G844" s="27"/>
      <c r="H844" s="31">
        <v>4</v>
      </c>
      <c r="I844" s="31"/>
      <c r="J844" s="35"/>
      <c r="K844" s="31"/>
      <c r="L844" s="33"/>
      <c r="M844" s="110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27"/>
      <c r="H845" s="31">
        <v>5</v>
      </c>
      <c r="I845" s="31"/>
      <c r="J845" s="35"/>
      <c r="K845" s="31"/>
      <c r="L845" s="33"/>
      <c r="M845" s="110"/>
    </row>
    <row r="846" spans="1:13">
      <c r="A846" s="17">
        <v>1</v>
      </c>
      <c r="B846" s="12"/>
      <c r="C846" s="71" t="s">
        <v>78</v>
      </c>
      <c r="D846" s="77">
        <v>22</v>
      </c>
      <c r="E846" s="71" t="s">
        <v>78</v>
      </c>
      <c r="F846" s="12"/>
      <c r="G846" s="27"/>
      <c r="H846" s="72"/>
      <c r="I846" s="72"/>
      <c r="J846" s="72"/>
      <c r="K846" s="72"/>
      <c r="L846" s="44"/>
      <c r="M846" s="115"/>
    </row>
    <row r="847" spans="1:13">
      <c r="A847" s="17">
        <v>2</v>
      </c>
      <c r="B847" s="74">
        <v>10</v>
      </c>
      <c r="C847" s="71" t="s">
        <v>77</v>
      </c>
      <c r="D847" s="71" t="s">
        <v>77</v>
      </c>
      <c r="E847" s="71" t="s">
        <v>77</v>
      </c>
      <c r="F847" s="6"/>
      <c r="G847" s="27"/>
      <c r="H847" s="98"/>
      <c r="I847" s="98"/>
      <c r="J847" s="98"/>
      <c r="K847" s="98"/>
      <c r="L847" s="44"/>
      <c r="M847" s="115"/>
    </row>
    <row r="848" spans="1:13">
      <c r="A848" s="17">
        <v>3</v>
      </c>
      <c r="B848" s="75"/>
      <c r="C848" s="71"/>
      <c r="D848" s="6"/>
      <c r="E848" s="71"/>
      <c r="F848" s="6"/>
      <c r="G848" s="27"/>
      <c r="H848" s="204" t="s">
        <v>75</v>
      </c>
      <c r="I848" s="205"/>
      <c r="J848" s="98"/>
      <c r="K848" s="44" t="s">
        <v>35</v>
      </c>
      <c r="L848" s="5"/>
      <c r="M848" s="116"/>
    </row>
    <row r="849" spans="1:13">
      <c r="A849" s="17">
        <v>4</v>
      </c>
      <c r="B849" s="75"/>
      <c r="C849" s="71"/>
      <c r="D849" s="6"/>
      <c r="E849" s="71"/>
      <c r="F849" s="6"/>
      <c r="G849" s="27"/>
      <c r="H849" s="21" t="s">
        <v>64</v>
      </c>
      <c r="I849" s="21"/>
      <c r="J849" s="43">
        <f>SUM(J841*L841)+10+12</f>
        <v>22</v>
      </c>
      <c r="K849" s="2"/>
      <c r="L849" s="3"/>
      <c r="M849" s="117"/>
    </row>
    <row r="850" spans="1:13">
      <c r="A850" s="17">
        <v>5</v>
      </c>
      <c r="B850" s="76"/>
      <c r="C850" s="71"/>
      <c r="D850" s="71"/>
      <c r="E850" s="71"/>
      <c r="F850" s="6"/>
      <c r="G850" s="27"/>
      <c r="H850" s="21" t="s">
        <v>65</v>
      </c>
      <c r="I850" s="21"/>
      <c r="J850" s="43">
        <f>SUM(N846,B847)+12</f>
        <v>22</v>
      </c>
      <c r="K850" s="27"/>
      <c r="L850" s="3"/>
      <c r="M850" s="117"/>
    </row>
    <row r="851" spans="1:13">
      <c r="A851" s="17">
        <v>6</v>
      </c>
      <c r="B851" s="7"/>
      <c r="C851" s="7"/>
      <c r="D851" s="7"/>
      <c r="E851" s="71"/>
      <c r="F851" s="6"/>
      <c r="G851" s="27"/>
      <c r="H851" s="206" t="s">
        <v>66</v>
      </c>
      <c r="I851" s="207"/>
      <c r="J851" s="206" t="s">
        <v>67</v>
      </c>
      <c r="K851" s="207"/>
      <c r="L851" s="20"/>
      <c r="M851" s="118"/>
    </row>
    <row r="852" spans="1:13">
      <c r="A852" s="17">
        <v>7</v>
      </c>
      <c r="B852" s="7"/>
      <c r="C852" s="71"/>
      <c r="D852" s="6"/>
      <c r="E852" s="71"/>
      <c r="F852" s="6"/>
      <c r="G852" s="27"/>
      <c r="H852" s="197"/>
      <c r="I852" s="198"/>
      <c r="J852" s="197"/>
      <c r="K852" s="198"/>
      <c r="L852" s="27"/>
      <c r="M852" s="107"/>
    </row>
    <row r="853" spans="1:13">
      <c r="A853" s="17">
        <v>8</v>
      </c>
      <c r="B853" s="75"/>
      <c r="C853" s="71"/>
      <c r="D853" s="71"/>
      <c r="E853" s="71"/>
      <c r="F853" s="6"/>
      <c r="G853" s="27"/>
      <c r="H853" s="199"/>
      <c r="I853" s="200"/>
      <c r="J853" s="199"/>
      <c r="K853" s="200"/>
      <c r="L853" s="27"/>
      <c r="M853" s="107"/>
    </row>
    <row r="854" spans="1:13">
      <c r="A854" s="17">
        <v>9</v>
      </c>
      <c r="B854" s="7"/>
      <c r="C854" s="7"/>
      <c r="D854" s="7"/>
      <c r="E854" s="6"/>
      <c r="F854" s="6"/>
      <c r="G854" s="27"/>
      <c r="H854" s="38" t="s">
        <v>68</v>
      </c>
      <c r="I854" s="38"/>
      <c r="J854" s="38"/>
      <c r="K854" s="38"/>
      <c r="L854" s="27"/>
      <c r="M854" s="107"/>
    </row>
    <row r="855" spans="1:13">
      <c r="A855" s="17">
        <v>10</v>
      </c>
      <c r="B855" s="95"/>
      <c r="C855" s="6"/>
      <c r="D855" s="6"/>
      <c r="E855" s="6"/>
      <c r="F855" s="6"/>
      <c r="G855" s="27"/>
      <c r="H855" s="54" t="s">
        <v>69</v>
      </c>
      <c r="I855" s="54"/>
      <c r="J855" s="54"/>
      <c r="K855" s="54"/>
      <c r="L855" s="27"/>
      <c r="M855" s="107"/>
    </row>
    <row r="856" spans="1:13">
      <c r="A856" s="17">
        <v>11</v>
      </c>
      <c r="B856" s="76"/>
      <c r="C856" s="6"/>
      <c r="D856" s="6"/>
      <c r="E856" s="6"/>
      <c r="F856" s="6"/>
      <c r="G856" s="20"/>
      <c r="H856" s="182"/>
      <c r="I856" s="183"/>
      <c r="J856" s="8"/>
      <c r="K856" s="8"/>
      <c r="L856" s="8"/>
      <c r="M856" s="119"/>
    </row>
    <row r="857" spans="1:13">
      <c r="A857" s="17">
        <v>12</v>
      </c>
      <c r="B857" s="75"/>
      <c r="C857" s="6"/>
      <c r="D857" s="6"/>
      <c r="E857" s="6"/>
      <c r="F857" s="6"/>
      <c r="G857" s="20"/>
      <c r="H857" s="95"/>
      <c r="I857" s="7"/>
      <c r="J857" s="8"/>
      <c r="K857" s="8"/>
      <c r="L857" s="8"/>
      <c r="M857" s="119"/>
    </row>
    <row r="858" spans="1:13">
      <c r="A858" s="17">
        <v>13</v>
      </c>
      <c r="B858" s="76"/>
      <c r="C858" s="6"/>
      <c r="D858" s="6"/>
      <c r="E858" s="6"/>
      <c r="F858" s="6"/>
      <c r="G858" s="20"/>
      <c r="H858" s="95"/>
      <c r="I858" s="7"/>
      <c r="J858" s="8"/>
      <c r="K858" s="8"/>
      <c r="L858" s="8"/>
      <c r="M858" s="119"/>
    </row>
    <row r="859" spans="1:13">
      <c r="A859" s="17">
        <v>14</v>
      </c>
      <c r="B859" s="76"/>
      <c r="C859" s="6"/>
      <c r="D859" s="6"/>
      <c r="E859" s="6"/>
      <c r="F859" s="6"/>
      <c r="G859" s="20"/>
      <c r="H859" s="95"/>
      <c r="I859" s="7"/>
      <c r="J859" s="8"/>
      <c r="K859" s="8"/>
      <c r="L859" s="8"/>
      <c r="M859" s="119"/>
    </row>
    <row r="860" spans="1:13">
      <c r="A860" s="17">
        <v>15</v>
      </c>
      <c r="B860" s="76"/>
      <c r="C860" s="6"/>
      <c r="D860" s="6"/>
      <c r="E860" s="6"/>
      <c r="F860" s="6"/>
      <c r="G860" s="20"/>
      <c r="H860" s="95"/>
      <c r="I860" s="7"/>
      <c r="J860" s="8"/>
      <c r="K860" s="8"/>
      <c r="L860" s="8"/>
      <c r="M860" s="119"/>
    </row>
    <row r="861" spans="1:13">
      <c r="A861" s="17">
        <v>16</v>
      </c>
      <c r="B861" s="75"/>
      <c r="C861" s="6"/>
      <c r="D861" s="6"/>
      <c r="E861" s="6"/>
      <c r="F861" s="6"/>
      <c r="G861" s="54"/>
      <c r="H861" s="95"/>
      <c r="I861" s="7"/>
      <c r="J861" s="8"/>
      <c r="K861" s="8"/>
      <c r="L861" s="8"/>
      <c r="M861" s="119"/>
    </row>
    <row r="862" spans="1:13">
      <c r="A862" s="17">
        <v>17</v>
      </c>
      <c r="B862" s="76"/>
      <c r="C862" s="6"/>
      <c r="D862" s="6"/>
      <c r="E862" s="6"/>
      <c r="F862" s="6"/>
      <c r="G862" s="54"/>
      <c r="H862" s="56"/>
      <c r="I862" s="8"/>
      <c r="J862" s="56"/>
      <c r="K862" s="8"/>
      <c r="L862" s="56"/>
      <c r="M862" s="120"/>
    </row>
    <row r="863" spans="1:13">
      <c r="A863" s="17">
        <v>18</v>
      </c>
      <c r="B863" s="76"/>
      <c r="C863" s="6"/>
      <c r="D863" s="6"/>
      <c r="E863" s="6"/>
      <c r="F863" s="6"/>
      <c r="G863" s="54"/>
      <c r="H863" s="99"/>
      <c r="I863" s="8"/>
      <c r="J863" s="99"/>
      <c r="K863" s="8"/>
      <c r="L863" s="99"/>
      <c r="M863" s="121"/>
    </row>
    <row r="864" spans="1:13">
      <c r="A864" s="17">
        <v>19</v>
      </c>
      <c r="B864" s="76"/>
      <c r="C864" s="6"/>
      <c r="D864" s="6"/>
      <c r="E864" s="6"/>
      <c r="F864" s="6"/>
      <c r="G864" s="99"/>
      <c r="H864" s="8"/>
      <c r="I864" s="8"/>
      <c r="J864" s="8"/>
      <c r="K864" s="8"/>
      <c r="L864" s="8"/>
      <c r="M864" s="119"/>
    </row>
    <row r="865" spans="1:13">
      <c r="A865" s="17">
        <v>20</v>
      </c>
      <c r="B865" s="75"/>
      <c r="C865" s="6"/>
      <c r="D865" s="6"/>
      <c r="E865" s="6"/>
      <c r="F865" s="6"/>
      <c r="G865" s="99"/>
      <c r="H865" s="8"/>
      <c r="I865" s="8"/>
      <c r="J865" s="8"/>
      <c r="K865" s="8"/>
      <c r="L865" s="8"/>
      <c r="M865" s="119"/>
    </row>
    <row r="866" spans="1:13">
      <c r="A866" s="17">
        <v>21</v>
      </c>
      <c r="B866" s="76"/>
      <c r="C866" s="6"/>
      <c r="D866" s="6"/>
      <c r="E866" s="6"/>
      <c r="F866" s="6"/>
      <c r="G866" s="99"/>
      <c r="H866" s="8"/>
      <c r="I866" s="8"/>
      <c r="J866" s="8"/>
      <c r="K866" s="8"/>
      <c r="L866" s="8"/>
      <c r="M866" s="119"/>
    </row>
    <row r="867" spans="1:13">
      <c r="A867" s="17">
        <v>22</v>
      </c>
      <c r="B867" s="76"/>
      <c r="C867" s="6"/>
      <c r="D867" s="6"/>
      <c r="E867" s="6"/>
      <c r="F867" s="6"/>
      <c r="G867" s="99"/>
      <c r="H867" s="8"/>
      <c r="I867" s="8"/>
      <c r="J867" s="8"/>
      <c r="K867" s="8"/>
      <c r="L867" s="8"/>
      <c r="M867" s="119"/>
    </row>
    <row r="868" spans="1:13">
      <c r="A868" s="17">
        <v>23</v>
      </c>
      <c r="B868" s="76"/>
      <c r="C868" s="6"/>
      <c r="D868" s="6"/>
      <c r="E868" s="6"/>
      <c r="F868" s="6"/>
      <c r="G868" s="99"/>
      <c r="H868" s="8"/>
      <c r="I868" s="8"/>
      <c r="J868" s="8"/>
      <c r="K868" s="8"/>
      <c r="L868" s="8"/>
      <c r="M868" s="119"/>
    </row>
    <row r="869" spans="1:13">
      <c r="A869" s="17">
        <v>24</v>
      </c>
      <c r="B869" s="75"/>
      <c r="C869" s="6"/>
      <c r="D869" s="6"/>
      <c r="E869" s="6"/>
      <c r="F869" s="6"/>
      <c r="G869" s="99"/>
      <c r="H869" s="42"/>
      <c r="I869" s="8"/>
      <c r="J869" s="42"/>
      <c r="K869" s="8"/>
      <c r="L869" s="8"/>
      <c r="M869" s="119"/>
    </row>
    <row r="870" spans="1:13">
      <c r="A870" s="17">
        <v>25</v>
      </c>
      <c r="B870" s="76"/>
      <c r="C870" s="6"/>
      <c r="D870" s="6"/>
      <c r="E870" s="6"/>
      <c r="F870" s="6"/>
      <c r="G870" s="99"/>
      <c r="H870" s="42"/>
      <c r="I870" s="99"/>
      <c r="J870" s="42"/>
      <c r="K870" s="8"/>
      <c r="L870" s="8"/>
      <c r="M870" s="119"/>
    </row>
    <row r="871" spans="1:13">
      <c r="G871" s="8"/>
      <c r="H871" s="8"/>
      <c r="I871" s="8"/>
      <c r="J871" s="8"/>
      <c r="K871" s="8"/>
      <c r="L871" s="8"/>
      <c r="M871" s="119"/>
    </row>
    <row r="872" spans="1:13">
      <c r="G872" s="8"/>
      <c r="H872" s="8"/>
      <c r="I872" s="8"/>
      <c r="J872" s="8"/>
      <c r="K872" s="8"/>
      <c r="L872" s="8"/>
      <c r="M872" s="119"/>
    </row>
    <row r="873" spans="1:13">
      <c r="G873" s="8"/>
      <c r="H873" s="8"/>
      <c r="I873" s="8"/>
      <c r="J873" s="8"/>
      <c r="K873" s="8"/>
      <c r="L873" s="8"/>
      <c r="M873" s="119"/>
    </row>
    <row r="874" spans="1:13">
      <c r="G874" s="8"/>
      <c r="H874" s="8"/>
      <c r="I874" s="8"/>
      <c r="J874" s="8"/>
      <c r="K874" s="8"/>
      <c r="L874" s="8"/>
      <c r="M874" s="119"/>
    </row>
    <row r="875" spans="1:13">
      <c r="G875" s="8"/>
      <c r="H875" s="8"/>
      <c r="I875" s="8"/>
      <c r="J875" s="8"/>
      <c r="K875" s="8"/>
      <c r="L875" s="8"/>
      <c r="M875" s="119"/>
    </row>
    <row r="876" spans="1:13">
      <c r="G876" s="8"/>
      <c r="H876" s="8"/>
      <c r="I876" s="8"/>
      <c r="J876" s="8"/>
      <c r="K876" s="8"/>
      <c r="L876" s="8"/>
      <c r="M876" s="119"/>
    </row>
    <row r="877" spans="1:13">
      <c r="G877" s="8"/>
      <c r="H877" s="8"/>
      <c r="I877" s="8"/>
      <c r="J877" s="8"/>
      <c r="K877" s="8"/>
      <c r="L877" s="8"/>
      <c r="M877" s="119"/>
    </row>
    <row r="878" spans="1:13">
      <c r="G878" s="8"/>
      <c r="H878" s="8"/>
      <c r="I878" s="8"/>
      <c r="J878" s="8"/>
      <c r="K878" s="8"/>
      <c r="L878" s="8"/>
      <c r="M878" s="119"/>
    </row>
    <row r="879" spans="1:13">
      <c r="G879" s="8"/>
      <c r="H879" s="8"/>
      <c r="I879" s="8"/>
      <c r="J879" s="8"/>
      <c r="K879" s="8"/>
      <c r="L879" s="8"/>
      <c r="M879" s="119"/>
    </row>
    <row r="880" spans="1:13">
      <c r="G880" s="8"/>
      <c r="H880" s="8"/>
      <c r="I880" s="8"/>
      <c r="J880" s="8"/>
      <c r="K880" s="8"/>
      <c r="L880" s="8"/>
      <c r="M880" s="119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12"/>
    </row>
    <row r="882" spans="1:13">
      <c r="A882" s="202" t="s">
        <v>86</v>
      </c>
      <c r="B882" s="203"/>
      <c r="C882" s="203"/>
      <c r="D882" s="203"/>
      <c r="E882" s="203"/>
      <c r="F882" s="97"/>
      <c r="G882" s="27"/>
      <c r="H882" s="96" t="s">
        <v>51</v>
      </c>
      <c r="I882" s="96"/>
      <c r="J882" s="96"/>
      <c r="K882" s="27"/>
      <c r="L882" s="27"/>
      <c r="M882" s="107"/>
    </row>
    <row r="883" spans="1:13">
      <c r="A883" s="34" t="s">
        <v>52</v>
      </c>
      <c r="B883" s="97"/>
      <c r="C883" s="97"/>
      <c r="D883" s="97"/>
      <c r="E883" s="97"/>
      <c r="F883" s="97"/>
      <c r="G883" s="27"/>
      <c r="H883" s="55" t="s">
        <v>87</v>
      </c>
      <c r="I883" s="55"/>
      <c r="J883" s="55"/>
      <c r="K883" s="37"/>
      <c r="L883" s="26"/>
      <c r="M883" s="113"/>
    </row>
    <row r="884" spans="1:13">
      <c r="A884" s="97"/>
      <c r="B884" s="29"/>
      <c r="C884" s="15" t="s">
        <v>53</v>
      </c>
      <c r="D884" s="67"/>
      <c r="E884" s="30"/>
      <c r="F884" s="28"/>
      <c r="G884" s="27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4"/>
    </row>
    <row r="885" spans="1:13">
      <c r="A885" s="1"/>
      <c r="B885" s="1"/>
      <c r="C885" s="15" t="s">
        <v>59</v>
      </c>
      <c r="D885" s="30">
        <v>428</v>
      </c>
      <c r="E885" s="30"/>
      <c r="F885" s="28"/>
      <c r="G885" s="27"/>
      <c r="H885" s="31">
        <v>1</v>
      </c>
      <c r="I885" s="68"/>
      <c r="J885" s="35"/>
      <c r="K885" s="31"/>
      <c r="L885" s="33"/>
      <c r="M885" s="110"/>
    </row>
    <row r="886" spans="1:13">
      <c r="A886" s="9" t="s">
        <v>0</v>
      </c>
      <c r="B886" s="10"/>
      <c r="C886" s="15" t="s">
        <v>60</v>
      </c>
      <c r="D886" s="30">
        <v>407</v>
      </c>
      <c r="E886" s="30"/>
      <c r="F886" s="28"/>
      <c r="G886" s="27"/>
      <c r="H886" s="31">
        <v>2</v>
      </c>
      <c r="I886" s="68"/>
      <c r="J886" s="35"/>
      <c r="K886" s="31"/>
      <c r="L886" s="33"/>
      <c r="M886" s="110"/>
    </row>
    <row r="887" spans="1:13">
      <c r="A887" s="9" t="s">
        <v>1</v>
      </c>
      <c r="B887" s="11"/>
      <c r="C887" s="15" t="s">
        <v>61</v>
      </c>
      <c r="D887" s="30">
        <v>20</v>
      </c>
      <c r="E887" s="30"/>
      <c r="F887" s="28"/>
      <c r="G887" s="27"/>
      <c r="H887" s="31">
        <v>3</v>
      </c>
      <c r="I887" s="31"/>
      <c r="J887" s="35"/>
      <c r="K887" s="31"/>
      <c r="L887" s="33"/>
      <c r="M887" s="110"/>
    </row>
    <row r="888" spans="1:13">
      <c r="A888" s="9" t="s">
        <v>62</v>
      </c>
      <c r="B888" s="11"/>
      <c r="C888" s="16" t="s">
        <v>63</v>
      </c>
      <c r="D888" s="57" t="s">
        <v>88</v>
      </c>
      <c r="E888" s="21"/>
      <c r="F888" s="54"/>
      <c r="G888" s="27"/>
      <c r="H888" s="31">
        <v>4</v>
      </c>
      <c r="I888" s="31"/>
      <c r="J888" s="35"/>
      <c r="K888" s="31"/>
      <c r="L888" s="33"/>
      <c r="M888" s="110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27"/>
      <c r="H889" s="31">
        <v>5</v>
      </c>
      <c r="I889" s="31"/>
      <c r="J889" s="35"/>
      <c r="K889" s="31"/>
      <c r="L889" s="33"/>
      <c r="M889" s="110"/>
    </row>
    <row r="890" spans="1:13">
      <c r="A890" s="17">
        <v>1</v>
      </c>
      <c r="B890" s="12"/>
      <c r="C890" s="71" t="s">
        <v>78</v>
      </c>
      <c r="D890" s="77">
        <v>22</v>
      </c>
      <c r="E890" s="71" t="s">
        <v>78</v>
      </c>
      <c r="F890" s="12"/>
      <c r="G890" s="27"/>
      <c r="H890" s="72"/>
      <c r="I890" s="72"/>
      <c r="J890" s="72"/>
      <c r="K890" s="72"/>
      <c r="L890" s="44"/>
      <c r="M890" s="115"/>
    </row>
    <row r="891" spans="1:13">
      <c r="A891" s="17">
        <v>2</v>
      </c>
      <c r="B891" s="74">
        <v>10</v>
      </c>
      <c r="C891" s="71" t="s">
        <v>77</v>
      </c>
      <c r="D891" s="71" t="s">
        <v>77</v>
      </c>
      <c r="E891" s="71" t="s">
        <v>77</v>
      </c>
      <c r="F891" s="6"/>
      <c r="G891" s="27"/>
      <c r="H891" s="98"/>
      <c r="I891" s="98"/>
      <c r="J891" s="98"/>
      <c r="K891" s="98"/>
      <c r="L891" s="44"/>
      <c r="M891" s="115"/>
    </row>
    <row r="892" spans="1:13">
      <c r="A892" s="17">
        <v>3</v>
      </c>
      <c r="B892" s="75"/>
      <c r="C892" s="71"/>
      <c r="D892" s="6"/>
      <c r="E892" s="71"/>
      <c r="F892" s="6"/>
      <c r="G892" s="27"/>
      <c r="H892" s="204" t="s">
        <v>75</v>
      </c>
      <c r="I892" s="205"/>
      <c r="J892" s="98"/>
      <c r="K892" s="44" t="s">
        <v>35</v>
      </c>
      <c r="L892" s="5"/>
      <c r="M892" s="116"/>
    </row>
    <row r="893" spans="1:13">
      <c r="A893" s="17">
        <v>4</v>
      </c>
      <c r="B893" s="75"/>
      <c r="C893" s="71"/>
      <c r="D893" s="6"/>
      <c r="E893" s="71"/>
      <c r="F893" s="6"/>
      <c r="G893" s="27"/>
      <c r="H893" s="21" t="s">
        <v>64</v>
      </c>
      <c r="I893" s="21"/>
      <c r="J893" s="43">
        <f>SUM(J885*L885)+10+12</f>
        <v>22</v>
      </c>
      <c r="K893" s="2"/>
      <c r="L893" s="3"/>
      <c r="M893" s="117"/>
    </row>
    <row r="894" spans="1:13">
      <c r="A894" s="17">
        <v>5</v>
      </c>
      <c r="B894" s="76"/>
      <c r="C894" s="71"/>
      <c r="D894" s="71"/>
      <c r="E894" s="71"/>
      <c r="F894" s="6"/>
      <c r="G894" s="27"/>
      <c r="H894" s="21" t="s">
        <v>65</v>
      </c>
      <c r="I894" s="21"/>
      <c r="J894" s="43">
        <f>SUM(N890,B891)+12</f>
        <v>22</v>
      </c>
      <c r="K894" s="27"/>
      <c r="L894" s="3"/>
      <c r="M894" s="117"/>
    </row>
    <row r="895" spans="1:13">
      <c r="A895" s="17">
        <v>6</v>
      </c>
      <c r="B895" s="7"/>
      <c r="C895" s="7"/>
      <c r="D895" s="7"/>
      <c r="E895" s="71"/>
      <c r="F895" s="6"/>
      <c r="G895" s="27"/>
      <c r="H895" s="206" t="s">
        <v>66</v>
      </c>
      <c r="I895" s="207"/>
      <c r="J895" s="206" t="s">
        <v>67</v>
      </c>
      <c r="K895" s="207"/>
      <c r="L895" s="20"/>
      <c r="M895" s="118"/>
    </row>
    <row r="896" spans="1:13">
      <c r="A896" s="17">
        <v>7</v>
      </c>
      <c r="B896" s="7"/>
      <c r="C896" s="71"/>
      <c r="D896" s="6"/>
      <c r="E896" s="71"/>
      <c r="F896" s="6"/>
      <c r="G896" s="27"/>
      <c r="H896" s="197"/>
      <c r="I896" s="198"/>
      <c r="J896" s="197"/>
      <c r="K896" s="198"/>
      <c r="L896" s="27"/>
      <c r="M896" s="107"/>
    </row>
    <row r="897" spans="1:13">
      <c r="A897" s="17">
        <v>8</v>
      </c>
      <c r="B897" s="75"/>
      <c r="C897" s="71"/>
      <c r="D897" s="71"/>
      <c r="E897" s="71"/>
      <c r="F897" s="6"/>
      <c r="G897" s="27"/>
      <c r="H897" s="199"/>
      <c r="I897" s="200"/>
      <c r="J897" s="199"/>
      <c r="K897" s="200"/>
      <c r="L897" s="27"/>
      <c r="M897" s="107"/>
    </row>
    <row r="898" spans="1:13">
      <c r="A898" s="17">
        <v>9</v>
      </c>
      <c r="B898" s="7"/>
      <c r="C898" s="7"/>
      <c r="D898" s="7"/>
      <c r="E898" s="6"/>
      <c r="F898" s="6"/>
      <c r="G898" s="27"/>
      <c r="H898" s="38" t="s">
        <v>68</v>
      </c>
      <c r="I898" s="38"/>
      <c r="J898" s="38"/>
      <c r="K898" s="38"/>
      <c r="L898" s="27"/>
      <c r="M898" s="107"/>
    </row>
    <row r="899" spans="1:13">
      <c r="A899" s="17">
        <v>10</v>
      </c>
      <c r="B899" s="95"/>
      <c r="C899" s="6"/>
      <c r="D899" s="6"/>
      <c r="E899" s="6"/>
      <c r="F899" s="6"/>
      <c r="G899" s="27"/>
      <c r="H899" s="54" t="s">
        <v>69</v>
      </c>
      <c r="I899" s="54"/>
      <c r="J899" s="54"/>
      <c r="K899" s="54"/>
      <c r="L899" s="27"/>
      <c r="M899" s="107"/>
    </row>
    <row r="900" spans="1:13">
      <c r="A900" s="17">
        <v>11</v>
      </c>
      <c r="B900" s="76"/>
      <c r="C900" s="6"/>
      <c r="D900" s="6"/>
      <c r="E900" s="6"/>
      <c r="F900" s="6"/>
      <c r="G900" s="20"/>
      <c r="H900" s="182"/>
      <c r="I900" s="183"/>
      <c r="J900" s="8"/>
      <c r="K900" s="8"/>
      <c r="L900" s="8"/>
      <c r="M900" s="119"/>
    </row>
    <row r="901" spans="1:13">
      <c r="A901" s="17">
        <v>12</v>
      </c>
      <c r="B901" s="75"/>
      <c r="C901" s="6"/>
      <c r="D901" s="6"/>
      <c r="E901" s="6"/>
      <c r="F901" s="6"/>
      <c r="G901" s="20"/>
      <c r="H901" s="95"/>
      <c r="I901" s="7"/>
      <c r="J901" s="8"/>
      <c r="K901" s="8"/>
      <c r="L901" s="8"/>
      <c r="M901" s="119"/>
    </row>
    <row r="902" spans="1:13">
      <c r="A902" s="17">
        <v>13</v>
      </c>
      <c r="B902" s="76"/>
      <c r="C902" s="6"/>
      <c r="D902" s="6"/>
      <c r="E902" s="6"/>
      <c r="F902" s="6"/>
      <c r="G902" s="20"/>
      <c r="H902" s="95"/>
      <c r="I902" s="7"/>
      <c r="J902" s="8"/>
      <c r="K902" s="8"/>
      <c r="L902" s="8"/>
      <c r="M902" s="119"/>
    </row>
    <row r="903" spans="1:13">
      <c r="A903" s="17">
        <v>14</v>
      </c>
      <c r="B903" s="76"/>
      <c r="C903" s="6"/>
      <c r="D903" s="6"/>
      <c r="E903" s="6"/>
      <c r="F903" s="6"/>
      <c r="G903" s="20"/>
      <c r="H903" s="95"/>
      <c r="I903" s="7"/>
      <c r="J903" s="8"/>
      <c r="K903" s="8"/>
      <c r="L903" s="8"/>
      <c r="M903" s="119"/>
    </row>
    <row r="904" spans="1:13">
      <c r="A904" s="17">
        <v>15</v>
      </c>
      <c r="B904" s="76"/>
      <c r="C904" s="6"/>
      <c r="D904" s="6"/>
      <c r="E904" s="6"/>
      <c r="F904" s="6"/>
      <c r="G904" s="20"/>
      <c r="H904" s="95"/>
      <c r="I904" s="7"/>
      <c r="J904" s="8"/>
      <c r="K904" s="8"/>
      <c r="L904" s="8"/>
      <c r="M904" s="119"/>
    </row>
    <row r="905" spans="1:13">
      <c r="A905" s="17">
        <v>16</v>
      </c>
      <c r="B905" s="75"/>
      <c r="C905" s="6"/>
      <c r="D905" s="6"/>
      <c r="E905" s="6"/>
      <c r="F905" s="6"/>
      <c r="G905" s="54"/>
      <c r="H905" s="95"/>
      <c r="I905" s="7"/>
      <c r="J905" s="8"/>
      <c r="K905" s="8"/>
      <c r="L905" s="8"/>
      <c r="M905" s="119"/>
    </row>
    <row r="906" spans="1:13">
      <c r="A906" s="17">
        <v>17</v>
      </c>
      <c r="B906" s="76"/>
      <c r="C906" s="6"/>
      <c r="D906" s="6"/>
      <c r="E906" s="6"/>
      <c r="F906" s="6"/>
      <c r="G906" s="54"/>
      <c r="H906" s="56"/>
      <c r="I906" s="8"/>
      <c r="J906" s="56"/>
      <c r="K906" s="8"/>
      <c r="L906" s="56"/>
      <c r="M906" s="120"/>
    </row>
    <row r="907" spans="1:13">
      <c r="A907" s="17">
        <v>18</v>
      </c>
      <c r="B907" s="76"/>
      <c r="C907" s="6"/>
      <c r="D907" s="6"/>
      <c r="E907" s="6"/>
      <c r="F907" s="6"/>
      <c r="G907" s="54"/>
      <c r="H907" s="99"/>
      <c r="I907" s="8"/>
      <c r="J907" s="99"/>
      <c r="K907" s="8"/>
      <c r="L907" s="99"/>
      <c r="M907" s="121"/>
    </row>
    <row r="908" spans="1:13">
      <c r="A908" s="17">
        <v>19</v>
      </c>
      <c r="B908" s="76"/>
      <c r="C908" s="6"/>
      <c r="D908" s="6"/>
      <c r="E908" s="6"/>
      <c r="F908" s="6"/>
      <c r="G908" s="99"/>
      <c r="H908" s="8"/>
      <c r="I908" s="8"/>
      <c r="J908" s="8"/>
      <c r="K908" s="8"/>
      <c r="L908" s="8"/>
      <c r="M908" s="119"/>
    </row>
    <row r="909" spans="1:13">
      <c r="A909" s="17">
        <v>20</v>
      </c>
      <c r="B909" s="75"/>
      <c r="C909" s="6"/>
      <c r="D909" s="6"/>
      <c r="E909" s="6"/>
      <c r="F909" s="6"/>
      <c r="G909" s="99"/>
      <c r="H909" s="8"/>
      <c r="I909" s="8"/>
      <c r="J909" s="8"/>
      <c r="K909" s="8"/>
      <c r="L909" s="8"/>
      <c r="M909" s="119"/>
    </row>
    <row r="910" spans="1:13">
      <c r="A910" s="17">
        <v>21</v>
      </c>
      <c r="B910" s="76"/>
      <c r="C910" s="6"/>
      <c r="D910" s="6"/>
      <c r="E910" s="6"/>
      <c r="F910" s="6"/>
      <c r="G910" s="99"/>
      <c r="H910" s="8"/>
      <c r="I910" s="8"/>
      <c r="J910" s="8"/>
      <c r="K910" s="8"/>
      <c r="L910" s="8"/>
      <c r="M910" s="119"/>
    </row>
    <row r="911" spans="1:13">
      <c r="A911" s="17">
        <v>22</v>
      </c>
      <c r="B911" s="76"/>
      <c r="C911" s="6"/>
      <c r="D911" s="6"/>
      <c r="E911" s="6"/>
      <c r="F911" s="6"/>
      <c r="G911" s="99"/>
      <c r="H911" s="8"/>
      <c r="I911" s="8"/>
      <c r="J911" s="8"/>
      <c r="K911" s="8"/>
      <c r="L911" s="8"/>
      <c r="M911" s="119"/>
    </row>
    <row r="912" spans="1:13">
      <c r="A912" s="17">
        <v>23</v>
      </c>
      <c r="B912" s="76"/>
      <c r="C912" s="6"/>
      <c r="D912" s="6"/>
      <c r="E912" s="6"/>
      <c r="F912" s="6"/>
      <c r="G912" s="99"/>
      <c r="H912" s="8"/>
      <c r="I912" s="8"/>
      <c r="J912" s="8"/>
      <c r="K912" s="8"/>
      <c r="L912" s="8"/>
      <c r="M912" s="119"/>
    </row>
    <row r="913" spans="1:13">
      <c r="A913" s="17">
        <v>24</v>
      </c>
      <c r="B913" s="75"/>
      <c r="C913" s="6"/>
      <c r="D913" s="6"/>
      <c r="E913" s="6"/>
      <c r="F913" s="6"/>
      <c r="G913" s="99"/>
      <c r="H913" s="42"/>
      <c r="I913" s="8"/>
      <c r="J913" s="42"/>
      <c r="K913" s="8"/>
      <c r="L913" s="8"/>
      <c r="M913" s="119"/>
    </row>
    <row r="914" spans="1:13">
      <c r="A914" s="17">
        <v>25</v>
      </c>
      <c r="B914" s="76"/>
      <c r="C914" s="6"/>
      <c r="D914" s="6"/>
      <c r="E914" s="6"/>
      <c r="F914" s="6"/>
      <c r="G914" s="99"/>
      <c r="H914" s="42"/>
      <c r="I914" s="99"/>
      <c r="J914" s="42"/>
      <c r="K914" s="8"/>
      <c r="L914" s="8"/>
      <c r="M914" s="119"/>
    </row>
    <row r="915" spans="1:13">
      <c r="G915" s="8"/>
      <c r="H915" s="8"/>
      <c r="I915" s="8"/>
      <c r="J915" s="8"/>
      <c r="K915" s="8"/>
      <c r="L915" s="8"/>
      <c r="M915" s="119"/>
    </row>
    <row r="916" spans="1:13">
      <c r="G916" s="8"/>
      <c r="H916" s="8"/>
      <c r="I916" s="8"/>
      <c r="J916" s="8"/>
      <c r="K916" s="8"/>
      <c r="L916" s="8"/>
      <c r="M916" s="119"/>
    </row>
    <row r="917" spans="1:13">
      <c r="G917" s="8"/>
      <c r="H917" s="8"/>
      <c r="I917" s="8"/>
      <c r="J917" s="8"/>
      <c r="K917" s="8"/>
      <c r="L917" s="8"/>
      <c r="M917" s="119"/>
    </row>
    <row r="918" spans="1:13">
      <c r="G918" s="8"/>
      <c r="H918" s="8"/>
      <c r="I918" s="8"/>
      <c r="J918" s="8"/>
      <c r="K918" s="8"/>
      <c r="L918" s="8"/>
      <c r="M918" s="119"/>
    </row>
    <row r="919" spans="1:13">
      <c r="G919" s="8"/>
      <c r="H919" s="8"/>
      <c r="I919" s="8"/>
      <c r="J919" s="8"/>
      <c r="K919" s="8"/>
      <c r="L919" s="8"/>
      <c r="M919" s="119"/>
    </row>
    <row r="920" spans="1:13">
      <c r="G920" s="8"/>
      <c r="H920" s="8"/>
      <c r="I920" s="8"/>
      <c r="J920" s="8"/>
      <c r="K920" s="8"/>
      <c r="L920" s="8"/>
      <c r="M920" s="119"/>
    </row>
    <row r="921" spans="1:13">
      <c r="G921" s="8"/>
      <c r="H921" s="8"/>
      <c r="I921" s="8"/>
      <c r="J921" s="8"/>
      <c r="K921" s="8"/>
      <c r="L921" s="8"/>
      <c r="M921" s="119"/>
    </row>
    <row r="922" spans="1:13">
      <c r="G922" s="8"/>
      <c r="H922" s="8"/>
      <c r="I922" s="8"/>
      <c r="J922" s="8"/>
      <c r="K922" s="8"/>
      <c r="L922" s="8"/>
      <c r="M922" s="119"/>
    </row>
    <row r="923" spans="1:13">
      <c r="G923" s="8"/>
      <c r="H923" s="8"/>
      <c r="I923" s="8"/>
      <c r="J923" s="8"/>
      <c r="K923" s="8"/>
      <c r="L923" s="8"/>
      <c r="M923" s="119"/>
    </row>
    <row r="924" spans="1:13">
      <c r="G924" s="8"/>
      <c r="H924" s="8"/>
      <c r="I924" s="8"/>
      <c r="J924" s="8"/>
      <c r="K924" s="8"/>
      <c r="L924" s="8"/>
      <c r="M924" s="119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12"/>
    </row>
    <row r="926" spans="1:13">
      <c r="A926" s="202" t="s">
        <v>86</v>
      </c>
      <c r="B926" s="203"/>
      <c r="C926" s="203"/>
      <c r="D926" s="203"/>
      <c r="E926" s="203"/>
      <c r="F926" s="97"/>
      <c r="G926" s="27"/>
      <c r="H926" s="96" t="s">
        <v>51</v>
      </c>
      <c r="I926" s="96"/>
      <c r="J926" s="96"/>
      <c r="K926" s="27"/>
      <c r="L926" s="27"/>
      <c r="M926" s="107"/>
    </row>
    <row r="927" spans="1:13">
      <c r="A927" s="34" t="s">
        <v>52</v>
      </c>
      <c r="B927" s="97"/>
      <c r="C927" s="97"/>
      <c r="D927" s="97"/>
      <c r="E927" s="97"/>
      <c r="F927" s="97"/>
      <c r="G927" s="27"/>
      <c r="H927" s="55" t="s">
        <v>87</v>
      </c>
      <c r="I927" s="55"/>
      <c r="J927" s="55"/>
      <c r="K927" s="37"/>
      <c r="L927" s="26"/>
      <c r="M927" s="113"/>
    </row>
    <row r="928" spans="1:13">
      <c r="A928" s="97"/>
      <c r="B928" s="29"/>
      <c r="C928" s="15" t="s">
        <v>53</v>
      </c>
      <c r="D928" s="67"/>
      <c r="E928" s="30"/>
      <c r="F928" s="28"/>
      <c r="G928" s="27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4"/>
    </row>
    <row r="929" spans="1:13">
      <c r="A929" s="1"/>
      <c r="B929" s="1"/>
      <c r="C929" s="15" t="s">
        <v>59</v>
      </c>
      <c r="D929" s="30">
        <v>428</v>
      </c>
      <c r="E929" s="30"/>
      <c r="F929" s="28"/>
      <c r="G929" s="27"/>
      <c r="H929" s="31">
        <v>1</v>
      </c>
      <c r="I929" s="68"/>
      <c r="J929" s="35"/>
      <c r="K929" s="31"/>
      <c r="L929" s="33"/>
      <c r="M929" s="110"/>
    </row>
    <row r="930" spans="1:13">
      <c r="A930" s="9" t="s">
        <v>0</v>
      </c>
      <c r="B930" s="10"/>
      <c r="C930" s="15" t="s">
        <v>60</v>
      </c>
      <c r="D930" s="30">
        <v>407</v>
      </c>
      <c r="E930" s="30"/>
      <c r="F930" s="28"/>
      <c r="G930" s="27"/>
      <c r="H930" s="31">
        <v>2</v>
      </c>
      <c r="I930" s="68"/>
      <c r="J930" s="35"/>
      <c r="K930" s="31"/>
      <c r="L930" s="33"/>
      <c r="M930" s="110"/>
    </row>
    <row r="931" spans="1:13">
      <c r="A931" s="9" t="s">
        <v>1</v>
      </c>
      <c r="B931" s="11"/>
      <c r="C931" s="15" t="s">
        <v>61</v>
      </c>
      <c r="D931" s="30">
        <v>20</v>
      </c>
      <c r="E931" s="30"/>
      <c r="F931" s="28"/>
      <c r="G931" s="27"/>
      <c r="H931" s="31">
        <v>3</v>
      </c>
      <c r="I931" s="31"/>
      <c r="J931" s="35"/>
      <c r="K931" s="31"/>
      <c r="L931" s="33"/>
      <c r="M931" s="110"/>
    </row>
    <row r="932" spans="1:13">
      <c r="A932" s="9" t="s">
        <v>62</v>
      </c>
      <c r="B932" s="11"/>
      <c r="C932" s="16" t="s">
        <v>63</v>
      </c>
      <c r="D932" s="57" t="s">
        <v>88</v>
      </c>
      <c r="E932" s="21"/>
      <c r="F932" s="54"/>
      <c r="G932" s="27"/>
      <c r="H932" s="31">
        <v>4</v>
      </c>
      <c r="I932" s="31"/>
      <c r="J932" s="35"/>
      <c r="K932" s="31"/>
      <c r="L932" s="33"/>
      <c r="M932" s="110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27"/>
      <c r="H933" s="31">
        <v>5</v>
      </c>
      <c r="I933" s="31"/>
      <c r="J933" s="35"/>
      <c r="K933" s="31"/>
      <c r="L933" s="33"/>
      <c r="M933" s="110"/>
    </row>
    <row r="934" spans="1:13">
      <c r="A934" s="17">
        <v>1</v>
      </c>
      <c r="B934" s="12"/>
      <c r="C934" s="71" t="s">
        <v>78</v>
      </c>
      <c r="D934" s="77">
        <v>22</v>
      </c>
      <c r="E934" s="71" t="s">
        <v>78</v>
      </c>
      <c r="F934" s="12"/>
      <c r="G934" s="27"/>
      <c r="H934" s="72"/>
      <c r="I934" s="72"/>
      <c r="J934" s="72"/>
      <c r="K934" s="72"/>
      <c r="L934" s="44"/>
      <c r="M934" s="115"/>
    </row>
    <row r="935" spans="1:13">
      <c r="A935" s="17">
        <v>2</v>
      </c>
      <c r="B935" s="74">
        <v>10</v>
      </c>
      <c r="C935" s="71" t="s">
        <v>77</v>
      </c>
      <c r="D935" s="71" t="s">
        <v>77</v>
      </c>
      <c r="E935" s="71" t="s">
        <v>77</v>
      </c>
      <c r="F935" s="6"/>
      <c r="G935" s="27"/>
      <c r="H935" s="98"/>
      <c r="I935" s="98"/>
      <c r="J935" s="98"/>
      <c r="K935" s="98"/>
      <c r="L935" s="44"/>
      <c r="M935" s="115"/>
    </row>
    <row r="936" spans="1:13">
      <c r="A936" s="17">
        <v>3</v>
      </c>
      <c r="B936" s="75"/>
      <c r="C936" s="71"/>
      <c r="D936" s="6"/>
      <c r="E936" s="71"/>
      <c r="F936" s="6"/>
      <c r="G936" s="27"/>
      <c r="H936" s="204" t="s">
        <v>75</v>
      </c>
      <c r="I936" s="205"/>
      <c r="J936" s="98"/>
      <c r="K936" s="44" t="s">
        <v>35</v>
      </c>
      <c r="L936" s="5"/>
      <c r="M936" s="116"/>
    </row>
    <row r="937" spans="1:13">
      <c r="A937" s="17">
        <v>4</v>
      </c>
      <c r="B937" s="75"/>
      <c r="C937" s="71"/>
      <c r="D937" s="6"/>
      <c r="E937" s="71"/>
      <c r="F937" s="6"/>
      <c r="G937" s="27"/>
      <c r="H937" s="21" t="s">
        <v>64</v>
      </c>
      <c r="I937" s="21"/>
      <c r="J937" s="43">
        <f>SUM(J929*L929)+10+12</f>
        <v>22</v>
      </c>
      <c r="K937" s="2"/>
      <c r="L937" s="3"/>
      <c r="M937" s="117"/>
    </row>
    <row r="938" spans="1:13">
      <c r="A938" s="17">
        <v>5</v>
      </c>
      <c r="B938" s="76"/>
      <c r="C938" s="71"/>
      <c r="D938" s="71"/>
      <c r="E938" s="71"/>
      <c r="F938" s="6"/>
      <c r="G938" s="27"/>
      <c r="H938" s="21" t="s">
        <v>65</v>
      </c>
      <c r="I938" s="21"/>
      <c r="J938" s="43">
        <f>SUM(N934,B935)+12</f>
        <v>22</v>
      </c>
      <c r="K938" s="27"/>
      <c r="L938" s="3"/>
      <c r="M938" s="117"/>
    </row>
    <row r="939" spans="1:13">
      <c r="A939" s="17">
        <v>6</v>
      </c>
      <c r="B939" s="7"/>
      <c r="C939" s="7"/>
      <c r="D939" s="7"/>
      <c r="E939" s="71"/>
      <c r="F939" s="6"/>
      <c r="G939" s="27"/>
      <c r="H939" s="206" t="s">
        <v>66</v>
      </c>
      <c r="I939" s="207"/>
      <c r="J939" s="206" t="s">
        <v>67</v>
      </c>
      <c r="K939" s="207"/>
      <c r="L939" s="20"/>
      <c r="M939" s="118"/>
    </row>
    <row r="940" spans="1:13">
      <c r="A940" s="17">
        <v>7</v>
      </c>
      <c r="B940" s="7"/>
      <c r="C940" s="71"/>
      <c r="D940" s="6"/>
      <c r="E940" s="71"/>
      <c r="F940" s="6"/>
      <c r="G940" s="27"/>
      <c r="H940" s="197"/>
      <c r="I940" s="198"/>
      <c r="J940" s="197"/>
      <c r="K940" s="198"/>
      <c r="L940" s="27"/>
      <c r="M940" s="107"/>
    </row>
    <row r="941" spans="1:13">
      <c r="A941" s="17">
        <v>8</v>
      </c>
      <c r="B941" s="75"/>
      <c r="C941" s="71"/>
      <c r="D941" s="71"/>
      <c r="E941" s="71"/>
      <c r="F941" s="6"/>
      <c r="G941" s="27"/>
      <c r="H941" s="199"/>
      <c r="I941" s="200"/>
      <c r="J941" s="199"/>
      <c r="K941" s="200"/>
      <c r="L941" s="27"/>
      <c r="M941" s="107"/>
    </row>
    <row r="942" spans="1:13">
      <c r="A942" s="17">
        <v>9</v>
      </c>
      <c r="B942" s="7"/>
      <c r="C942" s="7"/>
      <c r="D942" s="7"/>
      <c r="E942" s="6"/>
      <c r="F942" s="6"/>
      <c r="G942" s="27"/>
      <c r="H942" s="38" t="s">
        <v>68</v>
      </c>
      <c r="I942" s="38"/>
      <c r="J942" s="38"/>
      <c r="K942" s="38"/>
      <c r="L942" s="27"/>
      <c r="M942" s="107"/>
    </row>
    <row r="943" spans="1:13">
      <c r="A943" s="17">
        <v>10</v>
      </c>
      <c r="B943" s="95"/>
      <c r="C943" s="6"/>
      <c r="D943" s="6"/>
      <c r="E943" s="6"/>
      <c r="F943" s="6"/>
      <c r="G943" s="27"/>
      <c r="H943" s="54" t="s">
        <v>69</v>
      </c>
      <c r="I943" s="54"/>
      <c r="J943" s="54"/>
      <c r="K943" s="54"/>
      <c r="L943" s="27"/>
      <c r="M943" s="107"/>
    </row>
    <row r="944" spans="1:13">
      <c r="A944" s="17">
        <v>11</v>
      </c>
      <c r="B944" s="76"/>
      <c r="C944" s="6"/>
      <c r="D944" s="6"/>
      <c r="E944" s="6"/>
      <c r="F944" s="6"/>
      <c r="G944" s="20"/>
      <c r="H944" s="182"/>
      <c r="I944" s="183"/>
      <c r="J944" s="8"/>
      <c r="K944" s="8"/>
      <c r="L944" s="8"/>
      <c r="M944" s="119"/>
    </row>
    <row r="945" spans="1:13">
      <c r="A945" s="17">
        <v>12</v>
      </c>
      <c r="B945" s="75"/>
      <c r="C945" s="6"/>
      <c r="D945" s="6"/>
      <c r="E945" s="6"/>
      <c r="F945" s="6"/>
      <c r="G945" s="20"/>
      <c r="H945" s="95"/>
      <c r="I945" s="7"/>
      <c r="J945" s="8"/>
      <c r="K945" s="8"/>
      <c r="L945" s="8"/>
      <c r="M945" s="119"/>
    </row>
    <row r="946" spans="1:13">
      <c r="A946" s="17">
        <v>13</v>
      </c>
      <c r="B946" s="76"/>
      <c r="C946" s="6"/>
      <c r="D946" s="6"/>
      <c r="E946" s="6"/>
      <c r="F946" s="6"/>
      <c r="G946" s="20"/>
      <c r="H946" s="95"/>
      <c r="I946" s="7"/>
      <c r="J946" s="8"/>
      <c r="K946" s="8"/>
      <c r="L946" s="8"/>
      <c r="M946" s="119"/>
    </row>
    <row r="947" spans="1:13">
      <c r="A947" s="17">
        <v>14</v>
      </c>
      <c r="B947" s="76"/>
      <c r="C947" s="6"/>
      <c r="D947" s="6"/>
      <c r="E947" s="6"/>
      <c r="F947" s="6"/>
      <c r="G947" s="20"/>
      <c r="H947" s="95"/>
      <c r="I947" s="7"/>
      <c r="J947" s="8"/>
      <c r="K947" s="8"/>
      <c r="L947" s="8"/>
      <c r="M947" s="119"/>
    </row>
    <row r="948" spans="1:13">
      <c r="A948" s="17">
        <v>15</v>
      </c>
      <c r="B948" s="76"/>
      <c r="C948" s="6"/>
      <c r="D948" s="6"/>
      <c r="E948" s="6"/>
      <c r="F948" s="6"/>
      <c r="G948" s="20"/>
      <c r="H948" s="95"/>
      <c r="I948" s="7"/>
      <c r="J948" s="8"/>
      <c r="K948" s="8"/>
      <c r="L948" s="8"/>
      <c r="M948" s="119"/>
    </row>
    <row r="949" spans="1:13">
      <c r="A949" s="17">
        <v>16</v>
      </c>
      <c r="B949" s="75"/>
      <c r="C949" s="6"/>
      <c r="D949" s="6"/>
      <c r="E949" s="6"/>
      <c r="F949" s="6"/>
      <c r="G949" s="54"/>
      <c r="H949" s="95"/>
      <c r="I949" s="7"/>
      <c r="J949" s="8"/>
      <c r="K949" s="8"/>
      <c r="L949" s="8"/>
      <c r="M949" s="119"/>
    </row>
    <row r="950" spans="1:13">
      <c r="A950" s="17">
        <v>17</v>
      </c>
      <c r="B950" s="76"/>
      <c r="C950" s="6"/>
      <c r="D950" s="6"/>
      <c r="E950" s="6"/>
      <c r="F950" s="6"/>
      <c r="G950" s="54"/>
      <c r="H950" s="56"/>
      <c r="I950" s="8"/>
      <c r="J950" s="56"/>
      <c r="K950" s="8"/>
      <c r="L950" s="56"/>
      <c r="M950" s="120"/>
    </row>
    <row r="951" spans="1:13">
      <c r="A951" s="17">
        <v>18</v>
      </c>
      <c r="B951" s="76"/>
      <c r="C951" s="6"/>
      <c r="D951" s="6"/>
      <c r="E951" s="6"/>
      <c r="F951" s="6"/>
      <c r="G951" s="54"/>
      <c r="H951" s="99"/>
      <c r="I951" s="8"/>
      <c r="J951" s="99"/>
      <c r="K951" s="8"/>
      <c r="L951" s="99"/>
      <c r="M951" s="121"/>
    </row>
    <row r="952" spans="1:13">
      <c r="A952" s="17">
        <v>19</v>
      </c>
      <c r="B952" s="76"/>
      <c r="C952" s="6"/>
      <c r="D952" s="6"/>
      <c r="E952" s="6"/>
      <c r="F952" s="6"/>
      <c r="G952" s="99"/>
      <c r="H952" s="8"/>
      <c r="I952" s="8"/>
      <c r="J952" s="8"/>
      <c r="K952" s="8"/>
      <c r="L952" s="8"/>
      <c r="M952" s="119"/>
    </row>
    <row r="953" spans="1:13">
      <c r="A953" s="17">
        <v>20</v>
      </c>
      <c r="B953" s="75"/>
      <c r="C953" s="6"/>
      <c r="D953" s="6"/>
      <c r="E953" s="6"/>
      <c r="F953" s="6"/>
      <c r="G953" s="99"/>
      <c r="H953" s="8"/>
      <c r="I953" s="8"/>
      <c r="J953" s="8"/>
      <c r="K953" s="8"/>
      <c r="L953" s="8"/>
      <c r="M953" s="119"/>
    </row>
    <row r="954" spans="1:13">
      <c r="A954" s="17">
        <v>21</v>
      </c>
      <c r="B954" s="76"/>
      <c r="C954" s="6"/>
      <c r="D954" s="6"/>
      <c r="E954" s="6"/>
      <c r="F954" s="6"/>
      <c r="G954" s="99"/>
      <c r="H954" s="8"/>
      <c r="I954" s="8"/>
      <c r="J954" s="8"/>
      <c r="K954" s="8"/>
      <c r="L954" s="8"/>
      <c r="M954" s="119"/>
    </row>
    <row r="955" spans="1:13">
      <c r="A955" s="17">
        <v>22</v>
      </c>
      <c r="B955" s="76"/>
      <c r="C955" s="6"/>
      <c r="D955" s="6"/>
      <c r="E955" s="6"/>
      <c r="F955" s="6"/>
      <c r="G955" s="99"/>
      <c r="H955" s="8"/>
      <c r="I955" s="8"/>
      <c r="J955" s="8"/>
      <c r="K955" s="8"/>
      <c r="L955" s="8"/>
      <c r="M955" s="119"/>
    </row>
    <row r="956" spans="1:13">
      <c r="A956" s="17">
        <v>23</v>
      </c>
      <c r="B956" s="76"/>
      <c r="C956" s="6"/>
      <c r="D956" s="6"/>
      <c r="E956" s="6"/>
      <c r="F956" s="6"/>
      <c r="G956" s="99"/>
      <c r="H956" s="8"/>
      <c r="I956" s="8"/>
      <c r="J956" s="8"/>
      <c r="K956" s="8"/>
      <c r="L956" s="8"/>
      <c r="M956" s="119"/>
    </row>
    <row r="957" spans="1:13">
      <c r="A957" s="17">
        <v>24</v>
      </c>
      <c r="B957" s="75"/>
      <c r="C957" s="6"/>
      <c r="D957" s="6"/>
      <c r="E957" s="6"/>
      <c r="F957" s="6"/>
      <c r="G957" s="99"/>
      <c r="H957" s="42"/>
      <c r="I957" s="8"/>
      <c r="J957" s="42"/>
      <c r="K957" s="8"/>
      <c r="L957" s="8"/>
      <c r="M957" s="119"/>
    </row>
    <row r="958" spans="1:13">
      <c r="A958" s="17">
        <v>25</v>
      </c>
      <c r="B958" s="76"/>
      <c r="C958" s="6"/>
      <c r="D958" s="6"/>
      <c r="E958" s="6"/>
      <c r="F958" s="6"/>
      <c r="G958" s="99"/>
      <c r="H958" s="42"/>
      <c r="I958" s="99"/>
      <c r="J958" s="42"/>
      <c r="K958" s="8"/>
      <c r="L958" s="8"/>
      <c r="M958" s="119"/>
    </row>
    <row r="959" spans="1:13">
      <c r="G959" s="8"/>
      <c r="H959" s="8"/>
      <c r="I959" s="8"/>
      <c r="J959" s="8"/>
      <c r="K959" s="8"/>
      <c r="L959" s="8"/>
      <c r="M959" s="119"/>
    </row>
    <row r="960" spans="1:13">
      <c r="G960" s="8"/>
      <c r="H960" s="8"/>
      <c r="I960" s="8"/>
      <c r="J960" s="8"/>
      <c r="K960" s="8"/>
      <c r="L960" s="8"/>
      <c r="M960" s="119"/>
    </row>
    <row r="961" spans="1:13">
      <c r="G961" s="8"/>
      <c r="H961" s="8"/>
      <c r="I961" s="8"/>
      <c r="J961" s="8"/>
      <c r="K961" s="8"/>
      <c r="L961" s="8"/>
      <c r="M961" s="119"/>
    </row>
    <row r="962" spans="1:13">
      <c r="G962" s="8"/>
      <c r="H962" s="8"/>
      <c r="I962" s="8"/>
      <c r="J962" s="8"/>
      <c r="K962" s="8"/>
      <c r="L962" s="8"/>
      <c r="M962" s="119"/>
    </row>
    <row r="963" spans="1:13">
      <c r="G963" s="8"/>
      <c r="H963" s="8"/>
      <c r="I963" s="8"/>
      <c r="J963" s="8"/>
      <c r="K963" s="8"/>
      <c r="L963" s="8"/>
      <c r="M963" s="119"/>
    </row>
    <row r="964" spans="1:13">
      <c r="G964" s="8"/>
      <c r="H964" s="8"/>
      <c r="I964" s="8"/>
      <c r="J964" s="8"/>
      <c r="K964" s="8"/>
      <c r="L964" s="8"/>
      <c r="M964" s="119"/>
    </row>
    <row r="965" spans="1:13">
      <c r="G965" s="8"/>
      <c r="H965" s="8"/>
      <c r="I965" s="8"/>
      <c r="J965" s="8"/>
      <c r="K965" s="8"/>
      <c r="L965" s="8"/>
      <c r="M965" s="119"/>
    </row>
    <row r="966" spans="1:13">
      <c r="G966" s="8"/>
      <c r="H966" s="8"/>
      <c r="I966" s="8"/>
      <c r="J966" s="8"/>
      <c r="K966" s="8"/>
      <c r="L966" s="8"/>
      <c r="M966" s="119"/>
    </row>
    <row r="967" spans="1:13">
      <c r="G967" s="8"/>
      <c r="H967" s="8"/>
      <c r="I967" s="8"/>
      <c r="J967" s="8"/>
      <c r="K967" s="8"/>
      <c r="L967" s="8"/>
      <c r="M967" s="119"/>
    </row>
    <row r="968" spans="1:13">
      <c r="G968" s="8"/>
      <c r="H968" s="8"/>
      <c r="I968" s="8"/>
      <c r="J968" s="8"/>
      <c r="K968" s="8"/>
      <c r="L968" s="8"/>
      <c r="M968" s="119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12"/>
    </row>
    <row r="970" spans="1:13">
      <c r="A970" s="202" t="s">
        <v>86</v>
      </c>
      <c r="B970" s="203"/>
      <c r="C970" s="203"/>
      <c r="D970" s="203"/>
      <c r="E970" s="203"/>
      <c r="F970" s="97"/>
      <c r="G970" s="27"/>
      <c r="H970" s="96" t="s">
        <v>51</v>
      </c>
      <c r="I970" s="96"/>
      <c r="J970" s="96"/>
      <c r="K970" s="27"/>
      <c r="L970" s="27"/>
      <c r="M970" s="107"/>
    </row>
    <row r="971" spans="1:13">
      <c r="A971" s="34" t="s">
        <v>52</v>
      </c>
      <c r="B971" s="97"/>
      <c r="C971" s="97"/>
      <c r="D971" s="97"/>
      <c r="E971" s="97"/>
      <c r="F971" s="97"/>
      <c r="G971" s="27"/>
      <c r="H971" s="55" t="s">
        <v>87</v>
      </c>
      <c r="I971" s="55"/>
      <c r="J971" s="55"/>
      <c r="K971" s="37"/>
      <c r="L971" s="26"/>
      <c r="M971" s="113"/>
    </row>
    <row r="972" spans="1:13">
      <c r="A972" s="97"/>
      <c r="B972" s="29"/>
      <c r="C972" s="15" t="s">
        <v>53</v>
      </c>
      <c r="D972" s="67"/>
      <c r="E972" s="30"/>
      <c r="F972" s="28"/>
      <c r="G972" s="27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4"/>
    </row>
    <row r="973" spans="1:13">
      <c r="A973" s="1"/>
      <c r="B973" s="1"/>
      <c r="C973" s="15" t="s">
        <v>59</v>
      </c>
      <c r="D973" s="30">
        <v>428</v>
      </c>
      <c r="E973" s="30"/>
      <c r="F973" s="28"/>
      <c r="G973" s="27"/>
      <c r="H973" s="31">
        <v>1</v>
      </c>
      <c r="I973" s="68"/>
      <c r="J973" s="35"/>
      <c r="K973" s="31"/>
      <c r="L973" s="33"/>
      <c r="M973" s="110"/>
    </row>
    <row r="974" spans="1:13">
      <c r="A974" s="9" t="s">
        <v>0</v>
      </c>
      <c r="B974" s="10"/>
      <c r="C974" s="15" t="s">
        <v>60</v>
      </c>
      <c r="D974" s="30">
        <v>407</v>
      </c>
      <c r="E974" s="30"/>
      <c r="F974" s="28"/>
      <c r="G974" s="27"/>
      <c r="H974" s="31">
        <v>2</v>
      </c>
      <c r="I974" s="68"/>
      <c r="J974" s="35"/>
      <c r="K974" s="31"/>
      <c r="L974" s="33"/>
      <c r="M974" s="110"/>
    </row>
    <row r="975" spans="1:13">
      <c r="A975" s="9" t="s">
        <v>1</v>
      </c>
      <c r="B975" s="11"/>
      <c r="C975" s="15" t="s">
        <v>61</v>
      </c>
      <c r="D975" s="30">
        <v>20</v>
      </c>
      <c r="E975" s="30"/>
      <c r="F975" s="28"/>
      <c r="G975" s="27"/>
      <c r="H975" s="31">
        <v>3</v>
      </c>
      <c r="I975" s="31"/>
      <c r="J975" s="35"/>
      <c r="K975" s="31"/>
      <c r="L975" s="33"/>
      <c r="M975" s="110"/>
    </row>
    <row r="976" spans="1:13">
      <c r="A976" s="9" t="s">
        <v>62</v>
      </c>
      <c r="B976" s="11"/>
      <c r="C976" s="16" t="s">
        <v>63</v>
      </c>
      <c r="D976" s="57" t="s">
        <v>88</v>
      </c>
      <c r="E976" s="21"/>
      <c r="F976" s="54"/>
      <c r="G976" s="27"/>
      <c r="H976" s="31">
        <v>4</v>
      </c>
      <c r="I976" s="31"/>
      <c r="J976" s="35"/>
      <c r="K976" s="31"/>
      <c r="L976" s="33"/>
      <c r="M976" s="110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27"/>
      <c r="H977" s="31">
        <v>5</v>
      </c>
      <c r="I977" s="31"/>
      <c r="J977" s="35"/>
      <c r="K977" s="31"/>
      <c r="L977" s="33"/>
      <c r="M977" s="110"/>
    </row>
    <row r="978" spans="1:13">
      <c r="A978" s="17">
        <v>1</v>
      </c>
      <c r="B978" s="12"/>
      <c r="C978" s="71" t="s">
        <v>78</v>
      </c>
      <c r="D978" s="77">
        <v>22</v>
      </c>
      <c r="E978" s="71" t="s">
        <v>78</v>
      </c>
      <c r="F978" s="12"/>
      <c r="G978" s="27"/>
      <c r="H978" s="72"/>
      <c r="I978" s="72"/>
      <c r="J978" s="72"/>
      <c r="K978" s="72"/>
      <c r="L978" s="44"/>
      <c r="M978" s="115"/>
    </row>
    <row r="979" spans="1:13">
      <c r="A979" s="17">
        <v>2</v>
      </c>
      <c r="B979" s="74">
        <v>10</v>
      </c>
      <c r="C979" s="71" t="s">
        <v>77</v>
      </c>
      <c r="D979" s="71" t="s">
        <v>77</v>
      </c>
      <c r="E979" s="71" t="s">
        <v>77</v>
      </c>
      <c r="F979" s="6"/>
      <c r="G979" s="27"/>
      <c r="H979" s="98"/>
      <c r="I979" s="98"/>
      <c r="J979" s="98"/>
      <c r="K979" s="98"/>
      <c r="L979" s="44"/>
      <c r="M979" s="115"/>
    </row>
    <row r="980" spans="1:13">
      <c r="A980" s="17">
        <v>3</v>
      </c>
      <c r="B980" s="75"/>
      <c r="C980" s="71"/>
      <c r="D980" s="6"/>
      <c r="E980" s="71"/>
      <c r="F980" s="6"/>
      <c r="G980" s="27"/>
      <c r="H980" s="204" t="s">
        <v>75</v>
      </c>
      <c r="I980" s="205"/>
      <c r="J980" s="98"/>
      <c r="K980" s="44" t="s">
        <v>35</v>
      </c>
      <c r="L980" s="5"/>
      <c r="M980" s="116"/>
    </row>
    <row r="981" spans="1:13">
      <c r="A981" s="17">
        <v>4</v>
      </c>
      <c r="B981" s="75"/>
      <c r="C981" s="71"/>
      <c r="D981" s="6"/>
      <c r="E981" s="71"/>
      <c r="F981" s="6"/>
      <c r="G981" s="27"/>
      <c r="H981" s="21" t="s">
        <v>64</v>
      </c>
      <c r="I981" s="21"/>
      <c r="J981" s="43">
        <f>SUM(J973*L973)+10+12</f>
        <v>22</v>
      </c>
      <c r="K981" s="2"/>
      <c r="L981" s="3"/>
      <c r="M981" s="117"/>
    </row>
    <row r="982" spans="1:13">
      <c r="A982" s="17">
        <v>5</v>
      </c>
      <c r="B982" s="76"/>
      <c r="C982" s="71"/>
      <c r="D982" s="71"/>
      <c r="E982" s="71"/>
      <c r="F982" s="6"/>
      <c r="G982" s="27"/>
      <c r="H982" s="21" t="s">
        <v>65</v>
      </c>
      <c r="I982" s="21"/>
      <c r="J982" s="43">
        <f>SUM(N978,B979)+12</f>
        <v>22</v>
      </c>
      <c r="K982" s="27"/>
      <c r="L982" s="3"/>
      <c r="M982" s="117"/>
    </row>
    <row r="983" spans="1:13">
      <c r="A983" s="17">
        <v>6</v>
      </c>
      <c r="B983" s="7"/>
      <c r="C983" s="7"/>
      <c r="D983" s="7"/>
      <c r="E983" s="71"/>
      <c r="F983" s="6"/>
      <c r="G983" s="27"/>
      <c r="H983" s="206" t="s">
        <v>66</v>
      </c>
      <c r="I983" s="207"/>
      <c r="J983" s="206" t="s">
        <v>67</v>
      </c>
      <c r="K983" s="207"/>
      <c r="L983" s="20"/>
      <c r="M983" s="118"/>
    </row>
    <row r="984" spans="1:13">
      <c r="A984" s="17">
        <v>7</v>
      </c>
      <c r="B984" s="7"/>
      <c r="C984" s="71"/>
      <c r="D984" s="6"/>
      <c r="E984" s="71"/>
      <c r="F984" s="6"/>
      <c r="G984" s="27"/>
      <c r="H984" s="197"/>
      <c r="I984" s="198"/>
      <c r="J984" s="197"/>
      <c r="K984" s="198"/>
      <c r="L984" s="27"/>
      <c r="M984" s="107"/>
    </row>
    <row r="985" spans="1:13">
      <c r="A985" s="17">
        <v>8</v>
      </c>
      <c r="B985" s="75"/>
      <c r="C985" s="71"/>
      <c r="D985" s="71"/>
      <c r="E985" s="71"/>
      <c r="F985" s="6"/>
      <c r="G985" s="27"/>
      <c r="H985" s="199"/>
      <c r="I985" s="200"/>
      <c r="J985" s="199"/>
      <c r="K985" s="200"/>
      <c r="L985" s="27"/>
      <c r="M985" s="107"/>
    </row>
    <row r="986" spans="1:13">
      <c r="A986" s="17">
        <v>9</v>
      </c>
      <c r="B986" s="7"/>
      <c r="C986" s="7"/>
      <c r="D986" s="7"/>
      <c r="E986" s="6"/>
      <c r="F986" s="6"/>
      <c r="G986" s="27"/>
      <c r="H986" s="38" t="s">
        <v>68</v>
      </c>
      <c r="I986" s="38"/>
      <c r="J986" s="38"/>
      <c r="K986" s="38"/>
      <c r="L986" s="27"/>
      <c r="M986" s="107"/>
    </row>
    <row r="987" spans="1:13">
      <c r="A987" s="17">
        <v>10</v>
      </c>
      <c r="B987" s="95"/>
      <c r="C987" s="6"/>
      <c r="D987" s="6"/>
      <c r="E987" s="6"/>
      <c r="F987" s="6"/>
      <c r="G987" s="27"/>
      <c r="H987" s="54" t="s">
        <v>69</v>
      </c>
      <c r="I987" s="54"/>
      <c r="J987" s="54"/>
      <c r="K987" s="54"/>
      <c r="L987" s="27"/>
      <c r="M987" s="107"/>
    </row>
    <row r="988" spans="1:13">
      <c r="A988" s="17">
        <v>11</v>
      </c>
      <c r="B988" s="76"/>
      <c r="C988" s="6"/>
      <c r="D988" s="6"/>
      <c r="E988" s="6"/>
      <c r="F988" s="6"/>
      <c r="G988" s="20"/>
      <c r="H988" s="182"/>
      <c r="I988" s="183"/>
      <c r="J988" s="8"/>
      <c r="K988" s="8"/>
      <c r="L988" s="8"/>
      <c r="M988" s="119"/>
    </row>
    <row r="989" spans="1:13">
      <c r="A989" s="17">
        <v>12</v>
      </c>
      <c r="B989" s="75"/>
      <c r="C989" s="6"/>
      <c r="D989" s="6"/>
      <c r="E989" s="6"/>
      <c r="F989" s="6"/>
      <c r="G989" s="20"/>
      <c r="H989" s="95"/>
      <c r="I989" s="7"/>
      <c r="J989" s="8"/>
      <c r="K989" s="8"/>
      <c r="L989" s="8"/>
      <c r="M989" s="119"/>
    </row>
    <row r="990" spans="1:13">
      <c r="A990" s="17">
        <v>13</v>
      </c>
      <c r="B990" s="76"/>
      <c r="C990" s="6"/>
      <c r="D990" s="6"/>
      <c r="E990" s="6"/>
      <c r="F990" s="6"/>
      <c r="G990" s="20"/>
      <c r="H990" s="95"/>
      <c r="I990" s="7"/>
      <c r="J990" s="8"/>
      <c r="K990" s="8"/>
      <c r="L990" s="8"/>
      <c r="M990" s="119"/>
    </row>
    <row r="991" spans="1:13">
      <c r="A991" s="17">
        <v>14</v>
      </c>
      <c r="B991" s="76"/>
      <c r="C991" s="6"/>
      <c r="D991" s="6"/>
      <c r="E991" s="6"/>
      <c r="F991" s="6"/>
      <c r="G991" s="20"/>
      <c r="H991" s="95"/>
      <c r="I991" s="7"/>
      <c r="J991" s="8"/>
      <c r="K991" s="8"/>
      <c r="L991" s="8"/>
      <c r="M991" s="119"/>
    </row>
    <row r="992" spans="1:13">
      <c r="A992" s="17">
        <v>15</v>
      </c>
      <c r="B992" s="76"/>
      <c r="C992" s="6"/>
      <c r="D992" s="6"/>
      <c r="E992" s="6"/>
      <c r="F992" s="6"/>
      <c r="G992" s="20"/>
      <c r="H992" s="95"/>
      <c r="I992" s="7"/>
      <c r="J992" s="8"/>
      <c r="K992" s="8"/>
      <c r="L992" s="8"/>
      <c r="M992" s="119"/>
    </row>
    <row r="993" spans="1:13">
      <c r="A993" s="17">
        <v>16</v>
      </c>
      <c r="B993" s="75"/>
      <c r="C993" s="6"/>
      <c r="D993" s="6"/>
      <c r="E993" s="6"/>
      <c r="F993" s="6"/>
      <c r="G993" s="54"/>
      <c r="H993" s="95"/>
      <c r="I993" s="7"/>
      <c r="J993" s="8"/>
      <c r="K993" s="8"/>
      <c r="L993" s="8"/>
      <c r="M993" s="119"/>
    </row>
    <row r="994" spans="1:13">
      <c r="A994" s="17">
        <v>17</v>
      </c>
      <c r="B994" s="76"/>
      <c r="C994" s="6"/>
      <c r="D994" s="6"/>
      <c r="E994" s="6"/>
      <c r="F994" s="6"/>
      <c r="G994" s="54"/>
      <c r="H994" s="56"/>
      <c r="I994" s="8"/>
      <c r="J994" s="56"/>
      <c r="K994" s="8"/>
      <c r="L994" s="56"/>
      <c r="M994" s="120"/>
    </row>
    <row r="995" spans="1:13">
      <c r="A995" s="17">
        <v>18</v>
      </c>
      <c r="B995" s="76"/>
      <c r="C995" s="6"/>
      <c r="D995" s="6"/>
      <c r="E995" s="6"/>
      <c r="F995" s="6"/>
      <c r="G995" s="54"/>
      <c r="H995" s="99"/>
      <c r="I995" s="8"/>
      <c r="J995" s="99"/>
      <c r="K995" s="8"/>
      <c r="L995" s="99"/>
      <c r="M995" s="121"/>
    </row>
    <row r="996" spans="1:13">
      <c r="A996" s="17">
        <v>19</v>
      </c>
      <c r="B996" s="76"/>
      <c r="C996" s="6"/>
      <c r="D996" s="6"/>
      <c r="E996" s="6"/>
      <c r="F996" s="6"/>
      <c r="G996" s="99"/>
      <c r="H996" s="8"/>
      <c r="I996" s="8"/>
      <c r="J996" s="8"/>
      <c r="K996" s="8"/>
      <c r="L996" s="8"/>
      <c r="M996" s="119"/>
    </row>
    <row r="997" spans="1:13">
      <c r="A997" s="17">
        <v>20</v>
      </c>
      <c r="B997" s="75"/>
      <c r="C997" s="6"/>
      <c r="D997" s="6"/>
      <c r="E997" s="6"/>
      <c r="F997" s="6"/>
      <c r="G997" s="99"/>
      <c r="H997" s="8"/>
      <c r="I997" s="8"/>
      <c r="J997" s="8"/>
      <c r="K997" s="8"/>
      <c r="L997" s="8"/>
      <c r="M997" s="119"/>
    </row>
    <row r="998" spans="1:13">
      <c r="A998" s="17">
        <v>21</v>
      </c>
      <c r="B998" s="76"/>
      <c r="C998" s="6"/>
      <c r="D998" s="6"/>
      <c r="E998" s="6"/>
      <c r="F998" s="6"/>
      <c r="G998" s="99"/>
      <c r="H998" s="8"/>
      <c r="I998" s="8"/>
      <c r="J998" s="8"/>
      <c r="K998" s="8"/>
      <c r="L998" s="8"/>
      <c r="M998" s="119"/>
    </row>
    <row r="999" spans="1:13">
      <c r="A999" s="17">
        <v>22</v>
      </c>
      <c r="B999" s="76"/>
      <c r="C999" s="6"/>
      <c r="D999" s="6"/>
      <c r="E999" s="6"/>
      <c r="F999" s="6"/>
      <c r="G999" s="99"/>
      <c r="H999" s="8"/>
      <c r="I999" s="8"/>
      <c r="J999" s="8"/>
      <c r="K999" s="8"/>
      <c r="L999" s="8"/>
      <c r="M999" s="119"/>
    </row>
    <row r="1000" spans="1:13">
      <c r="A1000" s="17">
        <v>23</v>
      </c>
      <c r="B1000" s="76"/>
      <c r="C1000" s="6"/>
      <c r="D1000" s="6"/>
      <c r="E1000" s="6"/>
      <c r="F1000" s="6"/>
      <c r="G1000" s="99"/>
      <c r="H1000" s="8"/>
      <c r="I1000" s="8"/>
      <c r="J1000" s="8"/>
      <c r="K1000" s="8"/>
      <c r="L1000" s="8"/>
      <c r="M1000" s="119"/>
    </row>
    <row r="1001" spans="1:13">
      <c r="A1001" s="17">
        <v>24</v>
      </c>
      <c r="B1001" s="75"/>
      <c r="C1001" s="6"/>
      <c r="D1001" s="6"/>
      <c r="E1001" s="6"/>
      <c r="F1001" s="6"/>
      <c r="G1001" s="99"/>
      <c r="H1001" s="42"/>
      <c r="I1001" s="8"/>
      <c r="J1001" s="42"/>
      <c r="K1001" s="8"/>
      <c r="L1001" s="8"/>
      <c r="M1001" s="119"/>
    </row>
    <row r="1002" spans="1:13">
      <c r="A1002" s="17">
        <v>25</v>
      </c>
      <c r="B1002" s="76"/>
      <c r="C1002" s="6"/>
      <c r="D1002" s="6"/>
      <c r="E1002" s="6"/>
      <c r="F1002" s="6"/>
      <c r="G1002" s="99"/>
      <c r="H1002" s="42"/>
      <c r="I1002" s="99"/>
      <c r="J1002" s="42"/>
      <c r="K1002" s="8"/>
      <c r="L1002" s="8"/>
      <c r="M1002" s="119"/>
    </row>
    <row r="1003" spans="1:13">
      <c r="G1003" s="8"/>
      <c r="H1003" s="8"/>
      <c r="I1003" s="8"/>
      <c r="J1003" s="8"/>
      <c r="K1003" s="8"/>
      <c r="L1003" s="8"/>
      <c r="M1003" s="119"/>
    </row>
    <row r="1004" spans="1:13">
      <c r="G1004" s="8"/>
      <c r="H1004" s="8"/>
      <c r="I1004" s="8"/>
      <c r="J1004" s="8"/>
      <c r="K1004" s="8"/>
      <c r="L1004" s="8"/>
      <c r="M1004" s="119"/>
    </row>
    <row r="1005" spans="1:13">
      <c r="G1005" s="8"/>
      <c r="H1005" s="8"/>
      <c r="I1005" s="8"/>
      <c r="J1005" s="8"/>
      <c r="K1005" s="8"/>
      <c r="L1005" s="8"/>
      <c r="M1005" s="119"/>
    </row>
    <row r="1006" spans="1:13">
      <c r="G1006" s="8"/>
      <c r="H1006" s="8"/>
      <c r="I1006" s="8"/>
      <c r="J1006" s="8"/>
      <c r="K1006" s="8"/>
      <c r="L1006" s="8"/>
      <c r="M1006" s="119"/>
    </row>
    <row r="1007" spans="1:13">
      <c r="G1007" s="8"/>
      <c r="H1007" s="8"/>
      <c r="I1007" s="8"/>
      <c r="J1007" s="8"/>
      <c r="K1007" s="8"/>
      <c r="L1007" s="8"/>
      <c r="M1007" s="119"/>
    </row>
    <row r="1008" spans="1:13">
      <c r="G1008" s="8"/>
      <c r="H1008" s="8"/>
      <c r="I1008" s="8"/>
      <c r="J1008" s="8"/>
      <c r="K1008" s="8"/>
      <c r="L1008" s="8"/>
      <c r="M1008" s="119"/>
    </row>
    <row r="1009" spans="1:13">
      <c r="G1009" s="8"/>
      <c r="H1009" s="8"/>
      <c r="I1009" s="8"/>
      <c r="J1009" s="8"/>
      <c r="K1009" s="8"/>
      <c r="L1009" s="8"/>
      <c r="M1009" s="119"/>
    </row>
    <row r="1010" spans="1:13">
      <c r="G1010" s="8"/>
      <c r="H1010" s="8"/>
      <c r="I1010" s="8"/>
      <c r="J1010" s="8"/>
      <c r="K1010" s="8"/>
      <c r="L1010" s="8"/>
      <c r="M1010" s="119"/>
    </row>
    <row r="1011" spans="1:13">
      <c r="G1011" s="8"/>
      <c r="H1011" s="8"/>
      <c r="I1011" s="8"/>
      <c r="J1011" s="8"/>
      <c r="K1011" s="8"/>
      <c r="L1011" s="8"/>
      <c r="M1011" s="119"/>
    </row>
    <row r="1012" spans="1:13">
      <c r="G1012" s="8"/>
      <c r="H1012" s="8"/>
      <c r="I1012" s="8"/>
      <c r="J1012" s="8"/>
      <c r="K1012" s="8"/>
      <c r="L1012" s="8"/>
      <c r="M1012" s="119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  <c r="M1013" s="112"/>
    </row>
    <row r="1014" spans="1:13">
      <c r="A1014" s="202" t="s">
        <v>86</v>
      </c>
      <c r="B1014" s="203"/>
      <c r="C1014" s="203"/>
      <c r="D1014" s="203"/>
      <c r="E1014" s="203"/>
      <c r="F1014" s="97"/>
      <c r="G1014" s="27"/>
      <c r="H1014" s="96" t="s">
        <v>51</v>
      </c>
      <c r="I1014" s="96"/>
      <c r="J1014" s="96"/>
      <c r="K1014" s="27"/>
      <c r="L1014" s="27"/>
      <c r="M1014" s="107"/>
    </row>
    <row r="1015" spans="1:13">
      <c r="A1015" s="34" t="s">
        <v>52</v>
      </c>
      <c r="B1015" s="97"/>
      <c r="C1015" s="97"/>
      <c r="D1015" s="97"/>
      <c r="E1015" s="97"/>
      <c r="F1015" s="97"/>
      <c r="G1015" s="27"/>
      <c r="H1015" s="55" t="s">
        <v>87</v>
      </c>
      <c r="I1015" s="55"/>
      <c r="J1015" s="55"/>
      <c r="K1015" s="37"/>
      <c r="L1015" s="26"/>
      <c r="M1015" s="113"/>
    </row>
    <row r="1016" spans="1:13">
      <c r="A1016" s="97"/>
      <c r="B1016" s="29"/>
      <c r="C1016" s="15" t="s">
        <v>53</v>
      </c>
      <c r="D1016" s="67"/>
      <c r="E1016" s="30"/>
      <c r="F1016" s="28"/>
      <c r="G1016" s="27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4"/>
    </row>
    <row r="1017" spans="1:13">
      <c r="A1017" s="1"/>
      <c r="B1017" s="1"/>
      <c r="C1017" s="15" t="s">
        <v>59</v>
      </c>
      <c r="D1017" s="30">
        <v>428</v>
      </c>
      <c r="E1017" s="30"/>
      <c r="F1017" s="28"/>
      <c r="G1017" s="27"/>
      <c r="H1017" s="31">
        <v>1</v>
      </c>
      <c r="I1017" s="68"/>
      <c r="J1017" s="35"/>
      <c r="K1017" s="31"/>
      <c r="L1017" s="33"/>
      <c r="M1017" s="110"/>
    </row>
    <row r="1018" spans="1:13">
      <c r="A1018" s="9" t="s">
        <v>0</v>
      </c>
      <c r="B1018" s="10"/>
      <c r="C1018" s="15" t="s">
        <v>60</v>
      </c>
      <c r="D1018" s="30">
        <v>407</v>
      </c>
      <c r="E1018" s="30"/>
      <c r="F1018" s="28"/>
      <c r="G1018" s="27"/>
      <c r="H1018" s="31">
        <v>2</v>
      </c>
      <c r="I1018" s="68"/>
      <c r="J1018" s="35"/>
      <c r="K1018" s="31"/>
      <c r="L1018" s="33"/>
      <c r="M1018" s="110"/>
    </row>
    <row r="1019" spans="1:13">
      <c r="A1019" s="9" t="s">
        <v>1</v>
      </c>
      <c r="B1019" s="11"/>
      <c r="C1019" s="15" t="s">
        <v>61</v>
      </c>
      <c r="D1019" s="30">
        <v>20</v>
      </c>
      <c r="E1019" s="30"/>
      <c r="F1019" s="28"/>
      <c r="G1019" s="27"/>
      <c r="H1019" s="31">
        <v>3</v>
      </c>
      <c r="I1019" s="31"/>
      <c r="J1019" s="35"/>
      <c r="K1019" s="31"/>
      <c r="L1019" s="33"/>
      <c r="M1019" s="110"/>
    </row>
    <row r="1020" spans="1:13">
      <c r="A1020" s="9" t="s">
        <v>62</v>
      </c>
      <c r="B1020" s="11"/>
      <c r="C1020" s="16" t="s">
        <v>63</v>
      </c>
      <c r="D1020" s="57" t="s">
        <v>88</v>
      </c>
      <c r="E1020" s="21"/>
      <c r="F1020" s="54"/>
      <c r="G1020" s="27"/>
      <c r="H1020" s="31">
        <v>4</v>
      </c>
      <c r="I1020" s="31"/>
      <c r="J1020" s="35"/>
      <c r="K1020" s="31"/>
      <c r="L1020" s="33"/>
      <c r="M1020" s="110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27"/>
      <c r="H1021" s="31">
        <v>5</v>
      </c>
      <c r="I1021" s="31"/>
      <c r="J1021" s="35"/>
      <c r="K1021" s="31"/>
      <c r="L1021" s="33"/>
      <c r="M1021" s="110"/>
    </row>
    <row r="1022" spans="1:13">
      <c r="A1022" s="17">
        <v>1</v>
      </c>
      <c r="B1022" s="12"/>
      <c r="C1022" s="71" t="s">
        <v>78</v>
      </c>
      <c r="D1022" s="77">
        <v>22</v>
      </c>
      <c r="E1022" s="71" t="s">
        <v>78</v>
      </c>
      <c r="F1022" s="12"/>
      <c r="G1022" s="27"/>
      <c r="H1022" s="72"/>
      <c r="I1022" s="72"/>
      <c r="J1022" s="72"/>
      <c r="K1022" s="72"/>
      <c r="L1022" s="44"/>
      <c r="M1022" s="115"/>
    </row>
    <row r="1023" spans="1:13">
      <c r="A1023" s="17">
        <v>2</v>
      </c>
      <c r="B1023" s="74">
        <v>10</v>
      </c>
      <c r="C1023" s="71" t="s">
        <v>77</v>
      </c>
      <c r="D1023" s="71" t="s">
        <v>77</v>
      </c>
      <c r="E1023" s="71" t="s">
        <v>77</v>
      </c>
      <c r="F1023" s="6"/>
      <c r="G1023" s="27"/>
      <c r="H1023" s="98"/>
      <c r="I1023" s="98"/>
      <c r="J1023" s="98"/>
      <c r="K1023" s="98"/>
      <c r="L1023" s="44"/>
      <c r="M1023" s="115"/>
    </row>
    <row r="1024" spans="1:13">
      <c r="A1024" s="17">
        <v>3</v>
      </c>
      <c r="B1024" s="75"/>
      <c r="C1024" s="71"/>
      <c r="D1024" s="6"/>
      <c r="E1024" s="71"/>
      <c r="F1024" s="6"/>
      <c r="G1024" s="27"/>
      <c r="H1024" s="204" t="s">
        <v>75</v>
      </c>
      <c r="I1024" s="205"/>
      <c r="J1024" s="98"/>
      <c r="K1024" s="44" t="s">
        <v>35</v>
      </c>
      <c r="L1024" s="5"/>
      <c r="M1024" s="116"/>
    </row>
    <row r="1025" spans="1:14">
      <c r="A1025" s="17">
        <v>4</v>
      </c>
      <c r="B1025" s="75"/>
      <c r="C1025" s="71"/>
      <c r="D1025" s="6"/>
      <c r="E1025" s="71"/>
      <c r="F1025" s="6"/>
      <c r="G1025" s="27"/>
      <c r="H1025" s="21" t="s">
        <v>64</v>
      </c>
      <c r="I1025" s="21"/>
      <c r="J1025" s="43">
        <f>SUM(J1017*L1017)+10+12</f>
        <v>22</v>
      </c>
      <c r="K1025" s="2"/>
      <c r="L1025" s="3"/>
      <c r="M1025" s="11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27"/>
      <c r="H1026" s="21" t="s">
        <v>65</v>
      </c>
      <c r="I1026" s="21"/>
      <c r="J1026" s="43">
        <f>SUM(N1022,B1023)+12</f>
        <v>22</v>
      </c>
      <c r="K1026" s="27"/>
      <c r="L1026" s="3"/>
      <c r="M1026" s="11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27"/>
      <c r="H1027" s="206" t="s">
        <v>66</v>
      </c>
      <c r="I1027" s="207"/>
      <c r="J1027" s="206" t="s">
        <v>67</v>
      </c>
      <c r="K1027" s="207"/>
      <c r="L1027" s="20"/>
      <c r="M1027" s="118"/>
    </row>
    <row r="1028" spans="1:14">
      <c r="A1028" s="17">
        <v>7</v>
      </c>
      <c r="B1028" s="7"/>
      <c r="C1028" s="71"/>
      <c r="D1028" s="6"/>
      <c r="E1028" s="71"/>
      <c r="F1028" s="6"/>
      <c r="G1028" s="27"/>
      <c r="H1028" s="197"/>
      <c r="I1028" s="198"/>
      <c r="J1028" s="197"/>
      <c r="K1028" s="198"/>
      <c r="L1028" s="27"/>
      <c r="M1028" s="107"/>
    </row>
    <row r="1029" spans="1:14">
      <c r="A1029" s="17">
        <v>8</v>
      </c>
      <c r="B1029" s="75"/>
      <c r="C1029" s="71"/>
      <c r="D1029" s="71"/>
      <c r="E1029" s="71"/>
      <c r="F1029" s="6"/>
      <c r="G1029" s="27"/>
      <c r="H1029" s="199"/>
      <c r="I1029" s="200"/>
      <c r="J1029" s="199"/>
      <c r="K1029" s="200"/>
      <c r="L1029" s="27"/>
      <c r="M1029" s="107"/>
    </row>
    <row r="1030" spans="1:14">
      <c r="A1030" s="17">
        <v>9</v>
      </c>
      <c r="B1030" s="7"/>
      <c r="C1030" s="7"/>
      <c r="D1030" s="7"/>
      <c r="E1030" s="6"/>
      <c r="F1030" s="6"/>
      <c r="G1030" s="27"/>
      <c r="H1030" s="38" t="s">
        <v>68</v>
      </c>
      <c r="I1030" s="38"/>
      <c r="J1030" s="38"/>
      <c r="K1030" s="38"/>
      <c r="L1030" s="27"/>
      <c r="M1030" s="107"/>
    </row>
    <row r="1031" spans="1:14">
      <c r="A1031" s="17">
        <v>10</v>
      </c>
      <c r="B1031" s="95"/>
      <c r="C1031" s="6"/>
      <c r="D1031" s="6"/>
      <c r="E1031" s="6"/>
      <c r="F1031" s="6"/>
      <c r="G1031" s="27"/>
      <c r="H1031" s="54" t="s">
        <v>69</v>
      </c>
      <c r="I1031" s="54"/>
      <c r="J1031" s="54"/>
      <c r="K1031" s="54"/>
      <c r="L1031" s="27"/>
      <c r="M1031" s="107"/>
    </row>
    <row r="1032" spans="1:14">
      <c r="A1032" s="17">
        <v>11</v>
      </c>
      <c r="B1032" s="76"/>
      <c r="C1032" s="6"/>
      <c r="D1032" s="6"/>
      <c r="E1032" s="6"/>
      <c r="F1032" s="6"/>
      <c r="G1032" s="20"/>
      <c r="H1032" s="182"/>
      <c r="I1032" s="183"/>
      <c r="J1032" s="8"/>
      <c r="K1032" s="8"/>
      <c r="L1032" s="8"/>
      <c r="M1032" s="119"/>
    </row>
    <row r="1033" spans="1:14">
      <c r="A1033" s="17">
        <v>12</v>
      </c>
      <c r="B1033" s="75"/>
      <c r="C1033" s="6"/>
      <c r="D1033" s="6"/>
      <c r="E1033" s="6"/>
      <c r="F1033" s="6"/>
      <c r="G1033" s="20"/>
      <c r="H1033" s="95"/>
      <c r="I1033" s="7"/>
      <c r="J1033" s="8"/>
      <c r="K1033" s="8"/>
      <c r="L1033" s="8"/>
      <c r="M1033" s="119"/>
    </row>
    <row r="1034" spans="1:14">
      <c r="A1034" s="17">
        <v>13</v>
      </c>
      <c r="B1034" s="76"/>
      <c r="C1034" s="6"/>
      <c r="D1034" s="6"/>
      <c r="E1034" s="6"/>
      <c r="F1034" s="6"/>
      <c r="G1034" s="20"/>
      <c r="H1034" s="95"/>
      <c r="I1034" s="7"/>
      <c r="J1034" s="8"/>
      <c r="K1034" s="8"/>
      <c r="L1034" s="8"/>
      <c r="M1034" s="119"/>
    </row>
    <row r="1035" spans="1:14">
      <c r="A1035" s="17">
        <v>14</v>
      </c>
      <c r="B1035" s="76"/>
      <c r="C1035" s="6"/>
      <c r="D1035" s="6"/>
      <c r="E1035" s="6"/>
      <c r="F1035" s="6"/>
      <c r="G1035" s="20"/>
      <c r="H1035" s="95"/>
      <c r="I1035" s="7"/>
      <c r="J1035" s="8"/>
      <c r="K1035" s="8"/>
      <c r="L1035" s="8"/>
      <c r="M1035" s="119"/>
    </row>
    <row r="1036" spans="1:14">
      <c r="A1036" s="17">
        <v>15</v>
      </c>
      <c r="B1036" s="76"/>
      <c r="C1036" s="6"/>
      <c r="D1036" s="6"/>
      <c r="E1036" s="6"/>
      <c r="F1036" s="6"/>
      <c r="G1036" s="20"/>
      <c r="H1036" s="95"/>
      <c r="I1036" s="7"/>
      <c r="J1036" s="8"/>
      <c r="K1036" s="8"/>
      <c r="L1036" s="8"/>
      <c r="M1036" s="119"/>
    </row>
    <row r="1037" spans="1:14">
      <c r="A1037" s="17">
        <v>16</v>
      </c>
      <c r="B1037" s="75"/>
      <c r="C1037" s="6"/>
      <c r="D1037" s="6"/>
      <c r="E1037" s="6"/>
      <c r="F1037" s="6"/>
      <c r="G1037" s="54"/>
      <c r="H1037" s="95"/>
      <c r="I1037" s="7"/>
      <c r="J1037" s="8"/>
      <c r="K1037" s="8"/>
      <c r="L1037" s="8"/>
      <c r="M1037" s="119"/>
    </row>
    <row r="1038" spans="1:14">
      <c r="A1038" s="17">
        <v>17</v>
      </c>
      <c r="B1038" s="76"/>
      <c r="C1038" s="6"/>
      <c r="D1038" s="6"/>
      <c r="E1038" s="6"/>
      <c r="F1038" s="6"/>
      <c r="G1038" s="54"/>
      <c r="H1038" s="56"/>
      <c r="I1038" s="8"/>
      <c r="J1038" s="56"/>
      <c r="K1038" s="8"/>
      <c r="L1038" s="56"/>
      <c r="M1038" s="120"/>
    </row>
    <row r="1039" spans="1:14">
      <c r="A1039" s="17">
        <v>18</v>
      </c>
      <c r="B1039" s="76"/>
      <c r="C1039" s="6"/>
      <c r="D1039" s="6"/>
      <c r="E1039" s="6"/>
      <c r="F1039" s="6"/>
      <c r="G1039" s="54"/>
      <c r="H1039" s="99"/>
      <c r="I1039" s="8"/>
      <c r="J1039" s="99"/>
      <c r="K1039" s="8"/>
      <c r="L1039" s="99"/>
      <c r="M1039" s="121"/>
    </row>
    <row r="1040" spans="1:14">
      <c r="A1040" s="17">
        <v>19</v>
      </c>
      <c r="B1040" s="76"/>
      <c r="C1040" s="6"/>
      <c r="D1040" s="6"/>
      <c r="E1040" s="6"/>
      <c r="F1040" s="6"/>
      <c r="G1040" s="99"/>
      <c r="H1040" s="8"/>
      <c r="I1040" s="8"/>
      <c r="J1040" s="8"/>
      <c r="K1040" s="8"/>
      <c r="L1040" s="8"/>
      <c r="M1040" s="119"/>
    </row>
    <row r="1041" spans="1:13">
      <c r="A1041" s="17">
        <v>20</v>
      </c>
      <c r="B1041" s="75"/>
      <c r="C1041" s="6"/>
      <c r="D1041" s="6"/>
      <c r="E1041" s="6"/>
      <c r="F1041" s="6"/>
      <c r="G1041" s="99"/>
      <c r="H1041" s="8"/>
      <c r="I1041" s="8"/>
      <c r="J1041" s="8"/>
      <c r="K1041" s="8"/>
      <c r="L1041" s="8"/>
      <c r="M1041" s="119"/>
    </row>
    <row r="1042" spans="1:13">
      <c r="A1042" s="17">
        <v>21</v>
      </c>
      <c r="B1042" s="76"/>
      <c r="C1042" s="6"/>
      <c r="D1042" s="6"/>
      <c r="E1042" s="6"/>
      <c r="F1042" s="6"/>
      <c r="G1042" s="99"/>
      <c r="H1042" s="8"/>
      <c r="I1042" s="8"/>
      <c r="J1042" s="8"/>
      <c r="K1042" s="8"/>
      <c r="L1042" s="8"/>
      <c r="M1042" s="119"/>
    </row>
    <row r="1043" spans="1:13">
      <c r="A1043" s="17">
        <v>22</v>
      </c>
      <c r="B1043" s="76"/>
      <c r="C1043" s="6"/>
      <c r="D1043" s="6"/>
      <c r="E1043" s="6"/>
      <c r="F1043" s="6"/>
      <c r="G1043" s="99"/>
      <c r="H1043" s="8"/>
      <c r="I1043" s="8"/>
      <c r="J1043" s="8"/>
      <c r="K1043" s="8"/>
      <c r="L1043" s="8"/>
      <c r="M1043" s="119"/>
    </row>
    <row r="1044" spans="1:13">
      <c r="A1044" s="17">
        <v>23</v>
      </c>
      <c r="B1044" s="76"/>
      <c r="C1044" s="6"/>
      <c r="D1044" s="6"/>
      <c r="E1044" s="6"/>
      <c r="F1044" s="6"/>
      <c r="G1044" s="99"/>
      <c r="H1044" s="8"/>
      <c r="I1044" s="8"/>
      <c r="J1044" s="8"/>
      <c r="K1044" s="8"/>
      <c r="L1044" s="8"/>
      <c r="M1044" s="119"/>
    </row>
    <row r="1045" spans="1:13">
      <c r="A1045" s="17">
        <v>24</v>
      </c>
      <c r="B1045" s="75"/>
      <c r="C1045" s="6"/>
      <c r="D1045" s="6"/>
      <c r="E1045" s="6"/>
      <c r="F1045" s="6"/>
      <c r="G1045" s="99"/>
      <c r="H1045" s="42"/>
      <c r="I1045" s="8"/>
      <c r="J1045" s="42"/>
      <c r="K1045" s="8"/>
      <c r="L1045" s="8"/>
      <c r="M1045" s="119"/>
    </row>
    <row r="1046" spans="1:13">
      <c r="A1046" s="17">
        <v>25</v>
      </c>
      <c r="B1046" s="76"/>
      <c r="C1046" s="6"/>
      <c r="D1046" s="6"/>
      <c r="E1046" s="6"/>
      <c r="F1046" s="6"/>
      <c r="G1046" s="99"/>
      <c r="H1046" s="42"/>
      <c r="I1046" s="99"/>
      <c r="J1046" s="42"/>
      <c r="K1046" s="8"/>
      <c r="L1046" s="8"/>
      <c r="M1046" s="119"/>
    </row>
    <row r="1047" spans="1:13">
      <c r="G1047" s="8"/>
      <c r="H1047" s="8"/>
      <c r="I1047" s="8"/>
      <c r="J1047" s="8"/>
      <c r="K1047" s="8"/>
      <c r="L1047" s="8"/>
      <c r="M1047" s="119"/>
    </row>
    <row r="1048" spans="1:13">
      <c r="G1048" s="8"/>
      <c r="H1048" s="8"/>
      <c r="I1048" s="8"/>
      <c r="J1048" s="8"/>
      <c r="K1048" s="8"/>
      <c r="L1048" s="8"/>
      <c r="M1048" s="119"/>
    </row>
    <row r="1049" spans="1:13">
      <c r="G1049" s="8"/>
      <c r="H1049" s="8"/>
      <c r="I1049" s="8"/>
      <c r="J1049" s="8"/>
      <c r="K1049" s="8"/>
      <c r="L1049" s="8"/>
      <c r="M1049" s="119"/>
    </row>
    <row r="1050" spans="1:13">
      <c r="G1050" s="8"/>
      <c r="H1050" s="8"/>
      <c r="I1050" s="8"/>
      <c r="J1050" s="8"/>
      <c r="K1050" s="8"/>
      <c r="L1050" s="8"/>
      <c r="M1050" s="119"/>
    </row>
    <row r="1051" spans="1:13">
      <c r="G1051" s="8"/>
      <c r="H1051" s="8"/>
      <c r="I1051" s="8"/>
      <c r="J1051" s="8"/>
      <c r="K1051" s="8"/>
      <c r="L1051" s="8"/>
      <c r="M1051" s="119"/>
    </row>
    <row r="1052" spans="1:13">
      <c r="G1052" s="8"/>
      <c r="H1052" s="8"/>
      <c r="I1052" s="8"/>
      <c r="J1052" s="8"/>
      <c r="K1052" s="8"/>
      <c r="L1052" s="8"/>
      <c r="M1052" s="119"/>
    </row>
    <row r="1053" spans="1:13">
      <c r="G1053" s="8"/>
      <c r="H1053" s="8"/>
      <c r="I1053" s="8"/>
      <c r="J1053" s="8"/>
      <c r="K1053" s="8"/>
      <c r="L1053" s="8"/>
      <c r="M1053" s="119"/>
    </row>
    <row r="1054" spans="1:13">
      <c r="G1054" s="8"/>
      <c r="H1054" s="8"/>
      <c r="I1054" s="8"/>
      <c r="J1054" s="8"/>
      <c r="K1054" s="8"/>
      <c r="L1054" s="8"/>
      <c r="M1054" s="119"/>
    </row>
    <row r="1055" spans="1:13">
      <c r="G1055" s="8"/>
      <c r="H1055" s="8"/>
      <c r="I1055" s="8"/>
      <c r="J1055" s="8"/>
      <c r="K1055" s="8"/>
      <c r="L1055" s="8"/>
      <c r="M1055" s="119"/>
    </row>
    <row r="1056" spans="1:13">
      <c r="G1056" s="8"/>
      <c r="H1056" s="8"/>
      <c r="I1056" s="8"/>
      <c r="J1056" s="8"/>
      <c r="K1056" s="8"/>
      <c r="L1056" s="8"/>
      <c r="M1056" s="119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  <c r="M1057" s="112"/>
    </row>
    <row r="1058" spans="1:14">
      <c r="A1058" s="202" t="s">
        <v>86</v>
      </c>
      <c r="B1058" s="203"/>
      <c r="C1058" s="203"/>
      <c r="D1058" s="203"/>
      <c r="E1058" s="203"/>
      <c r="F1058" s="97"/>
      <c r="G1058" s="27"/>
      <c r="H1058" s="96" t="s">
        <v>51</v>
      </c>
      <c r="I1058" s="96"/>
      <c r="J1058" s="96"/>
      <c r="K1058" s="27"/>
      <c r="L1058" s="27"/>
      <c r="M1058" s="107"/>
    </row>
    <row r="1059" spans="1:14">
      <c r="A1059" s="34" t="s">
        <v>52</v>
      </c>
      <c r="B1059" s="97"/>
      <c r="C1059" s="97"/>
      <c r="D1059" s="97"/>
      <c r="E1059" s="97"/>
      <c r="F1059" s="97"/>
      <c r="G1059" s="27"/>
      <c r="H1059" s="55" t="s">
        <v>87</v>
      </c>
      <c r="I1059" s="55"/>
      <c r="J1059" s="55"/>
      <c r="K1059" s="37"/>
      <c r="L1059" s="26"/>
      <c r="M1059" s="113"/>
    </row>
    <row r="1060" spans="1:14">
      <c r="A1060" s="97"/>
      <c r="B1060" s="29"/>
      <c r="C1060" s="15" t="s">
        <v>53</v>
      </c>
      <c r="D1060" s="67"/>
      <c r="E1060" s="30"/>
      <c r="F1060" s="28"/>
      <c r="G1060" s="27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4"/>
    </row>
    <row r="1061" spans="1:14">
      <c r="A1061" s="1"/>
      <c r="B1061" s="1"/>
      <c r="C1061" s="15" t="s">
        <v>59</v>
      </c>
      <c r="D1061" s="30">
        <v>428</v>
      </c>
      <c r="E1061" s="30"/>
      <c r="F1061" s="28"/>
      <c r="G1061" s="27"/>
      <c r="H1061" s="31">
        <v>1</v>
      </c>
      <c r="I1061" s="68"/>
      <c r="J1061" s="35"/>
      <c r="K1061" s="31"/>
      <c r="L1061" s="33"/>
      <c r="M1061" s="110"/>
    </row>
    <row r="1062" spans="1:14">
      <c r="A1062" s="9" t="s">
        <v>0</v>
      </c>
      <c r="B1062" s="10"/>
      <c r="C1062" s="15" t="s">
        <v>60</v>
      </c>
      <c r="D1062" s="30">
        <v>407</v>
      </c>
      <c r="E1062" s="30"/>
      <c r="F1062" s="28"/>
      <c r="G1062" s="27"/>
      <c r="H1062" s="31">
        <v>2</v>
      </c>
      <c r="I1062" s="68"/>
      <c r="J1062" s="35"/>
      <c r="K1062" s="31"/>
      <c r="L1062" s="33"/>
      <c r="M1062" s="110"/>
    </row>
    <row r="1063" spans="1:14">
      <c r="A1063" s="9" t="s">
        <v>1</v>
      </c>
      <c r="B1063" s="11"/>
      <c r="C1063" s="15" t="s">
        <v>61</v>
      </c>
      <c r="D1063" s="30">
        <v>20</v>
      </c>
      <c r="E1063" s="30"/>
      <c r="F1063" s="28"/>
      <c r="G1063" s="27"/>
      <c r="H1063" s="31">
        <v>3</v>
      </c>
      <c r="I1063" s="31"/>
      <c r="J1063" s="35"/>
      <c r="K1063" s="31"/>
      <c r="L1063" s="33"/>
      <c r="M1063" s="110"/>
    </row>
    <row r="1064" spans="1:14">
      <c r="A1064" s="9" t="s">
        <v>62</v>
      </c>
      <c r="B1064" s="11"/>
      <c r="C1064" s="16" t="s">
        <v>63</v>
      </c>
      <c r="D1064" s="57" t="s">
        <v>88</v>
      </c>
      <c r="E1064" s="21"/>
      <c r="F1064" s="54"/>
      <c r="G1064" s="27"/>
      <c r="H1064" s="31">
        <v>4</v>
      </c>
      <c r="I1064" s="31"/>
      <c r="J1064" s="35"/>
      <c r="K1064" s="31"/>
      <c r="L1064" s="33"/>
      <c r="M1064" s="110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27"/>
      <c r="H1065" s="31">
        <v>5</v>
      </c>
      <c r="I1065" s="31"/>
      <c r="J1065" s="35"/>
      <c r="K1065" s="31"/>
      <c r="L1065" s="33"/>
      <c r="M1065" s="110"/>
    </row>
    <row r="1066" spans="1:14">
      <c r="A1066" s="17">
        <v>1</v>
      </c>
      <c r="B1066" s="12"/>
      <c r="C1066" s="71" t="s">
        <v>78</v>
      </c>
      <c r="D1066" s="77">
        <v>22</v>
      </c>
      <c r="E1066" s="71" t="s">
        <v>78</v>
      </c>
      <c r="F1066" s="12"/>
      <c r="G1066" s="27"/>
      <c r="H1066" s="72"/>
      <c r="I1066" s="72"/>
      <c r="J1066" s="72"/>
      <c r="K1066" s="72"/>
      <c r="L1066" s="44"/>
      <c r="M1066" s="115"/>
    </row>
    <row r="1067" spans="1:14">
      <c r="A1067" s="17">
        <v>2</v>
      </c>
      <c r="B1067" s="74">
        <v>10</v>
      </c>
      <c r="C1067" s="71" t="s">
        <v>77</v>
      </c>
      <c r="D1067" s="71" t="s">
        <v>77</v>
      </c>
      <c r="E1067" s="71" t="s">
        <v>77</v>
      </c>
      <c r="F1067" s="6"/>
      <c r="G1067" s="27"/>
      <c r="H1067" s="98"/>
      <c r="I1067" s="98"/>
      <c r="J1067" s="98"/>
      <c r="K1067" s="98"/>
      <c r="L1067" s="44"/>
      <c r="M1067" s="115"/>
    </row>
    <row r="1068" spans="1:14">
      <c r="A1068" s="17">
        <v>3</v>
      </c>
      <c r="B1068" s="75"/>
      <c r="C1068" s="71"/>
      <c r="D1068" s="6"/>
      <c r="E1068" s="71"/>
      <c r="F1068" s="6"/>
      <c r="G1068" s="27"/>
      <c r="H1068" s="204" t="s">
        <v>75</v>
      </c>
      <c r="I1068" s="205"/>
      <c r="J1068" s="98"/>
      <c r="K1068" s="44" t="s">
        <v>35</v>
      </c>
      <c r="L1068" s="5"/>
      <c r="M1068" s="116"/>
    </row>
    <row r="1069" spans="1:14">
      <c r="A1069" s="17">
        <v>4</v>
      </c>
      <c r="B1069" s="75"/>
      <c r="C1069" s="71"/>
      <c r="D1069" s="6"/>
      <c r="E1069" s="71"/>
      <c r="F1069" s="6"/>
      <c r="G1069" s="27"/>
      <c r="H1069" s="21" t="s">
        <v>64</v>
      </c>
      <c r="I1069" s="21"/>
      <c r="J1069" s="43">
        <f>SUM(J1061*L1061)+10+12</f>
        <v>22</v>
      </c>
      <c r="K1069" s="2"/>
      <c r="L1069" s="3"/>
      <c r="M1069" s="11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27"/>
      <c r="H1070" s="21" t="s">
        <v>65</v>
      </c>
      <c r="I1070" s="21"/>
      <c r="J1070" s="43">
        <f>SUM(N1066,B1067)+12</f>
        <v>22</v>
      </c>
      <c r="K1070" s="27"/>
      <c r="L1070" s="3"/>
      <c r="M1070" s="11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27"/>
      <c r="H1071" s="206" t="s">
        <v>66</v>
      </c>
      <c r="I1071" s="207"/>
      <c r="J1071" s="206" t="s">
        <v>67</v>
      </c>
      <c r="K1071" s="207"/>
      <c r="L1071" s="20"/>
      <c r="M1071" s="118"/>
    </row>
    <row r="1072" spans="1:14">
      <c r="A1072" s="17">
        <v>7</v>
      </c>
      <c r="B1072" s="7"/>
      <c r="C1072" s="71"/>
      <c r="D1072" s="6"/>
      <c r="E1072" s="71"/>
      <c r="F1072" s="6"/>
      <c r="G1072" s="27"/>
      <c r="H1072" s="197"/>
      <c r="I1072" s="198"/>
      <c r="J1072" s="197"/>
      <c r="K1072" s="198"/>
      <c r="L1072" s="27"/>
      <c r="M1072" s="107"/>
    </row>
    <row r="1073" spans="1:13">
      <c r="A1073" s="17">
        <v>8</v>
      </c>
      <c r="B1073" s="75"/>
      <c r="C1073" s="71"/>
      <c r="D1073" s="71"/>
      <c r="E1073" s="71"/>
      <c r="F1073" s="6"/>
      <c r="G1073" s="27"/>
      <c r="H1073" s="199"/>
      <c r="I1073" s="200"/>
      <c r="J1073" s="199"/>
      <c r="K1073" s="200"/>
      <c r="L1073" s="27"/>
      <c r="M1073" s="107"/>
    </row>
    <row r="1074" spans="1:13">
      <c r="A1074" s="17">
        <v>9</v>
      </c>
      <c r="B1074" s="7"/>
      <c r="C1074" s="7"/>
      <c r="D1074" s="7"/>
      <c r="E1074" s="6"/>
      <c r="F1074" s="6"/>
      <c r="G1074" s="27"/>
      <c r="H1074" s="38" t="s">
        <v>68</v>
      </c>
      <c r="I1074" s="38"/>
      <c r="J1074" s="38"/>
      <c r="K1074" s="38"/>
      <c r="L1074" s="27"/>
      <c r="M1074" s="107"/>
    </row>
    <row r="1075" spans="1:13">
      <c r="A1075" s="17">
        <v>10</v>
      </c>
      <c r="B1075" s="95"/>
      <c r="C1075" s="6"/>
      <c r="D1075" s="6"/>
      <c r="E1075" s="6"/>
      <c r="F1075" s="6"/>
      <c r="G1075" s="27"/>
      <c r="H1075" s="54" t="s">
        <v>69</v>
      </c>
      <c r="I1075" s="54"/>
      <c r="J1075" s="54"/>
      <c r="K1075" s="54"/>
      <c r="L1075" s="27"/>
      <c r="M1075" s="107"/>
    </row>
    <row r="1076" spans="1:13">
      <c r="A1076" s="17">
        <v>11</v>
      </c>
      <c r="B1076" s="76"/>
      <c r="C1076" s="6"/>
      <c r="D1076" s="6"/>
      <c r="E1076" s="6"/>
      <c r="F1076" s="6"/>
      <c r="G1076" s="20"/>
      <c r="H1076" s="182"/>
      <c r="I1076" s="183"/>
      <c r="J1076" s="8"/>
      <c r="K1076" s="8"/>
      <c r="L1076" s="8"/>
      <c r="M1076" s="119"/>
    </row>
    <row r="1077" spans="1:13">
      <c r="A1077" s="17">
        <v>12</v>
      </c>
      <c r="B1077" s="75"/>
      <c r="C1077" s="6"/>
      <c r="D1077" s="6"/>
      <c r="E1077" s="6"/>
      <c r="F1077" s="6"/>
      <c r="G1077" s="20"/>
      <c r="H1077" s="95"/>
      <c r="I1077" s="7"/>
      <c r="J1077" s="8"/>
      <c r="K1077" s="8"/>
      <c r="L1077" s="8"/>
      <c r="M1077" s="119"/>
    </row>
    <row r="1078" spans="1:13">
      <c r="A1078" s="17">
        <v>13</v>
      </c>
      <c r="B1078" s="76"/>
      <c r="C1078" s="6"/>
      <c r="D1078" s="6"/>
      <c r="E1078" s="6"/>
      <c r="F1078" s="6"/>
      <c r="G1078" s="20"/>
      <c r="H1078" s="95"/>
      <c r="I1078" s="7"/>
      <c r="J1078" s="8"/>
      <c r="K1078" s="8"/>
      <c r="L1078" s="8"/>
      <c r="M1078" s="119"/>
    </row>
    <row r="1079" spans="1:13">
      <c r="A1079" s="17">
        <v>14</v>
      </c>
      <c r="B1079" s="76"/>
      <c r="C1079" s="6"/>
      <c r="D1079" s="6"/>
      <c r="E1079" s="6"/>
      <c r="F1079" s="6"/>
      <c r="G1079" s="20"/>
      <c r="H1079" s="95"/>
      <c r="I1079" s="7"/>
      <c r="J1079" s="8"/>
      <c r="K1079" s="8"/>
      <c r="L1079" s="8"/>
      <c r="M1079" s="119"/>
    </row>
    <row r="1080" spans="1:13">
      <c r="A1080" s="17">
        <v>15</v>
      </c>
      <c r="B1080" s="76"/>
      <c r="C1080" s="6"/>
      <c r="D1080" s="6"/>
      <c r="E1080" s="6"/>
      <c r="F1080" s="6"/>
      <c r="G1080" s="20"/>
      <c r="H1080" s="95"/>
      <c r="I1080" s="7"/>
      <c r="J1080" s="8"/>
      <c r="K1080" s="8"/>
      <c r="L1080" s="8"/>
      <c r="M1080" s="119"/>
    </row>
    <row r="1081" spans="1:13">
      <c r="A1081" s="17">
        <v>16</v>
      </c>
      <c r="B1081" s="75"/>
      <c r="C1081" s="6"/>
      <c r="D1081" s="6"/>
      <c r="E1081" s="6"/>
      <c r="F1081" s="6"/>
      <c r="G1081" s="54"/>
      <c r="H1081" s="95"/>
      <c r="I1081" s="7"/>
      <c r="J1081" s="8"/>
      <c r="K1081" s="8"/>
      <c r="L1081" s="8"/>
      <c r="M1081" s="119"/>
    </row>
    <row r="1082" spans="1:13">
      <c r="A1082" s="17">
        <v>17</v>
      </c>
      <c r="B1082" s="76"/>
      <c r="C1082" s="6"/>
      <c r="D1082" s="6"/>
      <c r="E1082" s="6"/>
      <c r="F1082" s="6"/>
      <c r="G1082" s="54"/>
      <c r="H1082" s="56"/>
      <c r="I1082" s="8"/>
      <c r="J1082" s="56"/>
      <c r="K1082" s="8"/>
      <c r="L1082" s="56"/>
      <c r="M1082" s="120"/>
    </row>
    <row r="1083" spans="1:13">
      <c r="A1083" s="17">
        <v>18</v>
      </c>
      <c r="B1083" s="76"/>
      <c r="C1083" s="6"/>
      <c r="D1083" s="6"/>
      <c r="E1083" s="6"/>
      <c r="F1083" s="6"/>
      <c r="G1083" s="54"/>
      <c r="H1083" s="99"/>
      <c r="I1083" s="8"/>
      <c r="J1083" s="99"/>
      <c r="K1083" s="8"/>
      <c r="L1083" s="99"/>
      <c r="M1083" s="121"/>
    </row>
    <row r="1084" spans="1:13">
      <c r="A1084" s="17">
        <v>19</v>
      </c>
      <c r="B1084" s="76"/>
      <c r="C1084" s="6"/>
      <c r="D1084" s="6"/>
      <c r="E1084" s="6"/>
      <c r="F1084" s="6"/>
      <c r="G1084" s="99"/>
      <c r="H1084" s="8"/>
      <c r="I1084" s="8"/>
      <c r="J1084" s="8"/>
      <c r="K1084" s="8"/>
      <c r="L1084" s="8"/>
      <c r="M1084" s="119"/>
    </row>
    <row r="1085" spans="1:13">
      <c r="A1085" s="17">
        <v>20</v>
      </c>
      <c r="B1085" s="75"/>
      <c r="C1085" s="6"/>
      <c r="D1085" s="6"/>
      <c r="E1085" s="6"/>
      <c r="F1085" s="6"/>
      <c r="G1085" s="99"/>
      <c r="H1085" s="8"/>
      <c r="I1085" s="8"/>
      <c r="J1085" s="8"/>
      <c r="K1085" s="8"/>
      <c r="L1085" s="8"/>
      <c r="M1085" s="119"/>
    </row>
    <row r="1086" spans="1:13">
      <c r="A1086" s="17">
        <v>21</v>
      </c>
      <c r="B1086" s="76"/>
      <c r="C1086" s="6"/>
      <c r="D1086" s="6"/>
      <c r="E1086" s="6"/>
      <c r="F1086" s="6"/>
      <c r="G1086" s="99"/>
      <c r="H1086" s="8"/>
      <c r="I1086" s="8"/>
      <c r="J1086" s="8"/>
      <c r="K1086" s="8"/>
      <c r="L1086" s="8"/>
      <c r="M1086" s="119"/>
    </row>
    <row r="1087" spans="1:13">
      <c r="A1087" s="17">
        <v>22</v>
      </c>
      <c r="B1087" s="76"/>
      <c r="C1087" s="6"/>
      <c r="D1087" s="6"/>
      <c r="E1087" s="6"/>
      <c r="F1087" s="6"/>
      <c r="G1087" s="99"/>
      <c r="H1087" s="8"/>
      <c r="I1087" s="8"/>
      <c r="J1087" s="8"/>
      <c r="K1087" s="8"/>
      <c r="L1087" s="8"/>
      <c r="M1087" s="119"/>
    </row>
    <row r="1088" spans="1:13">
      <c r="A1088" s="17">
        <v>23</v>
      </c>
      <c r="B1088" s="76"/>
      <c r="C1088" s="6"/>
      <c r="D1088" s="6"/>
      <c r="E1088" s="6"/>
      <c r="F1088" s="6"/>
      <c r="G1088" s="99"/>
      <c r="H1088" s="8"/>
      <c r="I1088" s="8"/>
      <c r="J1088" s="8"/>
      <c r="K1088" s="8"/>
      <c r="L1088" s="8"/>
      <c r="M1088" s="119"/>
    </row>
    <row r="1089" spans="1:13">
      <c r="A1089" s="17">
        <v>24</v>
      </c>
      <c r="B1089" s="75"/>
      <c r="C1089" s="6"/>
      <c r="D1089" s="6"/>
      <c r="E1089" s="6"/>
      <c r="F1089" s="6"/>
      <c r="G1089" s="99"/>
      <c r="H1089" s="42"/>
      <c r="I1089" s="8"/>
      <c r="J1089" s="42"/>
      <c r="K1089" s="8"/>
      <c r="L1089" s="8"/>
      <c r="M1089" s="119"/>
    </row>
    <row r="1090" spans="1:13">
      <c r="A1090" s="17">
        <v>25</v>
      </c>
      <c r="B1090" s="76"/>
      <c r="C1090" s="6"/>
      <c r="D1090" s="6"/>
      <c r="E1090" s="6"/>
      <c r="F1090" s="6"/>
      <c r="G1090" s="99"/>
      <c r="H1090" s="42"/>
      <c r="I1090" s="99"/>
      <c r="J1090" s="42"/>
      <c r="K1090" s="8"/>
      <c r="L1090" s="8"/>
      <c r="M1090" s="119"/>
    </row>
    <row r="1091" spans="1:13">
      <c r="G1091" s="8"/>
      <c r="H1091" s="8"/>
      <c r="I1091" s="8"/>
      <c r="J1091" s="8"/>
      <c r="K1091" s="8"/>
      <c r="L1091" s="8"/>
      <c r="M1091" s="119"/>
    </row>
    <row r="1092" spans="1:13">
      <c r="G1092" s="8"/>
      <c r="H1092" s="8"/>
      <c r="I1092" s="8"/>
      <c r="J1092" s="8"/>
      <c r="K1092" s="8"/>
      <c r="L1092" s="8"/>
      <c r="M1092" s="119"/>
    </row>
    <row r="1093" spans="1:13">
      <c r="G1093" s="8"/>
      <c r="H1093" s="8"/>
      <c r="I1093" s="8"/>
      <c r="J1093" s="8"/>
      <c r="K1093" s="8"/>
      <c r="L1093" s="8"/>
      <c r="M1093" s="119"/>
    </row>
    <row r="1094" spans="1:13">
      <c r="G1094" s="8"/>
      <c r="H1094" s="8"/>
      <c r="I1094" s="8"/>
      <c r="J1094" s="8"/>
      <c r="K1094" s="8"/>
      <c r="L1094" s="8"/>
      <c r="M1094" s="119"/>
    </row>
    <row r="1095" spans="1:13">
      <c r="G1095" s="8"/>
      <c r="H1095" s="8"/>
      <c r="I1095" s="8"/>
      <c r="J1095" s="8"/>
      <c r="K1095" s="8"/>
      <c r="L1095" s="8"/>
      <c r="M1095" s="119"/>
    </row>
    <row r="1096" spans="1:13">
      <c r="G1096" s="8"/>
      <c r="H1096" s="8"/>
      <c r="I1096" s="8"/>
      <c r="J1096" s="8"/>
      <c r="K1096" s="8"/>
      <c r="L1096" s="8"/>
      <c r="M1096" s="119"/>
    </row>
    <row r="1097" spans="1:13">
      <c r="G1097" s="8"/>
      <c r="H1097" s="8"/>
      <c r="I1097" s="8"/>
      <c r="J1097" s="8"/>
      <c r="K1097" s="8"/>
      <c r="L1097" s="8"/>
      <c r="M1097" s="119"/>
    </row>
    <row r="1098" spans="1:13">
      <c r="G1098" s="8"/>
      <c r="H1098" s="8"/>
      <c r="I1098" s="8"/>
      <c r="J1098" s="8"/>
      <c r="K1098" s="8"/>
      <c r="L1098" s="8"/>
      <c r="M1098" s="119"/>
    </row>
    <row r="1099" spans="1:13">
      <c r="G1099" s="8"/>
      <c r="H1099" s="8"/>
      <c r="I1099" s="8"/>
      <c r="J1099" s="8"/>
      <c r="K1099" s="8"/>
      <c r="L1099" s="8"/>
      <c r="M1099" s="119"/>
    </row>
    <row r="1100" spans="1:13">
      <c r="G1100" s="8"/>
      <c r="H1100" s="8"/>
      <c r="I1100" s="8"/>
      <c r="J1100" s="8"/>
      <c r="K1100" s="8"/>
      <c r="L1100" s="8"/>
      <c r="M1100" s="119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112"/>
    </row>
    <row r="1102" spans="1:13">
      <c r="A1102" s="202" t="s">
        <v>86</v>
      </c>
      <c r="B1102" s="203"/>
      <c r="C1102" s="203"/>
      <c r="D1102" s="203"/>
      <c r="E1102" s="203"/>
      <c r="F1102" s="97"/>
      <c r="G1102" s="27"/>
      <c r="H1102" s="96" t="s">
        <v>51</v>
      </c>
      <c r="I1102" s="96"/>
      <c r="J1102" s="96"/>
      <c r="K1102" s="27"/>
      <c r="L1102" s="27"/>
      <c r="M1102" s="107"/>
    </row>
    <row r="1103" spans="1:13">
      <c r="A1103" s="34" t="s">
        <v>52</v>
      </c>
      <c r="B1103" s="97"/>
      <c r="C1103" s="97"/>
      <c r="D1103" s="97"/>
      <c r="E1103" s="97"/>
      <c r="F1103" s="97"/>
      <c r="G1103" s="27"/>
      <c r="H1103" s="55" t="s">
        <v>87</v>
      </c>
      <c r="I1103" s="55"/>
      <c r="J1103" s="55"/>
      <c r="K1103" s="37"/>
      <c r="L1103" s="26"/>
      <c r="M1103" s="113"/>
    </row>
    <row r="1104" spans="1:13">
      <c r="A1104" s="97"/>
      <c r="B1104" s="29"/>
      <c r="C1104" s="15" t="s">
        <v>53</v>
      </c>
      <c r="D1104" s="67"/>
      <c r="E1104" s="30"/>
      <c r="F1104" s="28"/>
      <c r="G1104" s="27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4"/>
    </row>
    <row r="1105" spans="1:13">
      <c r="A1105" s="1"/>
      <c r="B1105" s="1"/>
      <c r="C1105" s="15" t="s">
        <v>59</v>
      </c>
      <c r="D1105" s="30">
        <v>428</v>
      </c>
      <c r="E1105" s="30"/>
      <c r="F1105" s="28"/>
      <c r="G1105" s="27"/>
      <c r="H1105" s="31">
        <v>1</v>
      </c>
      <c r="I1105" s="68"/>
      <c r="J1105" s="35"/>
      <c r="K1105" s="31"/>
      <c r="L1105" s="33"/>
      <c r="M1105" s="110"/>
    </row>
    <row r="1106" spans="1:13">
      <c r="A1106" s="9" t="s">
        <v>0</v>
      </c>
      <c r="B1106" s="10"/>
      <c r="C1106" s="15" t="s">
        <v>60</v>
      </c>
      <c r="D1106" s="30">
        <v>407</v>
      </c>
      <c r="E1106" s="30"/>
      <c r="F1106" s="28"/>
      <c r="G1106" s="27"/>
      <c r="H1106" s="31">
        <v>2</v>
      </c>
      <c r="I1106" s="68"/>
      <c r="J1106" s="35"/>
      <c r="K1106" s="31"/>
      <c r="L1106" s="33"/>
      <c r="M1106" s="110"/>
    </row>
    <row r="1107" spans="1:13">
      <c r="A1107" s="9" t="s">
        <v>1</v>
      </c>
      <c r="B1107" s="11"/>
      <c r="C1107" s="15" t="s">
        <v>61</v>
      </c>
      <c r="D1107" s="30">
        <v>20</v>
      </c>
      <c r="E1107" s="30"/>
      <c r="F1107" s="28"/>
      <c r="G1107" s="27"/>
      <c r="H1107" s="31">
        <v>3</v>
      </c>
      <c r="I1107" s="31"/>
      <c r="J1107" s="35"/>
      <c r="K1107" s="31"/>
      <c r="L1107" s="33"/>
      <c r="M1107" s="110"/>
    </row>
    <row r="1108" spans="1:13">
      <c r="A1108" s="9" t="s">
        <v>62</v>
      </c>
      <c r="B1108" s="11"/>
      <c r="C1108" s="16" t="s">
        <v>63</v>
      </c>
      <c r="D1108" s="57" t="s">
        <v>88</v>
      </c>
      <c r="E1108" s="21"/>
      <c r="F1108" s="54"/>
      <c r="G1108" s="27"/>
      <c r="H1108" s="31">
        <v>4</v>
      </c>
      <c r="I1108" s="31"/>
      <c r="J1108" s="35"/>
      <c r="K1108" s="31"/>
      <c r="L1108" s="33"/>
      <c r="M1108" s="110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27"/>
      <c r="H1109" s="31">
        <v>5</v>
      </c>
      <c r="I1109" s="31"/>
      <c r="J1109" s="35"/>
      <c r="K1109" s="31"/>
      <c r="L1109" s="33"/>
      <c r="M1109" s="110"/>
    </row>
    <row r="1110" spans="1:13">
      <c r="A1110" s="17">
        <v>1</v>
      </c>
      <c r="B1110" s="12"/>
      <c r="C1110" s="71" t="s">
        <v>78</v>
      </c>
      <c r="D1110" s="77">
        <v>22</v>
      </c>
      <c r="E1110" s="71" t="s">
        <v>78</v>
      </c>
      <c r="F1110" s="12"/>
      <c r="G1110" s="27"/>
      <c r="H1110" s="72"/>
      <c r="I1110" s="72"/>
      <c r="J1110" s="72"/>
      <c r="K1110" s="72"/>
      <c r="L1110" s="44"/>
      <c r="M1110" s="115"/>
    </row>
    <row r="1111" spans="1:13">
      <c r="A1111" s="17">
        <v>2</v>
      </c>
      <c r="B1111" s="74">
        <v>10</v>
      </c>
      <c r="C1111" s="71" t="s">
        <v>77</v>
      </c>
      <c r="D1111" s="71" t="s">
        <v>77</v>
      </c>
      <c r="E1111" s="71" t="s">
        <v>77</v>
      </c>
      <c r="F1111" s="6"/>
      <c r="G1111" s="27"/>
      <c r="H1111" s="98"/>
      <c r="I1111" s="98"/>
      <c r="J1111" s="98"/>
      <c r="K1111" s="98"/>
      <c r="L1111" s="44"/>
      <c r="M1111" s="115"/>
    </row>
    <row r="1112" spans="1:13">
      <c r="A1112" s="17">
        <v>3</v>
      </c>
      <c r="B1112" s="75"/>
      <c r="C1112" s="71"/>
      <c r="D1112" s="6"/>
      <c r="E1112" s="71"/>
      <c r="F1112" s="6"/>
      <c r="G1112" s="27"/>
      <c r="H1112" s="204" t="s">
        <v>75</v>
      </c>
      <c r="I1112" s="205"/>
      <c r="J1112" s="98"/>
      <c r="K1112" s="44" t="s">
        <v>35</v>
      </c>
      <c r="L1112" s="5"/>
      <c r="M1112" s="116"/>
    </row>
    <row r="1113" spans="1:13">
      <c r="A1113" s="17">
        <v>4</v>
      </c>
      <c r="B1113" s="75"/>
      <c r="C1113" s="71"/>
      <c r="D1113" s="6"/>
      <c r="E1113" s="71"/>
      <c r="F1113" s="6"/>
      <c r="G1113" s="27"/>
      <c r="H1113" s="21" t="s">
        <v>64</v>
      </c>
      <c r="I1113" s="21"/>
      <c r="J1113" s="43">
        <f>SUM(J1105*L1105)+10+12</f>
        <v>22</v>
      </c>
      <c r="K1113" s="2"/>
      <c r="L1113" s="3"/>
      <c r="M1113" s="117"/>
    </row>
    <row r="1114" spans="1:13">
      <c r="A1114" s="17">
        <v>5</v>
      </c>
      <c r="B1114" s="76"/>
      <c r="C1114" s="71"/>
      <c r="D1114" s="71"/>
      <c r="E1114" s="71"/>
      <c r="F1114" s="6"/>
      <c r="G1114" s="27"/>
      <c r="H1114" s="21" t="s">
        <v>65</v>
      </c>
      <c r="I1114" s="21"/>
      <c r="J1114" s="43">
        <f>SUM(N1110,B1111)+12</f>
        <v>22</v>
      </c>
      <c r="K1114" s="27"/>
      <c r="L1114" s="3"/>
      <c r="M1114" s="117"/>
    </row>
    <row r="1115" spans="1:13">
      <c r="A1115" s="17">
        <v>6</v>
      </c>
      <c r="B1115" s="7"/>
      <c r="C1115" s="7"/>
      <c r="D1115" s="7"/>
      <c r="E1115" s="71"/>
      <c r="F1115" s="6"/>
      <c r="G1115" s="27"/>
      <c r="H1115" s="206" t="s">
        <v>66</v>
      </c>
      <c r="I1115" s="207"/>
      <c r="J1115" s="206" t="s">
        <v>67</v>
      </c>
      <c r="K1115" s="207"/>
      <c r="L1115" s="20"/>
      <c r="M1115" s="118"/>
    </row>
    <row r="1116" spans="1:13">
      <c r="A1116" s="17">
        <v>7</v>
      </c>
      <c r="B1116" s="7"/>
      <c r="C1116" s="71"/>
      <c r="D1116" s="6"/>
      <c r="E1116" s="71"/>
      <c r="F1116" s="6"/>
      <c r="G1116" s="27"/>
      <c r="H1116" s="197"/>
      <c r="I1116" s="198"/>
      <c r="J1116" s="197"/>
      <c r="K1116" s="198"/>
      <c r="L1116" s="27"/>
      <c r="M1116" s="107"/>
    </row>
    <row r="1117" spans="1:13">
      <c r="A1117" s="17">
        <v>8</v>
      </c>
      <c r="B1117" s="75"/>
      <c r="C1117" s="71"/>
      <c r="D1117" s="71"/>
      <c r="E1117" s="71"/>
      <c r="F1117" s="6"/>
      <c r="G1117" s="27"/>
      <c r="H1117" s="199"/>
      <c r="I1117" s="200"/>
      <c r="J1117" s="199"/>
      <c r="K1117" s="200"/>
      <c r="L1117" s="27"/>
      <c r="M1117" s="107"/>
    </row>
    <row r="1118" spans="1:13">
      <c r="A1118" s="17">
        <v>9</v>
      </c>
      <c r="B1118" s="7"/>
      <c r="C1118" s="7"/>
      <c r="D1118" s="7"/>
      <c r="E1118" s="6"/>
      <c r="F1118" s="6"/>
      <c r="G1118" s="27"/>
      <c r="H1118" s="38" t="s">
        <v>68</v>
      </c>
      <c r="I1118" s="38"/>
      <c r="J1118" s="38"/>
      <c r="K1118" s="38"/>
      <c r="L1118" s="27"/>
      <c r="M1118" s="107"/>
    </row>
    <row r="1119" spans="1:13">
      <c r="A1119" s="17">
        <v>10</v>
      </c>
      <c r="B1119" s="95"/>
      <c r="C1119" s="6"/>
      <c r="D1119" s="6"/>
      <c r="E1119" s="6"/>
      <c r="F1119" s="6"/>
      <c r="G1119" s="27"/>
      <c r="H1119" s="54" t="s">
        <v>69</v>
      </c>
      <c r="I1119" s="54"/>
      <c r="J1119" s="54"/>
      <c r="K1119" s="54"/>
      <c r="L1119" s="27"/>
      <c r="M1119" s="107"/>
    </row>
    <row r="1120" spans="1:13">
      <c r="A1120" s="17">
        <v>11</v>
      </c>
      <c r="B1120" s="76"/>
      <c r="C1120" s="6"/>
      <c r="D1120" s="6"/>
      <c r="E1120" s="6"/>
      <c r="F1120" s="6"/>
      <c r="G1120" s="20"/>
      <c r="H1120" s="182"/>
      <c r="I1120" s="183"/>
      <c r="J1120" s="8"/>
      <c r="K1120" s="8"/>
      <c r="L1120" s="8"/>
      <c r="M1120" s="119"/>
    </row>
    <row r="1121" spans="1:13">
      <c r="A1121" s="17">
        <v>12</v>
      </c>
      <c r="B1121" s="75"/>
      <c r="C1121" s="6"/>
      <c r="D1121" s="6"/>
      <c r="E1121" s="6"/>
      <c r="F1121" s="6"/>
      <c r="G1121" s="20"/>
      <c r="H1121" s="95"/>
      <c r="I1121" s="7"/>
      <c r="J1121" s="8"/>
      <c r="K1121" s="8"/>
      <c r="L1121" s="8"/>
      <c r="M1121" s="119"/>
    </row>
    <row r="1122" spans="1:13">
      <c r="A1122" s="17">
        <v>13</v>
      </c>
      <c r="B1122" s="76"/>
      <c r="C1122" s="6"/>
      <c r="D1122" s="6"/>
      <c r="E1122" s="6"/>
      <c r="F1122" s="6"/>
      <c r="G1122" s="20"/>
      <c r="H1122" s="95"/>
      <c r="I1122" s="7"/>
      <c r="J1122" s="8"/>
      <c r="K1122" s="8"/>
      <c r="L1122" s="8"/>
      <c r="M1122" s="119"/>
    </row>
    <row r="1123" spans="1:13">
      <c r="A1123" s="17">
        <v>14</v>
      </c>
      <c r="B1123" s="76"/>
      <c r="C1123" s="6"/>
      <c r="D1123" s="6"/>
      <c r="E1123" s="6"/>
      <c r="F1123" s="6"/>
      <c r="G1123" s="20"/>
      <c r="H1123" s="95"/>
      <c r="I1123" s="7"/>
      <c r="J1123" s="8"/>
      <c r="K1123" s="8"/>
      <c r="L1123" s="8"/>
      <c r="M1123" s="119"/>
    </row>
    <row r="1124" spans="1:13">
      <c r="A1124" s="17">
        <v>15</v>
      </c>
      <c r="B1124" s="76"/>
      <c r="C1124" s="6"/>
      <c r="D1124" s="6"/>
      <c r="E1124" s="6"/>
      <c r="F1124" s="6"/>
      <c r="G1124" s="20"/>
      <c r="H1124" s="95"/>
      <c r="I1124" s="7"/>
      <c r="J1124" s="8"/>
      <c r="K1124" s="8"/>
      <c r="L1124" s="8"/>
      <c r="M1124" s="119"/>
    </row>
    <row r="1125" spans="1:13">
      <c r="A1125" s="17">
        <v>16</v>
      </c>
      <c r="B1125" s="75"/>
      <c r="C1125" s="6"/>
      <c r="D1125" s="6"/>
      <c r="E1125" s="6"/>
      <c r="F1125" s="6"/>
      <c r="G1125" s="54"/>
      <c r="H1125" s="95"/>
      <c r="I1125" s="7"/>
      <c r="J1125" s="8"/>
      <c r="K1125" s="8"/>
      <c r="L1125" s="8"/>
      <c r="M1125" s="119"/>
    </row>
    <row r="1126" spans="1:13">
      <c r="A1126" s="17">
        <v>17</v>
      </c>
      <c r="B1126" s="76"/>
      <c r="C1126" s="6"/>
      <c r="D1126" s="6"/>
      <c r="E1126" s="6"/>
      <c r="F1126" s="6"/>
      <c r="G1126" s="54"/>
      <c r="H1126" s="56"/>
      <c r="I1126" s="8"/>
      <c r="J1126" s="56"/>
      <c r="K1126" s="8"/>
      <c r="L1126" s="56"/>
      <c r="M1126" s="120"/>
    </row>
    <row r="1127" spans="1:13">
      <c r="A1127" s="17">
        <v>18</v>
      </c>
      <c r="B1127" s="76"/>
      <c r="C1127" s="6"/>
      <c r="D1127" s="6"/>
      <c r="E1127" s="6"/>
      <c r="F1127" s="6"/>
      <c r="G1127" s="54"/>
      <c r="H1127" s="99"/>
      <c r="I1127" s="8"/>
      <c r="J1127" s="99"/>
      <c r="K1127" s="8"/>
      <c r="L1127" s="99"/>
      <c r="M1127" s="121"/>
    </row>
    <row r="1128" spans="1:13">
      <c r="A1128" s="17">
        <v>19</v>
      </c>
      <c r="B1128" s="76"/>
      <c r="C1128" s="6"/>
      <c r="D1128" s="6"/>
      <c r="E1128" s="6"/>
      <c r="F1128" s="6"/>
      <c r="G1128" s="99"/>
      <c r="H1128" s="8"/>
      <c r="I1128" s="8"/>
      <c r="J1128" s="8"/>
      <c r="K1128" s="8"/>
      <c r="L1128" s="8"/>
      <c r="M1128" s="119"/>
    </row>
    <row r="1129" spans="1:13">
      <c r="A1129" s="17">
        <v>20</v>
      </c>
      <c r="B1129" s="75"/>
      <c r="C1129" s="6"/>
      <c r="D1129" s="6"/>
      <c r="E1129" s="6"/>
      <c r="F1129" s="6"/>
      <c r="G1129" s="99"/>
      <c r="H1129" s="8"/>
      <c r="I1129" s="8"/>
      <c r="J1129" s="8"/>
      <c r="K1129" s="8"/>
      <c r="L1129" s="8"/>
      <c r="M1129" s="119"/>
    </row>
    <row r="1130" spans="1:13">
      <c r="A1130" s="17">
        <v>21</v>
      </c>
      <c r="B1130" s="76"/>
      <c r="C1130" s="6"/>
      <c r="D1130" s="6"/>
      <c r="E1130" s="6"/>
      <c r="F1130" s="6"/>
      <c r="G1130" s="99"/>
      <c r="H1130" s="8"/>
      <c r="I1130" s="8"/>
      <c r="J1130" s="8"/>
      <c r="K1130" s="8"/>
      <c r="L1130" s="8"/>
      <c r="M1130" s="119"/>
    </row>
    <row r="1131" spans="1:13">
      <c r="A1131" s="17">
        <v>22</v>
      </c>
      <c r="B1131" s="76"/>
      <c r="C1131" s="6"/>
      <c r="D1131" s="6"/>
      <c r="E1131" s="6"/>
      <c r="F1131" s="6"/>
      <c r="G1131" s="99"/>
      <c r="H1131" s="8"/>
      <c r="I1131" s="8"/>
      <c r="J1131" s="8"/>
      <c r="K1131" s="8"/>
      <c r="L1131" s="8"/>
      <c r="M1131" s="119"/>
    </row>
    <row r="1132" spans="1:13">
      <c r="A1132" s="17">
        <v>23</v>
      </c>
      <c r="B1132" s="76"/>
      <c r="C1132" s="6"/>
      <c r="D1132" s="6"/>
      <c r="E1132" s="6"/>
      <c r="F1132" s="6"/>
      <c r="G1132" s="99"/>
      <c r="H1132" s="8"/>
      <c r="I1132" s="8"/>
      <c r="J1132" s="8"/>
      <c r="K1132" s="8"/>
      <c r="L1132" s="8"/>
      <c r="M1132" s="119"/>
    </row>
    <row r="1133" spans="1:13">
      <c r="A1133" s="17">
        <v>24</v>
      </c>
      <c r="B1133" s="75"/>
      <c r="C1133" s="6"/>
      <c r="D1133" s="6"/>
      <c r="E1133" s="6"/>
      <c r="F1133" s="6"/>
      <c r="G1133" s="99"/>
      <c r="H1133" s="42"/>
      <c r="I1133" s="8"/>
      <c r="J1133" s="42"/>
      <c r="K1133" s="8"/>
      <c r="L1133" s="8"/>
      <c r="M1133" s="119"/>
    </row>
    <row r="1134" spans="1:13">
      <c r="A1134" s="17">
        <v>25</v>
      </c>
      <c r="B1134" s="76"/>
      <c r="C1134" s="6"/>
      <c r="D1134" s="6"/>
      <c r="E1134" s="6"/>
      <c r="F1134" s="6"/>
      <c r="G1134" s="99"/>
      <c r="H1134" s="42"/>
      <c r="I1134" s="99"/>
      <c r="J1134" s="42"/>
      <c r="K1134" s="8"/>
      <c r="L1134" s="8"/>
      <c r="M1134" s="119"/>
    </row>
    <row r="1135" spans="1:13">
      <c r="G1135" s="8"/>
      <c r="H1135" s="8"/>
      <c r="I1135" s="8"/>
      <c r="J1135" s="8"/>
      <c r="K1135" s="8"/>
      <c r="L1135" s="8"/>
      <c r="M1135" s="119"/>
    </row>
    <row r="1136" spans="1:13">
      <c r="G1136" s="8"/>
      <c r="H1136" s="8"/>
      <c r="I1136" s="8"/>
      <c r="J1136" s="8"/>
      <c r="K1136" s="8"/>
      <c r="L1136" s="8"/>
      <c r="M1136" s="119"/>
    </row>
    <row r="1137" spans="1:13">
      <c r="G1137" s="8"/>
      <c r="H1137" s="8"/>
      <c r="I1137" s="8"/>
      <c r="J1137" s="8"/>
      <c r="K1137" s="8"/>
      <c r="L1137" s="8"/>
      <c r="M1137" s="119"/>
    </row>
    <row r="1138" spans="1:13">
      <c r="G1138" s="8"/>
      <c r="H1138" s="8"/>
      <c r="I1138" s="8"/>
      <c r="J1138" s="8"/>
      <c r="K1138" s="8"/>
      <c r="L1138" s="8"/>
      <c r="M1138" s="119"/>
    </row>
    <row r="1139" spans="1:13">
      <c r="G1139" s="8"/>
      <c r="H1139" s="8"/>
      <c r="I1139" s="8"/>
      <c r="J1139" s="8"/>
      <c r="K1139" s="8"/>
      <c r="L1139" s="8"/>
      <c r="M1139" s="119"/>
    </row>
    <row r="1140" spans="1:13">
      <c r="G1140" s="8"/>
      <c r="H1140" s="8"/>
      <c r="I1140" s="8"/>
      <c r="J1140" s="8"/>
      <c r="K1140" s="8"/>
      <c r="L1140" s="8"/>
      <c r="M1140" s="119"/>
    </row>
    <row r="1141" spans="1:13">
      <c r="G1141" s="8"/>
      <c r="H1141" s="8"/>
      <c r="I1141" s="8"/>
      <c r="J1141" s="8"/>
      <c r="K1141" s="8"/>
      <c r="L1141" s="8"/>
      <c r="M1141" s="119"/>
    </row>
    <row r="1142" spans="1:13">
      <c r="G1142" s="8"/>
      <c r="H1142" s="8"/>
      <c r="I1142" s="8"/>
      <c r="J1142" s="8"/>
      <c r="K1142" s="8"/>
      <c r="L1142" s="8"/>
      <c r="M1142" s="119"/>
    </row>
    <row r="1143" spans="1:13">
      <c r="G1143" s="8"/>
      <c r="H1143" s="8"/>
      <c r="I1143" s="8"/>
      <c r="J1143" s="8"/>
      <c r="K1143" s="8"/>
      <c r="L1143" s="8"/>
      <c r="M1143" s="119"/>
    </row>
    <row r="1144" spans="1:13">
      <c r="G1144" s="8"/>
      <c r="H1144" s="8"/>
      <c r="I1144" s="8"/>
      <c r="J1144" s="8"/>
      <c r="K1144" s="8"/>
      <c r="L1144" s="8"/>
      <c r="M1144" s="119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  <c r="M1145" s="112"/>
    </row>
    <row r="1146" spans="1:13">
      <c r="A1146" s="202" t="s">
        <v>86</v>
      </c>
      <c r="B1146" s="203"/>
      <c r="C1146" s="203"/>
      <c r="D1146" s="203"/>
      <c r="E1146" s="203"/>
      <c r="F1146" s="97"/>
      <c r="G1146" s="27"/>
      <c r="H1146" s="96" t="s">
        <v>51</v>
      </c>
      <c r="I1146" s="96"/>
      <c r="J1146" s="96"/>
      <c r="K1146" s="27"/>
      <c r="L1146" s="27"/>
      <c r="M1146" s="107"/>
    </row>
    <row r="1147" spans="1:13">
      <c r="A1147" s="34" t="s">
        <v>52</v>
      </c>
      <c r="B1147" s="97"/>
      <c r="C1147" s="97"/>
      <c r="D1147" s="97"/>
      <c r="E1147" s="97"/>
      <c r="F1147" s="97"/>
      <c r="G1147" s="27"/>
      <c r="H1147" s="55" t="s">
        <v>87</v>
      </c>
      <c r="I1147" s="55"/>
      <c r="J1147" s="55"/>
      <c r="K1147" s="37"/>
      <c r="L1147" s="26"/>
      <c r="M1147" s="113"/>
    </row>
    <row r="1148" spans="1:13">
      <c r="A1148" s="97"/>
      <c r="B1148" s="29"/>
      <c r="C1148" s="15" t="s">
        <v>53</v>
      </c>
      <c r="D1148" s="67"/>
      <c r="E1148" s="30"/>
      <c r="F1148" s="28"/>
      <c r="G1148" s="27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4"/>
    </row>
    <row r="1149" spans="1:13">
      <c r="A1149" s="1"/>
      <c r="B1149" s="1"/>
      <c r="C1149" s="15" t="s">
        <v>59</v>
      </c>
      <c r="D1149" s="30">
        <v>428</v>
      </c>
      <c r="E1149" s="30"/>
      <c r="F1149" s="28"/>
      <c r="G1149" s="27"/>
      <c r="H1149" s="31">
        <v>1</v>
      </c>
      <c r="I1149" s="68"/>
      <c r="J1149" s="35"/>
      <c r="K1149" s="31"/>
      <c r="L1149" s="33"/>
      <c r="M1149" s="110"/>
    </row>
    <row r="1150" spans="1:13">
      <c r="A1150" s="9" t="s">
        <v>0</v>
      </c>
      <c r="B1150" s="10"/>
      <c r="C1150" s="15" t="s">
        <v>60</v>
      </c>
      <c r="D1150" s="30">
        <v>407</v>
      </c>
      <c r="E1150" s="30"/>
      <c r="F1150" s="28"/>
      <c r="G1150" s="27"/>
      <c r="H1150" s="31">
        <v>2</v>
      </c>
      <c r="I1150" s="68"/>
      <c r="J1150" s="35"/>
      <c r="K1150" s="31"/>
      <c r="L1150" s="33"/>
      <c r="M1150" s="110"/>
    </row>
    <row r="1151" spans="1:13">
      <c r="A1151" s="9" t="s">
        <v>1</v>
      </c>
      <c r="B1151" s="11"/>
      <c r="C1151" s="15" t="s">
        <v>61</v>
      </c>
      <c r="D1151" s="30">
        <v>20</v>
      </c>
      <c r="E1151" s="30"/>
      <c r="F1151" s="28"/>
      <c r="G1151" s="27"/>
      <c r="H1151" s="31">
        <v>3</v>
      </c>
      <c r="I1151" s="31"/>
      <c r="J1151" s="35"/>
      <c r="K1151" s="31"/>
      <c r="L1151" s="33"/>
      <c r="M1151" s="110"/>
    </row>
    <row r="1152" spans="1:13">
      <c r="A1152" s="9" t="s">
        <v>62</v>
      </c>
      <c r="B1152" s="11"/>
      <c r="C1152" s="16" t="s">
        <v>63</v>
      </c>
      <c r="D1152" s="57" t="s">
        <v>88</v>
      </c>
      <c r="E1152" s="21"/>
      <c r="F1152" s="54"/>
      <c r="G1152" s="27"/>
      <c r="H1152" s="31">
        <v>4</v>
      </c>
      <c r="I1152" s="31"/>
      <c r="J1152" s="35"/>
      <c r="K1152" s="31"/>
      <c r="L1152" s="33"/>
      <c r="M1152" s="110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27"/>
      <c r="H1153" s="31">
        <v>5</v>
      </c>
      <c r="I1153" s="31"/>
      <c r="J1153" s="35"/>
      <c r="K1153" s="31"/>
      <c r="L1153" s="33"/>
      <c r="M1153" s="110"/>
    </row>
    <row r="1154" spans="1:13">
      <c r="A1154" s="17">
        <v>1</v>
      </c>
      <c r="B1154" s="12"/>
      <c r="C1154" s="71" t="s">
        <v>78</v>
      </c>
      <c r="D1154" s="77">
        <v>22</v>
      </c>
      <c r="E1154" s="71" t="s">
        <v>78</v>
      </c>
      <c r="F1154" s="12"/>
      <c r="G1154" s="27"/>
      <c r="H1154" s="72"/>
      <c r="I1154" s="72"/>
      <c r="J1154" s="72"/>
      <c r="K1154" s="72"/>
      <c r="L1154" s="44"/>
      <c r="M1154" s="115"/>
    </row>
    <row r="1155" spans="1:13">
      <c r="A1155" s="17">
        <v>2</v>
      </c>
      <c r="B1155" s="74">
        <v>10</v>
      </c>
      <c r="C1155" s="71" t="s">
        <v>77</v>
      </c>
      <c r="D1155" s="71" t="s">
        <v>77</v>
      </c>
      <c r="E1155" s="71" t="s">
        <v>77</v>
      </c>
      <c r="F1155" s="6"/>
      <c r="G1155" s="27"/>
      <c r="H1155" s="98"/>
      <c r="I1155" s="98"/>
      <c r="J1155" s="98"/>
      <c r="K1155" s="98"/>
      <c r="L1155" s="44"/>
      <c r="M1155" s="115"/>
    </row>
    <row r="1156" spans="1:13">
      <c r="A1156" s="17">
        <v>3</v>
      </c>
      <c r="B1156" s="75"/>
      <c r="C1156" s="71"/>
      <c r="D1156" s="6"/>
      <c r="E1156" s="71"/>
      <c r="F1156" s="6"/>
      <c r="G1156" s="27"/>
      <c r="H1156" s="204" t="s">
        <v>75</v>
      </c>
      <c r="I1156" s="205"/>
      <c r="J1156" s="98"/>
      <c r="K1156" s="44" t="s">
        <v>35</v>
      </c>
      <c r="L1156" s="5"/>
      <c r="M1156" s="116"/>
    </row>
    <row r="1157" spans="1:13">
      <c r="A1157" s="17">
        <v>4</v>
      </c>
      <c r="B1157" s="75"/>
      <c r="C1157" s="71"/>
      <c r="D1157" s="6"/>
      <c r="E1157" s="71"/>
      <c r="F1157" s="6"/>
      <c r="G1157" s="27"/>
      <c r="H1157" s="21" t="s">
        <v>64</v>
      </c>
      <c r="I1157" s="21"/>
      <c r="J1157" s="43">
        <f>SUM(J1149*L1149)+10+12</f>
        <v>22</v>
      </c>
      <c r="K1157" s="2"/>
      <c r="L1157" s="3"/>
      <c r="M1157" s="117"/>
    </row>
    <row r="1158" spans="1:13">
      <c r="A1158" s="17">
        <v>5</v>
      </c>
      <c r="B1158" s="76"/>
      <c r="C1158" s="71"/>
      <c r="D1158" s="71"/>
      <c r="E1158" s="71"/>
      <c r="F1158" s="6"/>
      <c r="G1158" s="27"/>
      <c r="H1158" s="21" t="s">
        <v>65</v>
      </c>
      <c r="I1158" s="21"/>
      <c r="J1158" s="43">
        <f>SUM(N1154,B1155)+12</f>
        <v>22</v>
      </c>
      <c r="K1158" s="27"/>
      <c r="L1158" s="3"/>
      <c r="M1158" s="117"/>
    </row>
    <row r="1159" spans="1:13">
      <c r="A1159" s="17">
        <v>6</v>
      </c>
      <c r="B1159" s="7"/>
      <c r="C1159" s="7"/>
      <c r="D1159" s="7"/>
      <c r="E1159" s="71"/>
      <c r="F1159" s="6"/>
      <c r="G1159" s="27"/>
      <c r="H1159" s="206" t="s">
        <v>66</v>
      </c>
      <c r="I1159" s="207"/>
      <c r="J1159" s="206" t="s">
        <v>67</v>
      </c>
      <c r="K1159" s="207"/>
      <c r="L1159" s="20"/>
      <c r="M1159" s="118"/>
    </row>
    <row r="1160" spans="1:13">
      <c r="A1160" s="17">
        <v>7</v>
      </c>
      <c r="B1160" s="7"/>
      <c r="C1160" s="71"/>
      <c r="D1160" s="6"/>
      <c r="E1160" s="71"/>
      <c r="F1160" s="6"/>
      <c r="G1160" s="27"/>
      <c r="H1160" s="197"/>
      <c r="I1160" s="198"/>
      <c r="J1160" s="197"/>
      <c r="K1160" s="198"/>
      <c r="L1160" s="27"/>
      <c r="M1160" s="107"/>
    </row>
    <row r="1161" spans="1:13">
      <c r="A1161" s="17">
        <v>8</v>
      </c>
      <c r="B1161" s="75"/>
      <c r="C1161" s="71"/>
      <c r="D1161" s="71"/>
      <c r="E1161" s="71"/>
      <c r="F1161" s="6"/>
      <c r="G1161" s="27"/>
      <c r="H1161" s="199"/>
      <c r="I1161" s="200"/>
      <c r="J1161" s="199"/>
      <c r="K1161" s="200"/>
      <c r="L1161" s="27"/>
      <c r="M1161" s="107"/>
    </row>
    <row r="1162" spans="1:13">
      <c r="A1162" s="17">
        <v>9</v>
      </c>
      <c r="B1162" s="7"/>
      <c r="C1162" s="7"/>
      <c r="D1162" s="7"/>
      <c r="E1162" s="6"/>
      <c r="F1162" s="6"/>
      <c r="G1162" s="27"/>
      <c r="H1162" s="38" t="s">
        <v>68</v>
      </c>
      <c r="I1162" s="38"/>
      <c r="J1162" s="38"/>
      <c r="K1162" s="38"/>
      <c r="L1162" s="27"/>
      <c r="M1162" s="107"/>
    </row>
    <row r="1163" spans="1:13">
      <c r="A1163" s="17">
        <v>10</v>
      </c>
      <c r="B1163" s="95"/>
      <c r="C1163" s="6"/>
      <c r="D1163" s="6"/>
      <c r="E1163" s="6"/>
      <c r="F1163" s="6"/>
      <c r="G1163" s="27"/>
      <c r="H1163" s="54" t="s">
        <v>69</v>
      </c>
      <c r="I1163" s="54"/>
      <c r="J1163" s="54"/>
      <c r="K1163" s="54"/>
      <c r="L1163" s="27"/>
      <c r="M1163" s="107"/>
    </row>
    <row r="1164" spans="1:13">
      <c r="A1164" s="17">
        <v>11</v>
      </c>
      <c r="B1164" s="76"/>
      <c r="C1164" s="6"/>
      <c r="D1164" s="6"/>
      <c r="E1164" s="6"/>
      <c r="F1164" s="6"/>
      <c r="G1164" s="20"/>
      <c r="H1164" s="182"/>
      <c r="I1164" s="183"/>
      <c r="J1164" s="8"/>
      <c r="K1164" s="8"/>
      <c r="L1164" s="8"/>
      <c r="M1164" s="119"/>
    </row>
    <row r="1165" spans="1:13">
      <c r="A1165" s="17">
        <v>12</v>
      </c>
      <c r="B1165" s="75"/>
      <c r="C1165" s="6"/>
      <c r="D1165" s="6"/>
      <c r="E1165" s="6"/>
      <c r="F1165" s="6"/>
      <c r="G1165" s="20"/>
      <c r="H1165" s="95"/>
      <c r="I1165" s="7"/>
      <c r="J1165" s="8"/>
      <c r="K1165" s="8"/>
      <c r="L1165" s="8"/>
      <c r="M1165" s="119"/>
    </row>
    <row r="1166" spans="1:13">
      <c r="A1166" s="17">
        <v>13</v>
      </c>
      <c r="B1166" s="76"/>
      <c r="C1166" s="6"/>
      <c r="D1166" s="6"/>
      <c r="E1166" s="6"/>
      <c r="F1166" s="6"/>
      <c r="G1166" s="20"/>
      <c r="H1166" s="95"/>
      <c r="I1166" s="7"/>
      <c r="J1166" s="8"/>
      <c r="K1166" s="8"/>
      <c r="L1166" s="8"/>
      <c r="M1166" s="119"/>
    </row>
    <row r="1167" spans="1:13">
      <c r="A1167" s="17">
        <v>14</v>
      </c>
      <c r="B1167" s="76"/>
      <c r="C1167" s="6"/>
      <c r="D1167" s="6"/>
      <c r="E1167" s="6"/>
      <c r="F1167" s="6"/>
      <c r="G1167" s="20"/>
      <c r="H1167" s="95"/>
      <c r="I1167" s="7"/>
      <c r="J1167" s="8"/>
      <c r="K1167" s="8"/>
      <c r="L1167" s="8"/>
      <c r="M1167" s="119"/>
    </row>
    <row r="1168" spans="1:13">
      <c r="A1168" s="17">
        <v>15</v>
      </c>
      <c r="B1168" s="76"/>
      <c r="C1168" s="6"/>
      <c r="D1168" s="6"/>
      <c r="E1168" s="6"/>
      <c r="F1168" s="6"/>
      <c r="G1168" s="20"/>
      <c r="H1168" s="95"/>
      <c r="I1168" s="7"/>
      <c r="J1168" s="8"/>
      <c r="K1168" s="8"/>
      <c r="L1168" s="8"/>
      <c r="M1168" s="119"/>
    </row>
    <row r="1169" spans="1:13">
      <c r="A1169" s="17">
        <v>16</v>
      </c>
      <c r="B1169" s="75"/>
      <c r="C1169" s="6"/>
      <c r="D1169" s="6"/>
      <c r="E1169" s="6"/>
      <c r="F1169" s="6"/>
      <c r="G1169" s="54"/>
      <c r="H1169" s="95"/>
      <c r="I1169" s="7"/>
      <c r="J1169" s="8"/>
      <c r="K1169" s="8"/>
      <c r="L1169" s="8"/>
      <c r="M1169" s="119"/>
    </row>
    <row r="1170" spans="1:13">
      <c r="A1170" s="17">
        <v>17</v>
      </c>
      <c r="B1170" s="76"/>
      <c r="C1170" s="6"/>
      <c r="D1170" s="6"/>
      <c r="E1170" s="6"/>
      <c r="F1170" s="6"/>
      <c r="G1170" s="54"/>
      <c r="H1170" s="56"/>
      <c r="I1170" s="8"/>
      <c r="J1170" s="56"/>
      <c r="K1170" s="8"/>
      <c r="L1170" s="56"/>
      <c r="M1170" s="120"/>
    </row>
    <row r="1171" spans="1:13">
      <c r="A1171" s="17">
        <v>18</v>
      </c>
      <c r="B1171" s="76"/>
      <c r="C1171" s="6"/>
      <c r="D1171" s="6"/>
      <c r="E1171" s="6"/>
      <c r="F1171" s="6"/>
      <c r="G1171" s="54"/>
      <c r="H1171" s="99"/>
      <c r="I1171" s="8"/>
      <c r="J1171" s="99"/>
      <c r="K1171" s="8"/>
      <c r="L1171" s="99"/>
      <c r="M1171" s="121"/>
    </row>
    <row r="1172" spans="1:13">
      <c r="A1172" s="17">
        <v>19</v>
      </c>
      <c r="B1172" s="76"/>
      <c r="C1172" s="6"/>
      <c r="D1172" s="6"/>
      <c r="E1172" s="6"/>
      <c r="F1172" s="6"/>
      <c r="G1172" s="99"/>
      <c r="H1172" s="8"/>
      <c r="I1172" s="8"/>
      <c r="J1172" s="8"/>
      <c r="K1172" s="8"/>
      <c r="L1172" s="8"/>
      <c r="M1172" s="119"/>
    </row>
    <row r="1173" spans="1:13">
      <c r="A1173" s="17">
        <v>20</v>
      </c>
      <c r="B1173" s="75"/>
      <c r="C1173" s="6"/>
      <c r="D1173" s="6"/>
      <c r="E1173" s="6"/>
      <c r="F1173" s="6"/>
      <c r="G1173" s="99"/>
      <c r="H1173" s="8"/>
      <c r="I1173" s="8"/>
      <c r="J1173" s="8"/>
      <c r="K1173" s="8"/>
      <c r="L1173" s="8"/>
      <c r="M1173" s="119"/>
    </row>
    <row r="1174" spans="1:13">
      <c r="A1174" s="17">
        <v>21</v>
      </c>
      <c r="B1174" s="76"/>
      <c r="C1174" s="6"/>
      <c r="D1174" s="6"/>
      <c r="E1174" s="6"/>
      <c r="F1174" s="6"/>
      <c r="G1174" s="99"/>
      <c r="H1174" s="8"/>
      <c r="I1174" s="8"/>
      <c r="J1174" s="8"/>
      <c r="K1174" s="8"/>
      <c r="L1174" s="8"/>
      <c r="M1174" s="119"/>
    </row>
    <row r="1175" spans="1:13">
      <c r="A1175" s="17">
        <v>22</v>
      </c>
      <c r="B1175" s="76"/>
      <c r="C1175" s="6"/>
      <c r="D1175" s="6"/>
      <c r="E1175" s="6"/>
      <c r="F1175" s="6"/>
      <c r="G1175" s="99"/>
      <c r="H1175" s="8"/>
      <c r="I1175" s="8"/>
      <c r="J1175" s="8"/>
      <c r="K1175" s="8"/>
      <c r="L1175" s="8"/>
      <c r="M1175" s="119"/>
    </row>
    <row r="1176" spans="1:13">
      <c r="A1176" s="17">
        <v>23</v>
      </c>
      <c r="B1176" s="76"/>
      <c r="C1176" s="6"/>
      <c r="D1176" s="6"/>
      <c r="E1176" s="6"/>
      <c r="F1176" s="6"/>
      <c r="G1176" s="99"/>
      <c r="H1176" s="8"/>
      <c r="I1176" s="8"/>
      <c r="J1176" s="8"/>
      <c r="K1176" s="8"/>
      <c r="L1176" s="8"/>
      <c r="M1176" s="119"/>
    </row>
    <row r="1177" spans="1:13">
      <c r="A1177" s="17">
        <v>24</v>
      </c>
      <c r="B1177" s="75"/>
      <c r="C1177" s="6"/>
      <c r="D1177" s="6"/>
      <c r="E1177" s="6"/>
      <c r="F1177" s="6"/>
      <c r="G1177" s="99"/>
      <c r="H1177" s="42"/>
      <c r="I1177" s="8"/>
      <c r="J1177" s="42"/>
      <c r="K1177" s="8"/>
      <c r="L1177" s="8"/>
      <c r="M1177" s="119"/>
    </row>
    <row r="1178" spans="1:13">
      <c r="A1178" s="17">
        <v>25</v>
      </c>
      <c r="B1178" s="76"/>
      <c r="C1178" s="6"/>
      <c r="D1178" s="6"/>
      <c r="E1178" s="6"/>
      <c r="F1178" s="6"/>
      <c r="G1178" s="99"/>
      <c r="H1178" s="42"/>
      <c r="I1178" s="99"/>
      <c r="J1178" s="42"/>
      <c r="K1178" s="8"/>
      <c r="L1178" s="8"/>
      <c r="M1178" s="119"/>
    </row>
    <row r="1179" spans="1:13">
      <c r="G1179" s="8"/>
      <c r="H1179" s="8"/>
      <c r="I1179" s="8"/>
      <c r="J1179" s="8"/>
      <c r="K1179" s="8"/>
      <c r="L1179" s="8"/>
      <c r="M1179" s="119"/>
    </row>
    <row r="1180" spans="1:13">
      <c r="G1180" s="8"/>
      <c r="H1180" s="8"/>
      <c r="I1180" s="8"/>
      <c r="J1180" s="8"/>
      <c r="K1180" s="8"/>
      <c r="L1180" s="8"/>
      <c r="M1180" s="119"/>
    </row>
    <row r="1181" spans="1:13">
      <c r="G1181" s="8"/>
      <c r="H1181" s="8"/>
      <c r="I1181" s="8"/>
      <c r="J1181" s="8"/>
      <c r="K1181" s="8"/>
      <c r="L1181" s="8"/>
      <c r="M1181" s="119"/>
    </row>
    <row r="1182" spans="1:13">
      <c r="G1182" s="8"/>
      <c r="H1182" s="8"/>
      <c r="I1182" s="8"/>
      <c r="J1182" s="8"/>
      <c r="K1182" s="8"/>
      <c r="L1182" s="8"/>
      <c r="M1182" s="119"/>
    </row>
    <row r="1183" spans="1:13">
      <c r="G1183" s="8"/>
      <c r="H1183" s="8"/>
      <c r="I1183" s="8"/>
      <c r="J1183" s="8"/>
      <c r="K1183" s="8"/>
      <c r="L1183" s="8"/>
      <c r="M1183" s="119"/>
    </row>
    <row r="1184" spans="1:13">
      <c r="G1184" s="8"/>
      <c r="H1184" s="8"/>
      <c r="I1184" s="8"/>
      <c r="J1184" s="8"/>
      <c r="K1184" s="8"/>
      <c r="L1184" s="8"/>
      <c r="M1184" s="119"/>
    </row>
    <row r="1185" spans="1:13">
      <c r="G1185" s="8"/>
      <c r="H1185" s="8"/>
      <c r="I1185" s="8"/>
      <c r="J1185" s="8"/>
      <c r="K1185" s="8"/>
      <c r="L1185" s="8"/>
      <c r="M1185" s="119"/>
    </row>
    <row r="1186" spans="1:13">
      <c r="G1186" s="8"/>
      <c r="H1186" s="8"/>
      <c r="I1186" s="8"/>
      <c r="J1186" s="8"/>
      <c r="K1186" s="8"/>
      <c r="L1186" s="8"/>
      <c r="M1186" s="119"/>
    </row>
    <row r="1187" spans="1:13">
      <c r="G1187" s="8"/>
      <c r="H1187" s="8"/>
      <c r="I1187" s="8"/>
      <c r="J1187" s="8"/>
      <c r="K1187" s="8"/>
      <c r="L1187" s="8"/>
      <c r="M1187" s="119"/>
    </row>
    <row r="1188" spans="1:13">
      <c r="G1188" s="8"/>
      <c r="H1188" s="8"/>
      <c r="I1188" s="8"/>
      <c r="J1188" s="8"/>
      <c r="K1188" s="8"/>
      <c r="L1188" s="8"/>
      <c r="M1188" s="119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  <c r="M1189" s="112"/>
    </row>
    <row r="1190" spans="1:13">
      <c r="A1190" s="202" t="s">
        <v>86</v>
      </c>
      <c r="B1190" s="203"/>
      <c r="C1190" s="203"/>
      <c r="D1190" s="203"/>
      <c r="E1190" s="203"/>
      <c r="F1190" s="97"/>
      <c r="G1190" s="27"/>
      <c r="H1190" s="96" t="s">
        <v>51</v>
      </c>
      <c r="I1190" s="96"/>
      <c r="J1190" s="96"/>
      <c r="K1190" s="27"/>
      <c r="L1190" s="27"/>
      <c r="M1190" s="107"/>
    </row>
    <row r="1191" spans="1:13">
      <c r="A1191" s="34" t="s">
        <v>52</v>
      </c>
      <c r="B1191" s="97"/>
      <c r="C1191" s="97"/>
      <c r="D1191" s="97"/>
      <c r="E1191" s="97"/>
      <c r="F1191" s="97"/>
      <c r="G1191" s="27"/>
      <c r="H1191" s="55" t="s">
        <v>87</v>
      </c>
      <c r="I1191" s="55"/>
      <c r="J1191" s="55"/>
      <c r="K1191" s="37"/>
      <c r="L1191" s="26"/>
      <c r="M1191" s="113"/>
    </row>
    <row r="1192" spans="1:13">
      <c r="A1192" s="97"/>
      <c r="B1192" s="29"/>
      <c r="C1192" s="15" t="s">
        <v>53</v>
      </c>
      <c r="D1192" s="67"/>
      <c r="E1192" s="30"/>
      <c r="F1192" s="28"/>
      <c r="G1192" s="27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4"/>
    </row>
    <row r="1193" spans="1:13">
      <c r="A1193" s="1"/>
      <c r="B1193" s="1"/>
      <c r="C1193" s="15" t="s">
        <v>59</v>
      </c>
      <c r="D1193" s="30">
        <v>428</v>
      </c>
      <c r="E1193" s="30"/>
      <c r="F1193" s="28"/>
      <c r="G1193" s="27"/>
      <c r="H1193" s="31">
        <v>1</v>
      </c>
      <c r="I1193" s="68"/>
      <c r="J1193" s="35"/>
      <c r="K1193" s="31"/>
      <c r="L1193" s="33"/>
      <c r="M1193" s="110"/>
    </row>
    <row r="1194" spans="1:13">
      <c r="A1194" s="9" t="s">
        <v>0</v>
      </c>
      <c r="B1194" s="10"/>
      <c r="C1194" s="15" t="s">
        <v>60</v>
      </c>
      <c r="D1194" s="30">
        <v>407</v>
      </c>
      <c r="E1194" s="30"/>
      <c r="F1194" s="28"/>
      <c r="G1194" s="27"/>
      <c r="H1194" s="31">
        <v>2</v>
      </c>
      <c r="I1194" s="68"/>
      <c r="J1194" s="35"/>
      <c r="K1194" s="31"/>
      <c r="L1194" s="33"/>
      <c r="M1194" s="110"/>
    </row>
    <row r="1195" spans="1:13">
      <c r="A1195" s="9" t="s">
        <v>1</v>
      </c>
      <c r="B1195" s="11"/>
      <c r="C1195" s="15" t="s">
        <v>61</v>
      </c>
      <c r="D1195" s="30">
        <v>20</v>
      </c>
      <c r="E1195" s="30"/>
      <c r="F1195" s="28"/>
      <c r="G1195" s="27"/>
      <c r="H1195" s="31">
        <v>3</v>
      </c>
      <c r="I1195" s="31"/>
      <c r="J1195" s="35"/>
      <c r="K1195" s="31"/>
      <c r="L1195" s="33"/>
      <c r="M1195" s="110"/>
    </row>
    <row r="1196" spans="1:13">
      <c r="A1196" s="9" t="s">
        <v>62</v>
      </c>
      <c r="B1196" s="11"/>
      <c r="C1196" s="16" t="s">
        <v>63</v>
      </c>
      <c r="D1196" s="57" t="s">
        <v>88</v>
      </c>
      <c r="E1196" s="21"/>
      <c r="F1196" s="54"/>
      <c r="G1196" s="27"/>
      <c r="H1196" s="31">
        <v>4</v>
      </c>
      <c r="I1196" s="31"/>
      <c r="J1196" s="35"/>
      <c r="K1196" s="31"/>
      <c r="L1196" s="33"/>
      <c r="M1196" s="110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27"/>
      <c r="H1197" s="31">
        <v>5</v>
      </c>
      <c r="I1197" s="31"/>
      <c r="J1197" s="35"/>
      <c r="K1197" s="31"/>
      <c r="L1197" s="33"/>
      <c r="M1197" s="110"/>
    </row>
    <row r="1198" spans="1:13">
      <c r="A1198" s="17">
        <v>1</v>
      </c>
      <c r="B1198" s="12"/>
      <c r="C1198" s="71" t="s">
        <v>78</v>
      </c>
      <c r="D1198" s="77">
        <v>22</v>
      </c>
      <c r="E1198" s="71" t="s">
        <v>78</v>
      </c>
      <c r="F1198" s="12"/>
      <c r="G1198" s="27"/>
      <c r="H1198" s="72"/>
      <c r="I1198" s="72"/>
      <c r="J1198" s="72"/>
      <c r="K1198" s="72"/>
      <c r="L1198" s="44"/>
      <c r="M1198" s="115"/>
    </row>
    <row r="1199" spans="1:13">
      <c r="A1199" s="17">
        <v>2</v>
      </c>
      <c r="B1199" s="74">
        <v>10</v>
      </c>
      <c r="C1199" s="71" t="s">
        <v>77</v>
      </c>
      <c r="D1199" s="71" t="s">
        <v>77</v>
      </c>
      <c r="E1199" s="71" t="s">
        <v>77</v>
      </c>
      <c r="F1199" s="6"/>
      <c r="G1199" s="27"/>
      <c r="H1199" s="98"/>
      <c r="I1199" s="98"/>
      <c r="J1199" s="98"/>
      <c r="K1199" s="98"/>
      <c r="L1199" s="44"/>
      <c r="M1199" s="115"/>
    </row>
    <row r="1200" spans="1:13">
      <c r="A1200" s="17">
        <v>3</v>
      </c>
      <c r="B1200" s="75"/>
      <c r="C1200" s="71"/>
      <c r="D1200" s="6"/>
      <c r="E1200" s="71"/>
      <c r="F1200" s="6"/>
      <c r="G1200" s="27"/>
      <c r="H1200" s="204" t="s">
        <v>75</v>
      </c>
      <c r="I1200" s="205"/>
      <c r="J1200" s="98"/>
      <c r="K1200" s="44" t="s">
        <v>35</v>
      </c>
      <c r="L1200" s="5"/>
      <c r="M1200" s="116"/>
    </row>
    <row r="1201" spans="1:13">
      <c r="A1201" s="17">
        <v>4</v>
      </c>
      <c r="B1201" s="75"/>
      <c r="C1201" s="71"/>
      <c r="D1201" s="6"/>
      <c r="E1201" s="71"/>
      <c r="F1201" s="6"/>
      <c r="G1201" s="27"/>
      <c r="H1201" s="21" t="s">
        <v>64</v>
      </c>
      <c r="I1201" s="21"/>
      <c r="J1201" s="43">
        <f>SUM(J1193*L1193)+10+12</f>
        <v>22</v>
      </c>
      <c r="K1201" s="2"/>
      <c r="L1201" s="3"/>
      <c r="M1201" s="117"/>
    </row>
    <row r="1202" spans="1:13">
      <c r="A1202" s="17">
        <v>5</v>
      </c>
      <c r="B1202" s="76"/>
      <c r="C1202" s="71"/>
      <c r="D1202" s="71"/>
      <c r="E1202" s="71"/>
      <c r="F1202" s="6"/>
      <c r="G1202" s="27"/>
      <c r="H1202" s="21" t="s">
        <v>65</v>
      </c>
      <c r="I1202" s="21"/>
      <c r="J1202" s="43">
        <f>SUM(N1198,B1199)+12</f>
        <v>22</v>
      </c>
      <c r="K1202" s="27"/>
      <c r="L1202" s="3"/>
      <c r="M1202" s="117"/>
    </row>
    <row r="1203" spans="1:13">
      <c r="A1203" s="17">
        <v>6</v>
      </c>
      <c r="B1203" s="7"/>
      <c r="C1203" s="7"/>
      <c r="D1203" s="7"/>
      <c r="E1203" s="71"/>
      <c r="F1203" s="6"/>
      <c r="G1203" s="27"/>
      <c r="H1203" s="206" t="s">
        <v>66</v>
      </c>
      <c r="I1203" s="207"/>
      <c r="J1203" s="206" t="s">
        <v>67</v>
      </c>
      <c r="K1203" s="207"/>
      <c r="L1203" s="20"/>
      <c r="M1203" s="118"/>
    </row>
    <row r="1204" spans="1:13">
      <c r="A1204" s="17">
        <v>7</v>
      </c>
      <c r="B1204" s="7"/>
      <c r="C1204" s="71"/>
      <c r="D1204" s="6"/>
      <c r="E1204" s="71"/>
      <c r="F1204" s="6"/>
      <c r="G1204" s="27"/>
      <c r="H1204" s="197"/>
      <c r="I1204" s="198"/>
      <c r="J1204" s="197"/>
      <c r="K1204" s="198"/>
      <c r="L1204" s="27"/>
      <c r="M1204" s="107"/>
    </row>
    <row r="1205" spans="1:13">
      <c r="A1205" s="17">
        <v>8</v>
      </c>
      <c r="B1205" s="75"/>
      <c r="C1205" s="71"/>
      <c r="D1205" s="71"/>
      <c r="E1205" s="71"/>
      <c r="F1205" s="6"/>
      <c r="G1205" s="27"/>
      <c r="H1205" s="199"/>
      <c r="I1205" s="200"/>
      <c r="J1205" s="199"/>
      <c r="K1205" s="200"/>
      <c r="L1205" s="27"/>
      <c r="M1205" s="107"/>
    </row>
    <row r="1206" spans="1:13">
      <c r="A1206" s="17">
        <v>9</v>
      </c>
      <c r="B1206" s="7"/>
      <c r="C1206" s="7"/>
      <c r="D1206" s="7"/>
      <c r="E1206" s="6"/>
      <c r="F1206" s="6"/>
      <c r="G1206" s="27"/>
      <c r="H1206" s="38" t="s">
        <v>68</v>
      </c>
      <c r="I1206" s="38"/>
      <c r="J1206" s="38"/>
      <c r="K1206" s="38"/>
      <c r="L1206" s="27"/>
      <c r="M1206" s="107"/>
    </row>
    <row r="1207" spans="1:13">
      <c r="A1207" s="17">
        <v>10</v>
      </c>
      <c r="B1207" s="95"/>
      <c r="C1207" s="6"/>
      <c r="D1207" s="6"/>
      <c r="E1207" s="6"/>
      <c r="F1207" s="6"/>
      <c r="G1207" s="27"/>
      <c r="H1207" s="54" t="s">
        <v>69</v>
      </c>
      <c r="I1207" s="54"/>
      <c r="J1207" s="54"/>
      <c r="K1207" s="54"/>
      <c r="L1207" s="27"/>
      <c r="M1207" s="107"/>
    </row>
    <row r="1208" spans="1:13">
      <c r="A1208" s="17">
        <v>11</v>
      </c>
      <c r="B1208" s="76"/>
      <c r="C1208" s="6"/>
      <c r="D1208" s="6"/>
      <c r="E1208" s="6"/>
      <c r="F1208" s="6"/>
      <c r="G1208" s="20"/>
      <c r="H1208" s="182"/>
      <c r="I1208" s="183"/>
      <c r="J1208" s="8"/>
      <c r="K1208" s="8"/>
      <c r="L1208" s="8"/>
      <c r="M1208" s="119"/>
    </row>
    <row r="1209" spans="1:13">
      <c r="A1209" s="17">
        <v>12</v>
      </c>
      <c r="B1209" s="75"/>
      <c r="C1209" s="6"/>
      <c r="D1209" s="6"/>
      <c r="E1209" s="6"/>
      <c r="F1209" s="6"/>
      <c r="G1209" s="20"/>
      <c r="H1209" s="95"/>
      <c r="I1209" s="7"/>
      <c r="J1209" s="8"/>
      <c r="K1209" s="8"/>
      <c r="L1209" s="8"/>
      <c r="M1209" s="119"/>
    </row>
    <row r="1210" spans="1:13">
      <c r="A1210" s="17">
        <v>13</v>
      </c>
      <c r="B1210" s="76"/>
      <c r="C1210" s="6"/>
      <c r="D1210" s="6"/>
      <c r="E1210" s="6"/>
      <c r="F1210" s="6"/>
      <c r="G1210" s="20"/>
      <c r="H1210" s="95"/>
      <c r="I1210" s="7"/>
      <c r="J1210" s="8"/>
      <c r="K1210" s="8"/>
      <c r="L1210" s="8"/>
      <c r="M1210" s="119"/>
    </row>
    <row r="1211" spans="1:13">
      <c r="A1211" s="17">
        <v>14</v>
      </c>
      <c r="B1211" s="76"/>
      <c r="C1211" s="6"/>
      <c r="D1211" s="6"/>
      <c r="E1211" s="6"/>
      <c r="F1211" s="6"/>
      <c r="G1211" s="20"/>
      <c r="H1211" s="95"/>
      <c r="I1211" s="7"/>
      <c r="J1211" s="8"/>
      <c r="K1211" s="8"/>
      <c r="L1211" s="8"/>
      <c r="M1211" s="119"/>
    </row>
    <row r="1212" spans="1:13">
      <c r="A1212" s="17">
        <v>15</v>
      </c>
      <c r="B1212" s="76"/>
      <c r="C1212" s="6"/>
      <c r="D1212" s="6"/>
      <c r="E1212" s="6"/>
      <c r="F1212" s="6"/>
      <c r="G1212" s="20"/>
      <c r="H1212" s="95"/>
      <c r="I1212" s="7"/>
      <c r="J1212" s="8"/>
      <c r="K1212" s="8"/>
      <c r="L1212" s="8"/>
      <c r="M1212" s="119"/>
    </row>
    <row r="1213" spans="1:13">
      <c r="A1213" s="17">
        <v>16</v>
      </c>
      <c r="B1213" s="75"/>
      <c r="C1213" s="6"/>
      <c r="D1213" s="6"/>
      <c r="E1213" s="6"/>
      <c r="F1213" s="6"/>
      <c r="G1213" s="54"/>
      <c r="H1213" s="95"/>
      <c r="I1213" s="7"/>
      <c r="J1213" s="8"/>
      <c r="K1213" s="8"/>
      <c r="L1213" s="8"/>
      <c r="M1213" s="119"/>
    </row>
    <row r="1214" spans="1:13">
      <c r="A1214" s="17">
        <v>17</v>
      </c>
      <c r="B1214" s="76"/>
      <c r="C1214" s="6"/>
      <c r="D1214" s="6"/>
      <c r="E1214" s="6"/>
      <c r="F1214" s="6"/>
      <c r="G1214" s="54"/>
      <c r="H1214" s="56"/>
      <c r="I1214" s="8"/>
      <c r="J1214" s="56"/>
      <c r="K1214" s="8"/>
      <c r="L1214" s="56"/>
      <c r="M1214" s="120"/>
    </row>
    <row r="1215" spans="1:13">
      <c r="A1215" s="17">
        <v>18</v>
      </c>
      <c r="B1215" s="76"/>
      <c r="C1215" s="6"/>
      <c r="D1215" s="6"/>
      <c r="E1215" s="6"/>
      <c r="F1215" s="6"/>
      <c r="G1215" s="54"/>
      <c r="H1215" s="99"/>
      <c r="I1215" s="8"/>
      <c r="J1215" s="99"/>
      <c r="K1215" s="8"/>
      <c r="L1215" s="99"/>
      <c r="M1215" s="121"/>
    </row>
    <row r="1216" spans="1:13">
      <c r="A1216" s="17">
        <v>19</v>
      </c>
      <c r="B1216" s="76"/>
      <c r="C1216" s="6"/>
      <c r="D1216" s="6"/>
      <c r="E1216" s="6"/>
      <c r="F1216" s="6"/>
      <c r="G1216" s="99"/>
      <c r="H1216" s="8"/>
      <c r="I1216" s="8"/>
      <c r="J1216" s="8"/>
      <c r="K1216" s="8"/>
      <c r="L1216" s="8"/>
      <c r="M1216" s="119"/>
    </row>
    <row r="1217" spans="1:13">
      <c r="A1217" s="17">
        <v>20</v>
      </c>
      <c r="B1217" s="75"/>
      <c r="C1217" s="6"/>
      <c r="D1217" s="6"/>
      <c r="E1217" s="6"/>
      <c r="F1217" s="6"/>
      <c r="G1217" s="99"/>
      <c r="H1217" s="8"/>
      <c r="I1217" s="8"/>
      <c r="J1217" s="8"/>
      <c r="K1217" s="8"/>
      <c r="L1217" s="8"/>
      <c r="M1217" s="119"/>
    </row>
    <row r="1218" spans="1:13">
      <c r="A1218" s="17">
        <v>21</v>
      </c>
      <c r="B1218" s="76"/>
      <c r="C1218" s="6"/>
      <c r="D1218" s="6"/>
      <c r="E1218" s="6"/>
      <c r="F1218" s="6"/>
      <c r="G1218" s="99"/>
      <c r="H1218" s="8"/>
      <c r="I1218" s="8"/>
      <c r="J1218" s="8"/>
      <c r="K1218" s="8"/>
      <c r="L1218" s="8"/>
      <c r="M1218" s="119"/>
    </row>
    <row r="1219" spans="1:13">
      <c r="A1219" s="17">
        <v>22</v>
      </c>
      <c r="B1219" s="76"/>
      <c r="C1219" s="6"/>
      <c r="D1219" s="6"/>
      <c r="E1219" s="6"/>
      <c r="F1219" s="6"/>
      <c r="G1219" s="99"/>
      <c r="H1219" s="8"/>
      <c r="I1219" s="8"/>
      <c r="J1219" s="8"/>
      <c r="K1219" s="8"/>
      <c r="L1219" s="8"/>
      <c r="M1219" s="119"/>
    </row>
    <row r="1220" spans="1:13">
      <c r="A1220" s="17">
        <v>23</v>
      </c>
      <c r="B1220" s="76"/>
      <c r="C1220" s="6"/>
      <c r="D1220" s="6"/>
      <c r="E1220" s="6"/>
      <c r="F1220" s="6"/>
      <c r="G1220" s="99"/>
      <c r="H1220" s="8"/>
      <c r="I1220" s="8"/>
      <c r="J1220" s="8"/>
      <c r="K1220" s="8"/>
      <c r="L1220" s="8"/>
      <c r="M1220" s="119"/>
    </row>
    <row r="1221" spans="1:13">
      <c r="A1221" s="17">
        <v>24</v>
      </c>
      <c r="B1221" s="75"/>
      <c r="C1221" s="6"/>
      <c r="D1221" s="6"/>
      <c r="E1221" s="6"/>
      <c r="F1221" s="6"/>
      <c r="G1221" s="99"/>
      <c r="H1221" s="42"/>
      <c r="I1221" s="8"/>
      <c r="J1221" s="42"/>
      <c r="K1221" s="8"/>
      <c r="L1221" s="8"/>
      <c r="M1221" s="119"/>
    </row>
    <row r="1222" spans="1:13">
      <c r="A1222" s="17">
        <v>25</v>
      </c>
      <c r="B1222" s="76"/>
      <c r="C1222" s="6"/>
      <c r="D1222" s="6"/>
      <c r="E1222" s="6"/>
      <c r="F1222" s="6"/>
      <c r="G1222" s="99"/>
      <c r="H1222" s="42"/>
      <c r="I1222" s="99"/>
      <c r="J1222" s="42"/>
      <c r="K1222" s="8"/>
      <c r="L1222" s="8"/>
      <c r="M1222" s="119"/>
    </row>
    <row r="1223" spans="1:13">
      <c r="G1223" s="8"/>
      <c r="H1223" s="8"/>
      <c r="I1223" s="8"/>
      <c r="J1223" s="8"/>
      <c r="K1223" s="8"/>
      <c r="L1223" s="8"/>
      <c r="M1223" s="119"/>
    </row>
    <row r="1224" spans="1:13">
      <c r="G1224" s="8"/>
      <c r="H1224" s="8"/>
      <c r="I1224" s="8"/>
      <c r="J1224" s="8"/>
      <c r="K1224" s="8"/>
      <c r="L1224" s="8"/>
      <c r="M1224" s="119"/>
    </row>
    <row r="1225" spans="1:13">
      <c r="G1225" s="8"/>
      <c r="H1225" s="8"/>
      <c r="I1225" s="8"/>
      <c r="J1225" s="8"/>
      <c r="K1225" s="8"/>
      <c r="L1225" s="8"/>
      <c r="M1225" s="119"/>
    </row>
    <row r="1226" spans="1:13">
      <c r="G1226" s="8"/>
      <c r="H1226" s="8"/>
      <c r="I1226" s="8"/>
      <c r="J1226" s="8"/>
      <c r="K1226" s="8"/>
      <c r="L1226" s="8"/>
      <c r="M1226" s="119"/>
    </row>
    <row r="1227" spans="1:13">
      <c r="G1227" s="8"/>
      <c r="H1227" s="8"/>
      <c r="I1227" s="8"/>
      <c r="J1227" s="8"/>
      <c r="K1227" s="8"/>
      <c r="L1227" s="8"/>
      <c r="M1227" s="119"/>
    </row>
    <row r="1228" spans="1:13">
      <c r="G1228" s="8"/>
      <c r="H1228" s="8"/>
      <c r="I1228" s="8"/>
      <c r="J1228" s="8"/>
      <c r="K1228" s="8"/>
      <c r="L1228" s="8"/>
      <c r="M1228" s="119"/>
    </row>
    <row r="1229" spans="1:13">
      <c r="G1229" s="8"/>
      <c r="H1229" s="8"/>
      <c r="I1229" s="8"/>
      <c r="J1229" s="8"/>
      <c r="K1229" s="8"/>
      <c r="L1229" s="8"/>
      <c r="M1229" s="119"/>
    </row>
    <row r="1230" spans="1:13">
      <c r="G1230" s="8"/>
      <c r="H1230" s="8"/>
      <c r="I1230" s="8"/>
      <c r="J1230" s="8"/>
      <c r="K1230" s="8"/>
      <c r="L1230" s="8"/>
      <c r="M1230" s="119"/>
    </row>
    <row r="1231" spans="1:13">
      <c r="G1231" s="8"/>
      <c r="H1231" s="8"/>
      <c r="I1231" s="8"/>
      <c r="J1231" s="8"/>
      <c r="K1231" s="8"/>
      <c r="L1231" s="8"/>
      <c r="M1231" s="119"/>
    </row>
    <row r="1232" spans="1:13">
      <c r="G1232" s="8"/>
      <c r="H1232" s="8"/>
      <c r="I1232" s="8"/>
      <c r="J1232" s="8"/>
      <c r="K1232" s="8"/>
      <c r="L1232" s="8"/>
      <c r="M1232" s="119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  <c r="M1233" s="112"/>
    </row>
    <row r="1234" spans="1:14">
      <c r="A1234" s="202" t="s">
        <v>86</v>
      </c>
      <c r="B1234" s="203"/>
      <c r="C1234" s="203"/>
      <c r="D1234" s="203"/>
      <c r="E1234" s="203"/>
      <c r="F1234" s="97"/>
      <c r="G1234" s="27"/>
      <c r="H1234" s="96" t="s">
        <v>51</v>
      </c>
      <c r="I1234" s="96"/>
      <c r="J1234" s="96"/>
      <c r="K1234" s="27"/>
      <c r="L1234" s="27"/>
      <c r="M1234" s="107"/>
    </row>
    <row r="1235" spans="1:14">
      <c r="A1235" s="34" t="s">
        <v>52</v>
      </c>
      <c r="B1235" s="97"/>
      <c r="C1235" s="97"/>
      <c r="D1235" s="97"/>
      <c r="E1235" s="97"/>
      <c r="F1235" s="97"/>
      <c r="G1235" s="27"/>
      <c r="H1235" s="55" t="s">
        <v>87</v>
      </c>
      <c r="I1235" s="55"/>
      <c r="J1235" s="55"/>
      <c r="K1235" s="37"/>
      <c r="L1235" s="26"/>
      <c r="M1235" s="113"/>
    </row>
    <row r="1236" spans="1:14">
      <c r="A1236" s="97"/>
      <c r="B1236" s="29"/>
      <c r="C1236" s="15" t="s">
        <v>53</v>
      </c>
      <c r="D1236" s="67"/>
      <c r="E1236" s="30"/>
      <c r="F1236" s="28"/>
      <c r="G1236" s="27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4"/>
    </row>
    <row r="1237" spans="1:14">
      <c r="A1237" s="1"/>
      <c r="B1237" s="1"/>
      <c r="C1237" s="15" t="s">
        <v>59</v>
      </c>
      <c r="D1237" s="30">
        <v>428</v>
      </c>
      <c r="E1237" s="30"/>
      <c r="F1237" s="28"/>
      <c r="G1237" s="27"/>
      <c r="H1237" s="31">
        <v>1</v>
      </c>
      <c r="I1237" s="68"/>
      <c r="J1237" s="35"/>
      <c r="K1237" s="31"/>
      <c r="L1237" s="33"/>
      <c r="M1237" s="110"/>
    </row>
    <row r="1238" spans="1:14">
      <c r="A1238" s="9" t="s">
        <v>0</v>
      </c>
      <c r="B1238" s="10"/>
      <c r="C1238" s="15" t="s">
        <v>60</v>
      </c>
      <c r="D1238" s="30">
        <v>407</v>
      </c>
      <c r="E1238" s="30"/>
      <c r="F1238" s="28"/>
      <c r="G1238" s="27"/>
      <c r="H1238" s="31">
        <v>2</v>
      </c>
      <c r="I1238" s="68"/>
      <c r="J1238" s="35"/>
      <c r="K1238" s="31"/>
      <c r="L1238" s="33"/>
      <c r="M1238" s="110"/>
    </row>
    <row r="1239" spans="1:14">
      <c r="A1239" s="9" t="s">
        <v>1</v>
      </c>
      <c r="B1239" s="11"/>
      <c r="C1239" s="15" t="s">
        <v>61</v>
      </c>
      <c r="D1239" s="30">
        <v>20</v>
      </c>
      <c r="E1239" s="30"/>
      <c r="F1239" s="28"/>
      <c r="G1239" s="27"/>
      <c r="H1239" s="31">
        <v>3</v>
      </c>
      <c r="I1239" s="31"/>
      <c r="J1239" s="35"/>
      <c r="K1239" s="31"/>
      <c r="L1239" s="33"/>
      <c r="M1239" s="110"/>
    </row>
    <row r="1240" spans="1:14">
      <c r="A1240" s="9" t="s">
        <v>62</v>
      </c>
      <c r="B1240" s="11"/>
      <c r="C1240" s="16" t="s">
        <v>63</v>
      </c>
      <c r="D1240" s="57" t="s">
        <v>88</v>
      </c>
      <c r="E1240" s="21"/>
      <c r="F1240" s="54"/>
      <c r="G1240" s="27"/>
      <c r="H1240" s="31">
        <v>4</v>
      </c>
      <c r="I1240" s="31"/>
      <c r="J1240" s="35"/>
      <c r="K1240" s="31"/>
      <c r="L1240" s="33"/>
      <c r="M1240" s="110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27"/>
      <c r="H1241" s="31">
        <v>5</v>
      </c>
      <c r="I1241" s="31"/>
      <c r="J1241" s="35"/>
      <c r="K1241" s="31"/>
      <c r="L1241" s="33"/>
      <c r="M1241" s="110"/>
    </row>
    <row r="1242" spans="1:14">
      <c r="A1242" s="17">
        <v>1</v>
      </c>
      <c r="B1242" s="12"/>
      <c r="C1242" s="71" t="s">
        <v>78</v>
      </c>
      <c r="D1242" s="77">
        <v>22</v>
      </c>
      <c r="E1242" s="71" t="s">
        <v>78</v>
      </c>
      <c r="F1242" s="12"/>
      <c r="G1242" s="27"/>
      <c r="H1242" s="72"/>
      <c r="I1242" s="72"/>
      <c r="J1242" s="72"/>
      <c r="K1242" s="72"/>
      <c r="L1242" s="44"/>
      <c r="M1242" s="115"/>
    </row>
    <row r="1243" spans="1:14">
      <c r="A1243" s="17">
        <v>2</v>
      </c>
      <c r="B1243" s="74">
        <v>10</v>
      </c>
      <c r="C1243" s="71" t="s">
        <v>77</v>
      </c>
      <c r="D1243" s="71" t="s">
        <v>77</v>
      </c>
      <c r="E1243" s="71" t="s">
        <v>77</v>
      </c>
      <c r="F1243" s="6"/>
      <c r="G1243" s="27"/>
      <c r="H1243" s="98"/>
      <c r="I1243" s="98"/>
      <c r="J1243" s="98"/>
      <c r="K1243" s="98"/>
      <c r="L1243" s="44"/>
      <c r="M1243" s="115"/>
    </row>
    <row r="1244" spans="1:14">
      <c r="A1244" s="17">
        <v>3</v>
      </c>
      <c r="B1244" s="75"/>
      <c r="C1244" s="71"/>
      <c r="D1244" s="6"/>
      <c r="E1244" s="71"/>
      <c r="F1244" s="6"/>
      <c r="G1244" s="27"/>
      <c r="H1244" s="204" t="s">
        <v>75</v>
      </c>
      <c r="I1244" s="205"/>
      <c r="J1244" s="98"/>
      <c r="K1244" s="44" t="s">
        <v>35</v>
      </c>
      <c r="L1244" s="5"/>
      <c r="M1244" s="116"/>
    </row>
    <row r="1245" spans="1:14">
      <c r="A1245" s="17">
        <v>4</v>
      </c>
      <c r="B1245" s="75"/>
      <c r="C1245" s="71"/>
      <c r="D1245" s="6"/>
      <c r="E1245" s="71"/>
      <c r="F1245" s="6"/>
      <c r="G1245" s="27"/>
      <c r="H1245" s="21" t="s">
        <v>64</v>
      </c>
      <c r="I1245" s="21"/>
      <c r="J1245" s="43">
        <f>SUM(J1237*L1237)+10+12</f>
        <v>22</v>
      </c>
      <c r="K1245" s="2"/>
      <c r="L1245" s="3"/>
      <c r="M1245" s="11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27"/>
      <c r="H1246" s="21" t="s">
        <v>65</v>
      </c>
      <c r="I1246" s="21"/>
      <c r="J1246" s="43">
        <f>SUM(N1242,B1243)+12</f>
        <v>22</v>
      </c>
      <c r="K1246" s="27"/>
      <c r="L1246" s="3"/>
      <c r="M1246" s="11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27"/>
      <c r="H1247" s="206" t="s">
        <v>66</v>
      </c>
      <c r="I1247" s="207"/>
      <c r="J1247" s="206" t="s">
        <v>67</v>
      </c>
      <c r="K1247" s="207"/>
      <c r="L1247" s="20"/>
      <c r="M1247" s="118"/>
    </row>
    <row r="1248" spans="1:14">
      <c r="A1248" s="17">
        <v>7</v>
      </c>
      <c r="B1248" s="7"/>
      <c r="C1248" s="71"/>
      <c r="D1248" s="6"/>
      <c r="E1248" s="71"/>
      <c r="F1248" s="6"/>
      <c r="G1248" s="27"/>
      <c r="H1248" s="197"/>
      <c r="I1248" s="198"/>
      <c r="J1248" s="197"/>
      <c r="K1248" s="198"/>
      <c r="L1248" s="27"/>
      <c r="M1248" s="107"/>
    </row>
    <row r="1249" spans="1:13">
      <c r="A1249" s="17">
        <v>8</v>
      </c>
      <c r="B1249" s="75"/>
      <c r="C1249" s="71"/>
      <c r="D1249" s="71"/>
      <c r="E1249" s="71"/>
      <c r="F1249" s="6"/>
      <c r="G1249" s="27"/>
      <c r="H1249" s="199"/>
      <c r="I1249" s="200"/>
      <c r="J1249" s="199"/>
      <c r="K1249" s="200"/>
      <c r="L1249" s="27"/>
      <c r="M1249" s="107"/>
    </row>
    <row r="1250" spans="1:13">
      <c r="A1250" s="17">
        <v>9</v>
      </c>
      <c r="B1250" s="7"/>
      <c r="C1250" s="7"/>
      <c r="D1250" s="7"/>
      <c r="E1250" s="6"/>
      <c r="F1250" s="6"/>
      <c r="G1250" s="27"/>
      <c r="H1250" s="38" t="s">
        <v>68</v>
      </c>
      <c r="I1250" s="38"/>
      <c r="J1250" s="38"/>
      <c r="K1250" s="38"/>
      <c r="L1250" s="27"/>
      <c r="M1250" s="107"/>
    </row>
    <row r="1251" spans="1:13">
      <c r="A1251" s="17">
        <v>10</v>
      </c>
      <c r="B1251" s="95"/>
      <c r="C1251" s="6"/>
      <c r="D1251" s="6"/>
      <c r="E1251" s="6"/>
      <c r="F1251" s="6"/>
      <c r="G1251" s="27"/>
      <c r="H1251" s="54" t="s">
        <v>69</v>
      </c>
      <c r="I1251" s="54"/>
      <c r="J1251" s="54"/>
      <c r="K1251" s="54"/>
      <c r="L1251" s="27"/>
      <c r="M1251" s="107"/>
    </row>
    <row r="1252" spans="1:13">
      <c r="A1252" s="17">
        <v>11</v>
      </c>
      <c r="B1252" s="76"/>
      <c r="C1252" s="6"/>
      <c r="D1252" s="6"/>
      <c r="E1252" s="6"/>
      <c r="F1252" s="6"/>
      <c r="G1252" s="20"/>
      <c r="H1252" s="182"/>
      <c r="I1252" s="183"/>
      <c r="J1252" s="8"/>
      <c r="K1252" s="8"/>
      <c r="L1252" s="8"/>
      <c r="M1252" s="119"/>
    </row>
    <row r="1253" spans="1:13">
      <c r="A1253" s="17">
        <v>12</v>
      </c>
      <c r="B1253" s="75"/>
      <c r="C1253" s="6"/>
      <c r="D1253" s="6"/>
      <c r="E1253" s="6"/>
      <c r="F1253" s="6"/>
      <c r="G1253" s="20"/>
      <c r="H1253" s="95"/>
      <c r="I1253" s="7"/>
      <c r="J1253" s="8"/>
      <c r="K1253" s="8"/>
      <c r="L1253" s="8"/>
      <c r="M1253" s="119"/>
    </row>
    <row r="1254" spans="1:13">
      <c r="A1254" s="17">
        <v>13</v>
      </c>
      <c r="B1254" s="76"/>
      <c r="C1254" s="6"/>
      <c r="D1254" s="6"/>
      <c r="E1254" s="6"/>
      <c r="F1254" s="6"/>
      <c r="G1254" s="20"/>
      <c r="H1254" s="95"/>
      <c r="I1254" s="7"/>
      <c r="J1254" s="8"/>
      <c r="K1254" s="8"/>
      <c r="L1254" s="8"/>
      <c r="M1254" s="119"/>
    </row>
    <row r="1255" spans="1:13">
      <c r="A1255" s="17">
        <v>14</v>
      </c>
      <c r="B1255" s="76"/>
      <c r="C1255" s="6"/>
      <c r="D1255" s="6"/>
      <c r="E1255" s="6"/>
      <c r="F1255" s="6"/>
      <c r="G1255" s="20"/>
      <c r="H1255" s="95"/>
      <c r="I1255" s="7"/>
      <c r="J1255" s="8"/>
      <c r="K1255" s="8"/>
      <c r="L1255" s="8"/>
      <c r="M1255" s="119"/>
    </row>
    <row r="1256" spans="1:13">
      <c r="A1256" s="17">
        <v>15</v>
      </c>
      <c r="B1256" s="76"/>
      <c r="C1256" s="6"/>
      <c r="D1256" s="6"/>
      <c r="E1256" s="6"/>
      <c r="F1256" s="6"/>
      <c r="G1256" s="20"/>
      <c r="H1256" s="95"/>
      <c r="I1256" s="7"/>
      <c r="J1256" s="8"/>
      <c r="K1256" s="8"/>
      <c r="L1256" s="8"/>
      <c r="M1256" s="119"/>
    </row>
    <row r="1257" spans="1:13">
      <c r="A1257" s="17">
        <v>16</v>
      </c>
      <c r="B1257" s="75"/>
      <c r="C1257" s="6"/>
      <c r="D1257" s="6"/>
      <c r="E1257" s="6"/>
      <c r="F1257" s="6"/>
      <c r="G1257" s="54"/>
      <c r="H1257" s="95"/>
      <c r="I1257" s="7"/>
      <c r="J1257" s="8"/>
      <c r="K1257" s="8"/>
      <c r="L1257" s="8"/>
      <c r="M1257" s="119"/>
    </row>
    <row r="1258" spans="1:13">
      <c r="A1258" s="17">
        <v>17</v>
      </c>
      <c r="B1258" s="76"/>
      <c r="C1258" s="6"/>
      <c r="D1258" s="6"/>
      <c r="E1258" s="6"/>
      <c r="F1258" s="6"/>
      <c r="G1258" s="54"/>
      <c r="H1258" s="56"/>
      <c r="I1258" s="8"/>
      <c r="J1258" s="56"/>
      <c r="K1258" s="8"/>
      <c r="L1258" s="56"/>
      <c r="M1258" s="120"/>
    </row>
    <row r="1259" spans="1:13">
      <c r="A1259" s="17">
        <v>18</v>
      </c>
      <c r="B1259" s="76"/>
      <c r="C1259" s="6"/>
      <c r="D1259" s="6"/>
      <c r="E1259" s="6"/>
      <c r="F1259" s="6"/>
      <c r="G1259" s="54"/>
      <c r="H1259" s="99"/>
      <c r="I1259" s="8"/>
      <c r="J1259" s="99"/>
      <c r="K1259" s="8"/>
      <c r="L1259" s="99"/>
      <c r="M1259" s="121"/>
    </row>
    <row r="1260" spans="1:13">
      <c r="A1260" s="17">
        <v>19</v>
      </c>
      <c r="B1260" s="76"/>
      <c r="C1260" s="6"/>
      <c r="D1260" s="6"/>
      <c r="E1260" s="6"/>
      <c r="F1260" s="6"/>
      <c r="G1260" s="99"/>
      <c r="H1260" s="8"/>
      <c r="I1260" s="8"/>
      <c r="J1260" s="8"/>
      <c r="K1260" s="8"/>
      <c r="L1260" s="8"/>
      <c r="M1260" s="119"/>
    </row>
    <row r="1261" spans="1:13">
      <c r="A1261" s="17">
        <v>20</v>
      </c>
      <c r="B1261" s="75"/>
      <c r="C1261" s="6"/>
      <c r="D1261" s="6"/>
      <c r="E1261" s="6"/>
      <c r="F1261" s="6"/>
      <c r="G1261" s="99"/>
      <c r="H1261" s="8"/>
      <c r="I1261" s="8"/>
      <c r="J1261" s="8"/>
      <c r="K1261" s="8"/>
      <c r="L1261" s="8"/>
      <c r="M1261" s="119"/>
    </row>
    <row r="1262" spans="1:13">
      <c r="A1262" s="17">
        <v>21</v>
      </c>
      <c r="B1262" s="76"/>
      <c r="C1262" s="6"/>
      <c r="D1262" s="6"/>
      <c r="E1262" s="6"/>
      <c r="F1262" s="6"/>
      <c r="G1262" s="99"/>
      <c r="H1262" s="8"/>
      <c r="I1262" s="8"/>
      <c r="J1262" s="8"/>
      <c r="K1262" s="8"/>
      <c r="L1262" s="8"/>
      <c r="M1262" s="119"/>
    </row>
    <row r="1263" spans="1:13">
      <c r="A1263" s="17">
        <v>22</v>
      </c>
      <c r="B1263" s="76"/>
      <c r="C1263" s="6"/>
      <c r="D1263" s="6"/>
      <c r="E1263" s="6"/>
      <c r="F1263" s="6"/>
      <c r="G1263" s="99"/>
      <c r="H1263" s="8"/>
      <c r="I1263" s="8"/>
      <c r="J1263" s="8"/>
      <c r="K1263" s="8"/>
      <c r="L1263" s="8"/>
      <c r="M1263" s="119"/>
    </row>
    <row r="1264" spans="1:13">
      <c r="A1264" s="17">
        <v>23</v>
      </c>
      <c r="B1264" s="76"/>
      <c r="C1264" s="6"/>
      <c r="D1264" s="6"/>
      <c r="E1264" s="6"/>
      <c r="F1264" s="6"/>
      <c r="G1264" s="99"/>
      <c r="H1264" s="8"/>
      <c r="I1264" s="8"/>
      <c r="J1264" s="8"/>
      <c r="K1264" s="8"/>
      <c r="L1264" s="8"/>
      <c r="M1264" s="119"/>
    </row>
    <row r="1265" spans="1:13">
      <c r="A1265" s="17">
        <v>24</v>
      </c>
      <c r="B1265" s="75"/>
      <c r="C1265" s="6"/>
      <c r="D1265" s="6"/>
      <c r="E1265" s="6"/>
      <c r="F1265" s="6"/>
      <c r="G1265" s="99"/>
      <c r="H1265" s="42"/>
      <c r="I1265" s="8"/>
      <c r="J1265" s="42"/>
      <c r="K1265" s="8"/>
      <c r="L1265" s="8"/>
      <c r="M1265" s="119"/>
    </row>
    <row r="1266" spans="1:13">
      <c r="A1266" s="17">
        <v>25</v>
      </c>
      <c r="B1266" s="76"/>
      <c r="C1266" s="6"/>
      <c r="D1266" s="6"/>
      <c r="E1266" s="6"/>
      <c r="F1266" s="6"/>
      <c r="G1266" s="99"/>
      <c r="H1266" s="42"/>
      <c r="I1266" s="99"/>
      <c r="J1266" s="42"/>
      <c r="K1266" s="8"/>
      <c r="L1266" s="8"/>
      <c r="M1266" s="119"/>
    </row>
    <row r="1267" spans="1:13">
      <c r="G1267" s="8"/>
      <c r="H1267" s="8"/>
      <c r="I1267" s="8"/>
      <c r="J1267" s="8"/>
      <c r="K1267" s="8"/>
      <c r="L1267" s="8"/>
      <c r="M1267" s="119"/>
    </row>
    <row r="1268" spans="1:13">
      <c r="G1268" s="8"/>
      <c r="H1268" s="8"/>
      <c r="I1268" s="8"/>
      <c r="J1268" s="8"/>
      <c r="K1268" s="8"/>
      <c r="L1268" s="8"/>
      <c r="M1268" s="119"/>
    </row>
    <row r="1269" spans="1:13">
      <c r="G1269" s="8"/>
      <c r="H1269" s="8"/>
      <c r="I1269" s="8"/>
      <c r="J1269" s="8"/>
      <c r="K1269" s="8"/>
      <c r="L1269" s="8"/>
      <c r="M1269" s="119"/>
    </row>
    <row r="1270" spans="1:13">
      <c r="G1270" s="8"/>
      <c r="H1270" s="8"/>
      <c r="I1270" s="8"/>
      <c r="J1270" s="8"/>
      <c r="K1270" s="8"/>
      <c r="L1270" s="8"/>
      <c r="M1270" s="119"/>
    </row>
    <row r="1271" spans="1:13">
      <c r="G1271" s="8"/>
      <c r="H1271" s="8"/>
      <c r="I1271" s="8"/>
      <c r="J1271" s="8"/>
      <c r="K1271" s="8"/>
      <c r="L1271" s="8"/>
      <c r="M1271" s="119"/>
    </row>
    <row r="1272" spans="1:13">
      <c r="G1272" s="8"/>
      <c r="H1272" s="8"/>
      <c r="I1272" s="8"/>
      <c r="J1272" s="8"/>
      <c r="K1272" s="8"/>
      <c r="L1272" s="8"/>
      <c r="M1272" s="119"/>
    </row>
    <row r="1273" spans="1:13">
      <c r="G1273" s="8"/>
      <c r="H1273" s="8"/>
      <c r="I1273" s="8"/>
      <c r="J1273" s="8"/>
      <c r="K1273" s="8"/>
      <c r="L1273" s="8"/>
      <c r="M1273" s="119"/>
    </row>
    <row r="1274" spans="1:13">
      <c r="G1274" s="8"/>
      <c r="H1274" s="8"/>
      <c r="I1274" s="8"/>
      <c r="J1274" s="8"/>
      <c r="K1274" s="8"/>
      <c r="L1274" s="8"/>
      <c r="M1274" s="119"/>
    </row>
    <row r="1275" spans="1:13">
      <c r="G1275" s="8"/>
      <c r="H1275" s="8"/>
      <c r="I1275" s="8"/>
      <c r="J1275" s="8"/>
      <c r="K1275" s="8"/>
      <c r="L1275" s="8"/>
      <c r="M1275" s="119"/>
    </row>
    <row r="1276" spans="1:13">
      <c r="G1276" s="8"/>
      <c r="H1276" s="8"/>
      <c r="I1276" s="8"/>
      <c r="J1276" s="8"/>
      <c r="K1276" s="8"/>
      <c r="L1276" s="8"/>
      <c r="M1276" s="119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  <c r="M1277" s="112"/>
    </row>
    <row r="1278" spans="1:13">
      <c r="A1278" s="202" t="s">
        <v>86</v>
      </c>
      <c r="B1278" s="203"/>
      <c r="C1278" s="203"/>
      <c r="D1278" s="203"/>
      <c r="E1278" s="203"/>
      <c r="F1278" s="97"/>
      <c r="G1278" s="27"/>
      <c r="H1278" s="96" t="s">
        <v>51</v>
      </c>
      <c r="I1278" s="96"/>
      <c r="J1278" s="96"/>
      <c r="K1278" s="27"/>
      <c r="L1278" s="27"/>
      <c r="M1278" s="107"/>
    </row>
    <row r="1279" spans="1:13">
      <c r="A1279" s="34" t="s">
        <v>52</v>
      </c>
      <c r="B1279" s="97"/>
      <c r="C1279" s="97"/>
      <c r="D1279" s="97"/>
      <c r="E1279" s="97"/>
      <c r="F1279" s="97"/>
      <c r="G1279" s="27"/>
      <c r="H1279" s="55" t="s">
        <v>87</v>
      </c>
      <c r="I1279" s="55"/>
      <c r="J1279" s="55"/>
      <c r="K1279" s="37"/>
      <c r="L1279" s="26"/>
      <c r="M1279" s="113"/>
    </row>
    <row r="1280" spans="1:13">
      <c r="A1280" s="97"/>
      <c r="B1280" s="29"/>
      <c r="C1280" s="15" t="s">
        <v>53</v>
      </c>
      <c r="D1280" s="67"/>
      <c r="E1280" s="30"/>
      <c r="F1280" s="28"/>
      <c r="G1280" s="27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4"/>
    </row>
    <row r="1281" spans="1:14">
      <c r="A1281" s="1"/>
      <c r="B1281" s="1"/>
      <c r="C1281" s="15" t="s">
        <v>59</v>
      </c>
      <c r="D1281" s="30">
        <v>428</v>
      </c>
      <c r="E1281" s="30"/>
      <c r="F1281" s="28"/>
      <c r="G1281" s="27"/>
      <c r="H1281" s="31">
        <v>1</v>
      </c>
      <c r="I1281" s="68"/>
      <c r="J1281" s="35"/>
      <c r="K1281" s="31"/>
      <c r="L1281" s="33"/>
      <c r="M1281" s="110"/>
    </row>
    <row r="1282" spans="1:14">
      <c r="A1282" s="9" t="s">
        <v>0</v>
      </c>
      <c r="B1282" s="10"/>
      <c r="C1282" s="15" t="s">
        <v>60</v>
      </c>
      <c r="D1282" s="30">
        <v>407</v>
      </c>
      <c r="E1282" s="30"/>
      <c r="F1282" s="28"/>
      <c r="G1282" s="27"/>
      <c r="H1282" s="31">
        <v>2</v>
      </c>
      <c r="I1282" s="68"/>
      <c r="J1282" s="35"/>
      <c r="K1282" s="31"/>
      <c r="L1282" s="33"/>
      <c r="M1282" s="110"/>
    </row>
    <row r="1283" spans="1:14">
      <c r="A1283" s="9" t="s">
        <v>1</v>
      </c>
      <c r="B1283" s="11"/>
      <c r="C1283" s="15" t="s">
        <v>61</v>
      </c>
      <c r="D1283" s="30">
        <v>20</v>
      </c>
      <c r="E1283" s="30"/>
      <c r="F1283" s="28"/>
      <c r="G1283" s="27"/>
      <c r="H1283" s="31">
        <v>3</v>
      </c>
      <c r="I1283" s="31"/>
      <c r="J1283" s="35"/>
      <c r="K1283" s="31"/>
      <c r="L1283" s="33"/>
      <c r="M1283" s="110"/>
    </row>
    <row r="1284" spans="1:14">
      <c r="A1284" s="9" t="s">
        <v>62</v>
      </c>
      <c r="B1284" s="11"/>
      <c r="C1284" s="16" t="s">
        <v>63</v>
      </c>
      <c r="D1284" s="57" t="s">
        <v>88</v>
      </c>
      <c r="E1284" s="21"/>
      <c r="F1284" s="54"/>
      <c r="G1284" s="27"/>
      <c r="H1284" s="31">
        <v>4</v>
      </c>
      <c r="I1284" s="31"/>
      <c r="J1284" s="35"/>
      <c r="K1284" s="31"/>
      <c r="L1284" s="33"/>
      <c r="M1284" s="110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27"/>
      <c r="H1285" s="31">
        <v>5</v>
      </c>
      <c r="I1285" s="31"/>
      <c r="J1285" s="35"/>
      <c r="K1285" s="31"/>
      <c r="L1285" s="33"/>
      <c r="M1285" s="110"/>
    </row>
    <row r="1286" spans="1:14">
      <c r="A1286" s="17">
        <v>1</v>
      </c>
      <c r="B1286" s="12"/>
      <c r="C1286" s="71" t="s">
        <v>78</v>
      </c>
      <c r="D1286" s="77">
        <v>22</v>
      </c>
      <c r="E1286" s="71" t="s">
        <v>78</v>
      </c>
      <c r="F1286" s="12"/>
      <c r="G1286" s="27"/>
      <c r="H1286" s="72"/>
      <c r="I1286" s="72"/>
      <c r="J1286" s="72"/>
      <c r="K1286" s="72"/>
      <c r="L1286" s="44"/>
      <c r="M1286" s="115"/>
    </row>
    <row r="1287" spans="1:14">
      <c r="A1287" s="17">
        <v>2</v>
      </c>
      <c r="B1287" s="74">
        <v>10</v>
      </c>
      <c r="C1287" s="71" t="s">
        <v>77</v>
      </c>
      <c r="D1287" s="71" t="s">
        <v>77</v>
      </c>
      <c r="E1287" s="71" t="s">
        <v>77</v>
      </c>
      <c r="F1287" s="6"/>
      <c r="G1287" s="27"/>
      <c r="H1287" s="98"/>
      <c r="I1287" s="98"/>
      <c r="J1287" s="98"/>
      <c r="K1287" s="98"/>
      <c r="L1287" s="44"/>
      <c r="M1287" s="115"/>
    </row>
    <row r="1288" spans="1:14">
      <c r="A1288" s="17">
        <v>3</v>
      </c>
      <c r="B1288" s="75"/>
      <c r="C1288" s="71"/>
      <c r="D1288" s="6"/>
      <c r="E1288" s="71"/>
      <c r="F1288" s="6"/>
      <c r="G1288" s="27"/>
      <c r="H1288" s="204" t="s">
        <v>75</v>
      </c>
      <c r="I1288" s="205"/>
      <c r="J1288" s="98"/>
      <c r="K1288" s="44" t="s">
        <v>35</v>
      </c>
      <c r="L1288" s="5"/>
      <c r="M1288" s="116"/>
    </row>
    <row r="1289" spans="1:14">
      <c r="A1289" s="17">
        <v>4</v>
      </c>
      <c r="B1289" s="75"/>
      <c r="C1289" s="71"/>
      <c r="D1289" s="6"/>
      <c r="E1289" s="71"/>
      <c r="F1289" s="6"/>
      <c r="G1289" s="27"/>
      <c r="H1289" s="21" t="s">
        <v>64</v>
      </c>
      <c r="I1289" s="21"/>
      <c r="J1289" s="43">
        <f>SUM(J1281*L1281)+10+12</f>
        <v>22</v>
      </c>
      <c r="K1289" s="2"/>
      <c r="L1289" s="3"/>
      <c r="M1289" s="11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27"/>
      <c r="H1290" s="21" t="s">
        <v>65</v>
      </c>
      <c r="I1290" s="21"/>
      <c r="J1290" s="43">
        <f>SUM(N1286,B1287)+12</f>
        <v>22</v>
      </c>
      <c r="K1290" s="27"/>
      <c r="L1290" s="3"/>
      <c r="M1290" s="11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27"/>
      <c r="H1291" s="206" t="s">
        <v>66</v>
      </c>
      <c r="I1291" s="207"/>
      <c r="J1291" s="206" t="s">
        <v>67</v>
      </c>
      <c r="K1291" s="207"/>
      <c r="L1291" s="20"/>
      <c r="M1291" s="118"/>
    </row>
    <row r="1292" spans="1:14">
      <c r="A1292" s="17">
        <v>7</v>
      </c>
      <c r="B1292" s="7"/>
      <c r="C1292" s="71"/>
      <c r="D1292" s="6"/>
      <c r="E1292" s="71"/>
      <c r="F1292" s="6"/>
      <c r="G1292" s="27"/>
      <c r="H1292" s="197"/>
      <c r="I1292" s="198"/>
      <c r="J1292" s="197"/>
      <c r="K1292" s="198"/>
      <c r="L1292" s="27"/>
      <c r="M1292" s="107"/>
    </row>
    <row r="1293" spans="1:14">
      <c r="A1293" s="17">
        <v>8</v>
      </c>
      <c r="B1293" s="75"/>
      <c r="C1293" s="71"/>
      <c r="D1293" s="71"/>
      <c r="E1293" s="71"/>
      <c r="F1293" s="6"/>
      <c r="G1293" s="27"/>
      <c r="H1293" s="199"/>
      <c r="I1293" s="200"/>
      <c r="J1293" s="199"/>
      <c r="K1293" s="200"/>
      <c r="L1293" s="27"/>
      <c r="M1293" s="107"/>
    </row>
    <row r="1294" spans="1:14">
      <c r="A1294" s="17">
        <v>9</v>
      </c>
      <c r="B1294" s="7"/>
      <c r="C1294" s="7"/>
      <c r="D1294" s="7"/>
      <c r="E1294" s="6"/>
      <c r="F1294" s="6"/>
      <c r="G1294" s="27"/>
      <c r="H1294" s="38" t="s">
        <v>68</v>
      </c>
      <c r="I1294" s="38"/>
      <c r="J1294" s="38"/>
      <c r="K1294" s="38"/>
      <c r="L1294" s="27"/>
      <c r="M1294" s="107"/>
    </row>
    <row r="1295" spans="1:14">
      <c r="A1295" s="17">
        <v>10</v>
      </c>
      <c r="B1295" s="95"/>
      <c r="C1295" s="6"/>
      <c r="D1295" s="6"/>
      <c r="E1295" s="6"/>
      <c r="F1295" s="6"/>
      <c r="G1295" s="27"/>
      <c r="H1295" s="54" t="s">
        <v>69</v>
      </c>
      <c r="I1295" s="54"/>
      <c r="J1295" s="54"/>
      <c r="K1295" s="54"/>
      <c r="L1295" s="27"/>
      <c r="M1295" s="107"/>
    </row>
    <row r="1296" spans="1:14">
      <c r="A1296" s="17">
        <v>11</v>
      </c>
      <c r="B1296" s="76"/>
      <c r="C1296" s="6"/>
      <c r="D1296" s="6"/>
      <c r="E1296" s="6"/>
      <c r="F1296" s="6"/>
      <c r="G1296" s="20"/>
      <c r="H1296" s="182"/>
      <c r="I1296" s="183"/>
      <c r="J1296" s="8"/>
      <c r="K1296" s="8"/>
      <c r="L1296" s="8"/>
      <c r="M1296" s="119"/>
    </row>
    <row r="1297" spans="1:13">
      <c r="A1297" s="17">
        <v>12</v>
      </c>
      <c r="B1297" s="75"/>
      <c r="C1297" s="6"/>
      <c r="D1297" s="6"/>
      <c r="E1297" s="6"/>
      <c r="F1297" s="6"/>
      <c r="G1297" s="20"/>
      <c r="H1297" s="95"/>
      <c r="I1297" s="7"/>
      <c r="J1297" s="8"/>
      <c r="K1297" s="8"/>
      <c r="L1297" s="8"/>
      <c r="M1297" s="119"/>
    </row>
    <row r="1298" spans="1:13">
      <c r="A1298" s="17">
        <v>13</v>
      </c>
      <c r="B1298" s="76"/>
      <c r="C1298" s="6"/>
      <c r="D1298" s="6"/>
      <c r="E1298" s="6"/>
      <c r="F1298" s="6"/>
      <c r="G1298" s="20"/>
      <c r="H1298" s="95"/>
      <c r="I1298" s="7"/>
      <c r="J1298" s="8"/>
      <c r="K1298" s="8"/>
      <c r="L1298" s="8"/>
      <c r="M1298" s="119"/>
    </row>
    <row r="1299" spans="1:13">
      <c r="A1299" s="17">
        <v>14</v>
      </c>
      <c r="B1299" s="76"/>
      <c r="C1299" s="6"/>
      <c r="D1299" s="6"/>
      <c r="E1299" s="6"/>
      <c r="F1299" s="6"/>
      <c r="G1299" s="20"/>
      <c r="H1299" s="95"/>
      <c r="I1299" s="7"/>
      <c r="J1299" s="8"/>
      <c r="K1299" s="8"/>
      <c r="L1299" s="8"/>
      <c r="M1299" s="119"/>
    </row>
    <row r="1300" spans="1:13">
      <c r="A1300" s="17">
        <v>15</v>
      </c>
      <c r="B1300" s="76"/>
      <c r="C1300" s="6"/>
      <c r="D1300" s="6"/>
      <c r="E1300" s="6"/>
      <c r="F1300" s="6"/>
      <c r="G1300" s="20"/>
      <c r="H1300" s="95"/>
      <c r="I1300" s="7"/>
      <c r="J1300" s="8"/>
      <c r="K1300" s="8"/>
      <c r="L1300" s="8"/>
      <c r="M1300" s="119"/>
    </row>
    <row r="1301" spans="1:13">
      <c r="A1301" s="17">
        <v>16</v>
      </c>
      <c r="B1301" s="75"/>
      <c r="C1301" s="6"/>
      <c r="D1301" s="6"/>
      <c r="E1301" s="6"/>
      <c r="F1301" s="6"/>
      <c r="G1301" s="54"/>
      <c r="H1301" s="95"/>
      <c r="I1301" s="7"/>
      <c r="J1301" s="8"/>
      <c r="K1301" s="8"/>
      <c r="L1301" s="8"/>
      <c r="M1301" s="119"/>
    </row>
    <row r="1302" spans="1:13">
      <c r="A1302" s="17">
        <v>17</v>
      </c>
      <c r="B1302" s="76"/>
      <c r="C1302" s="6"/>
      <c r="D1302" s="6"/>
      <c r="E1302" s="6"/>
      <c r="F1302" s="6"/>
      <c r="G1302" s="54"/>
      <c r="H1302" s="56"/>
      <c r="I1302" s="8"/>
      <c r="J1302" s="56"/>
      <c r="K1302" s="8"/>
      <c r="L1302" s="56"/>
      <c r="M1302" s="120"/>
    </row>
    <row r="1303" spans="1:13">
      <c r="A1303" s="17">
        <v>18</v>
      </c>
      <c r="B1303" s="76"/>
      <c r="C1303" s="6"/>
      <c r="D1303" s="6"/>
      <c r="E1303" s="6"/>
      <c r="F1303" s="6"/>
      <c r="G1303" s="54"/>
      <c r="H1303" s="99"/>
      <c r="I1303" s="8"/>
      <c r="J1303" s="99"/>
      <c r="K1303" s="8"/>
      <c r="L1303" s="99"/>
      <c r="M1303" s="121"/>
    </row>
    <row r="1304" spans="1:13">
      <c r="A1304" s="17">
        <v>19</v>
      </c>
      <c r="B1304" s="76"/>
      <c r="C1304" s="6"/>
      <c r="D1304" s="6"/>
      <c r="E1304" s="6"/>
      <c r="F1304" s="6"/>
      <c r="G1304" s="99"/>
      <c r="H1304" s="8"/>
      <c r="I1304" s="8"/>
      <c r="J1304" s="8"/>
      <c r="K1304" s="8"/>
      <c r="L1304" s="8"/>
      <c r="M1304" s="119"/>
    </row>
    <row r="1305" spans="1:13">
      <c r="A1305" s="17">
        <v>20</v>
      </c>
      <c r="B1305" s="75"/>
      <c r="C1305" s="6"/>
      <c r="D1305" s="6"/>
      <c r="E1305" s="6"/>
      <c r="F1305" s="6"/>
      <c r="G1305" s="99"/>
      <c r="H1305" s="8"/>
      <c r="I1305" s="8"/>
      <c r="J1305" s="8"/>
      <c r="K1305" s="8"/>
      <c r="L1305" s="8"/>
      <c r="M1305" s="119"/>
    </row>
    <row r="1306" spans="1:13">
      <c r="A1306" s="17">
        <v>21</v>
      </c>
      <c r="B1306" s="76"/>
      <c r="C1306" s="6"/>
      <c r="D1306" s="6"/>
      <c r="E1306" s="6"/>
      <c r="F1306" s="6"/>
      <c r="G1306" s="99"/>
      <c r="H1306" s="8"/>
      <c r="I1306" s="8"/>
      <c r="J1306" s="8"/>
      <c r="K1306" s="8"/>
      <c r="L1306" s="8"/>
      <c r="M1306" s="119"/>
    </row>
    <row r="1307" spans="1:13">
      <c r="A1307" s="17">
        <v>22</v>
      </c>
      <c r="B1307" s="76"/>
      <c r="C1307" s="6"/>
      <c r="D1307" s="6"/>
      <c r="E1307" s="6"/>
      <c r="F1307" s="6"/>
      <c r="G1307" s="99"/>
      <c r="H1307" s="8"/>
      <c r="I1307" s="8"/>
      <c r="J1307" s="8"/>
      <c r="K1307" s="8"/>
      <c r="L1307" s="8"/>
      <c r="M1307" s="119"/>
    </row>
    <row r="1308" spans="1:13">
      <c r="A1308" s="17">
        <v>23</v>
      </c>
      <c r="B1308" s="76"/>
      <c r="C1308" s="6"/>
      <c r="D1308" s="6"/>
      <c r="E1308" s="6"/>
      <c r="F1308" s="6"/>
      <c r="G1308" s="99"/>
      <c r="H1308" s="8"/>
      <c r="I1308" s="8"/>
      <c r="J1308" s="8"/>
      <c r="K1308" s="8"/>
      <c r="L1308" s="8"/>
      <c r="M1308" s="119"/>
    </row>
    <row r="1309" spans="1:13">
      <c r="A1309" s="17">
        <v>24</v>
      </c>
      <c r="B1309" s="75"/>
      <c r="C1309" s="6"/>
      <c r="D1309" s="6"/>
      <c r="E1309" s="6"/>
      <c r="F1309" s="6"/>
      <c r="G1309" s="99"/>
      <c r="H1309" s="42"/>
      <c r="I1309" s="8"/>
      <c r="J1309" s="42"/>
      <c r="K1309" s="8"/>
      <c r="L1309" s="8"/>
      <c r="M1309" s="119"/>
    </row>
    <row r="1310" spans="1:13">
      <c r="A1310" s="17">
        <v>25</v>
      </c>
      <c r="B1310" s="76"/>
      <c r="C1310" s="6"/>
      <c r="D1310" s="6"/>
      <c r="E1310" s="6"/>
      <c r="F1310" s="6"/>
      <c r="G1310" s="99"/>
      <c r="H1310" s="42"/>
      <c r="I1310" s="99"/>
      <c r="J1310" s="42"/>
      <c r="K1310" s="8"/>
      <c r="L1310" s="8"/>
      <c r="M1310" s="119"/>
    </row>
    <row r="1311" spans="1:13">
      <c r="G1311" s="8"/>
      <c r="H1311" s="8"/>
      <c r="I1311" s="8"/>
      <c r="J1311" s="8"/>
      <c r="K1311" s="8"/>
      <c r="L1311" s="8"/>
      <c r="M1311" s="119"/>
    </row>
    <row r="1312" spans="1:13">
      <c r="G1312" s="8"/>
      <c r="H1312" s="8"/>
      <c r="I1312" s="8"/>
      <c r="J1312" s="8"/>
      <c r="K1312" s="8"/>
      <c r="L1312" s="8"/>
      <c r="M1312" s="119"/>
    </row>
    <row r="1313" spans="1:13">
      <c r="G1313" s="8"/>
      <c r="H1313" s="8"/>
      <c r="I1313" s="8"/>
      <c r="J1313" s="8"/>
      <c r="K1313" s="8"/>
      <c r="L1313" s="8"/>
      <c r="M1313" s="119"/>
    </row>
    <row r="1314" spans="1:13">
      <c r="G1314" s="8"/>
      <c r="H1314" s="8"/>
      <c r="I1314" s="8"/>
      <c r="J1314" s="8"/>
      <c r="K1314" s="8"/>
      <c r="L1314" s="8"/>
      <c r="M1314" s="119"/>
    </row>
    <row r="1315" spans="1:13">
      <c r="G1315" s="8"/>
      <c r="H1315" s="8"/>
      <c r="I1315" s="8"/>
      <c r="J1315" s="8"/>
      <c r="K1315" s="8"/>
      <c r="L1315" s="8"/>
      <c r="M1315" s="119"/>
    </row>
    <row r="1316" spans="1:13">
      <c r="G1316" s="8"/>
      <c r="H1316" s="8"/>
      <c r="I1316" s="8"/>
      <c r="J1316" s="8"/>
      <c r="K1316" s="8"/>
      <c r="L1316" s="8"/>
      <c r="M1316" s="119"/>
    </row>
    <row r="1317" spans="1:13">
      <c r="G1317" s="8"/>
      <c r="H1317" s="8"/>
      <c r="I1317" s="8"/>
      <c r="J1317" s="8"/>
      <c r="K1317" s="8"/>
      <c r="L1317" s="8"/>
      <c r="M1317" s="119"/>
    </row>
    <row r="1318" spans="1:13">
      <c r="G1318" s="8"/>
      <c r="H1318" s="8"/>
      <c r="I1318" s="8"/>
      <c r="J1318" s="8"/>
      <c r="K1318" s="8"/>
      <c r="L1318" s="8"/>
      <c r="M1318" s="119"/>
    </row>
    <row r="1319" spans="1:13">
      <c r="G1319" s="8"/>
      <c r="H1319" s="8"/>
      <c r="I1319" s="8"/>
      <c r="J1319" s="8"/>
      <c r="K1319" s="8"/>
      <c r="L1319" s="8"/>
      <c r="M1319" s="119"/>
    </row>
    <row r="1320" spans="1:13">
      <c r="G1320" s="8"/>
      <c r="H1320" s="8"/>
      <c r="I1320" s="8"/>
      <c r="J1320" s="8"/>
      <c r="K1320" s="8"/>
      <c r="L1320" s="8"/>
      <c r="M1320" s="119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  <c r="M1321" s="112"/>
    </row>
    <row r="1322" spans="1:13">
      <c r="A1322" s="202" t="s">
        <v>86</v>
      </c>
      <c r="B1322" s="203"/>
      <c r="C1322" s="203"/>
      <c r="D1322" s="203"/>
      <c r="E1322" s="203"/>
      <c r="F1322" s="97"/>
      <c r="G1322" s="27"/>
      <c r="H1322" s="96" t="s">
        <v>51</v>
      </c>
      <c r="I1322" s="96"/>
      <c r="J1322" s="96"/>
      <c r="K1322" s="27"/>
      <c r="L1322" s="27"/>
      <c r="M1322" s="107"/>
    </row>
    <row r="1323" spans="1:13">
      <c r="A1323" s="34" t="s">
        <v>52</v>
      </c>
      <c r="B1323" s="97"/>
      <c r="C1323" s="97"/>
      <c r="D1323" s="97"/>
      <c r="E1323" s="97"/>
      <c r="F1323" s="97"/>
      <c r="G1323" s="27"/>
      <c r="H1323" s="55" t="s">
        <v>87</v>
      </c>
      <c r="I1323" s="55"/>
      <c r="J1323" s="55"/>
      <c r="K1323" s="37"/>
      <c r="L1323" s="26"/>
      <c r="M1323" s="113"/>
    </row>
    <row r="1324" spans="1:13">
      <c r="A1324" s="97"/>
      <c r="B1324" s="29"/>
      <c r="C1324" s="15" t="s">
        <v>53</v>
      </c>
      <c r="D1324" s="67"/>
      <c r="E1324" s="30"/>
      <c r="F1324" s="28"/>
      <c r="G1324" s="27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4"/>
    </row>
    <row r="1325" spans="1:13">
      <c r="A1325" s="1"/>
      <c r="B1325" s="1"/>
      <c r="C1325" s="15" t="s">
        <v>59</v>
      </c>
      <c r="D1325" s="30">
        <v>428</v>
      </c>
      <c r="E1325" s="30"/>
      <c r="F1325" s="28"/>
      <c r="G1325" s="27"/>
      <c r="H1325" s="31">
        <v>1</v>
      </c>
      <c r="I1325" s="68"/>
      <c r="J1325" s="35"/>
      <c r="K1325" s="31"/>
      <c r="L1325" s="33"/>
      <c r="M1325" s="110"/>
    </row>
    <row r="1326" spans="1:13">
      <c r="A1326" s="9" t="s">
        <v>0</v>
      </c>
      <c r="B1326" s="10"/>
      <c r="C1326" s="15" t="s">
        <v>60</v>
      </c>
      <c r="D1326" s="30">
        <v>407</v>
      </c>
      <c r="E1326" s="30"/>
      <c r="F1326" s="28"/>
      <c r="G1326" s="27"/>
      <c r="H1326" s="31">
        <v>2</v>
      </c>
      <c r="I1326" s="68"/>
      <c r="J1326" s="35"/>
      <c r="K1326" s="31"/>
      <c r="L1326" s="33"/>
      <c r="M1326" s="110"/>
    </row>
    <row r="1327" spans="1:13">
      <c r="A1327" s="9" t="s">
        <v>1</v>
      </c>
      <c r="B1327" s="11"/>
      <c r="C1327" s="15" t="s">
        <v>61</v>
      </c>
      <c r="D1327" s="30">
        <v>20</v>
      </c>
      <c r="E1327" s="30"/>
      <c r="F1327" s="28"/>
      <c r="G1327" s="27"/>
      <c r="H1327" s="31">
        <v>3</v>
      </c>
      <c r="I1327" s="31"/>
      <c r="J1327" s="35"/>
      <c r="K1327" s="31"/>
      <c r="L1327" s="33"/>
      <c r="M1327" s="110"/>
    </row>
    <row r="1328" spans="1:13">
      <c r="A1328" s="9" t="s">
        <v>62</v>
      </c>
      <c r="B1328" s="11"/>
      <c r="C1328" s="16" t="s">
        <v>63</v>
      </c>
      <c r="D1328" s="57" t="s">
        <v>88</v>
      </c>
      <c r="E1328" s="21"/>
      <c r="F1328" s="54"/>
      <c r="G1328" s="27"/>
      <c r="H1328" s="31">
        <v>4</v>
      </c>
      <c r="I1328" s="31"/>
      <c r="J1328" s="35"/>
      <c r="K1328" s="31"/>
      <c r="L1328" s="33"/>
      <c r="M1328" s="110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27"/>
      <c r="H1329" s="31">
        <v>5</v>
      </c>
      <c r="I1329" s="31"/>
      <c r="J1329" s="35"/>
      <c r="K1329" s="31"/>
      <c r="L1329" s="33"/>
      <c r="M1329" s="110"/>
    </row>
    <row r="1330" spans="1:14">
      <c r="A1330" s="17">
        <v>1</v>
      </c>
      <c r="B1330" s="12"/>
      <c r="C1330" s="71" t="s">
        <v>78</v>
      </c>
      <c r="D1330" s="77">
        <v>22</v>
      </c>
      <c r="E1330" s="71" t="s">
        <v>78</v>
      </c>
      <c r="F1330" s="12"/>
      <c r="G1330" s="27"/>
      <c r="H1330" s="72"/>
      <c r="I1330" s="72"/>
      <c r="J1330" s="72"/>
      <c r="K1330" s="72"/>
      <c r="L1330" s="44"/>
      <c r="M1330" s="115"/>
    </row>
    <row r="1331" spans="1:14">
      <c r="A1331" s="17">
        <v>2</v>
      </c>
      <c r="B1331" s="74">
        <v>10</v>
      </c>
      <c r="C1331" s="71" t="s">
        <v>77</v>
      </c>
      <c r="D1331" s="71" t="s">
        <v>77</v>
      </c>
      <c r="E1331" s="71" t="s">
        <v>77</v>
      </c>
      <c r="F1331" s="6"/>
      <c r="G1331" s="27"/>
      <c r="H1331" s="98"/>
      <c r="I1331" s="98"/>
      <c r="J1331" s="98"/>
      <c r="K1331" s="98"/>
      <c r="L1331" s="44"/>
      <c r="M1331" s="115"/>
    </row>
    <row r="1332" spans="1:14">
      <c r="A1332" s="17">
        <v>3</v>
      </c>
      <c r="B1332" s="75"/>
      <c r="C1332" s="71"/>
      <c r="D1332" s="6"/>
      <c r="E1332" s="71"/>
      <c r="F1332" s="6"/>
      <c r="G1332" s="27"/>
      <c r="H1332" s="204" t="s">
        <v>75</v>
      </c>
      <c r="I1332" s="205"/>
      <c r="J1332" s="98"/>
      <c r="K1332" s="44" t="s">
        <v>35</v>
      </c>
      <c r="L1332" s="5"/>
      <c r="M1332" s="116"/>
    </row>
    <row r="1333" spans="1:14">
      <c r="A1333" s="17">
        <v>4</v>
      </c>
      <c r="B1333" s="75"/>
      <c r="C1333" s="71"/>
      <c r="D1333" s="6"/>
      <c r="E1333" s="71"/>
      <c r="F1333" s="6"/>
      <c r="G1333" s="27"/>
      <c r="H1333" s="21" t="s">
        <v>64</v>
      </c>
      <c r="I1333" s="21"/>
      <c r="J1333" s="43">
        <f>SUM(J1325*L1325)+10+12</f>
        <v>22</v>
      </c>
      <c r="K1333" s="2"/>
      <c r="L1333" s="3"/>
      <c r="M1333" s="117"/>
    </row>
    <row r="1334" spans="1:14">
      <c r="A1334" s="17">
        <v>5</v>
      </c>
      <c r="B1334" s="76"/>
      <c r="C1334" s="71"/>
      <c r="D1334" s="71"/>
      <c r="E1334" s="71"/>
      <c r="F1334" s="6"/>
      <c r="G1334" s="27"/>
      <c r="H1334" s="21" t="s">
        <v>65</v>
      </c>
      <c r="I1334" s="21"/>
      <c r="J1334" s="43">
        <f>SUM(N1330,B1331)+12</f>
        <v>22</v>
      </c>
      <c r="K1334" s="27"/>
      <c r="L1334" s="3"/>
      <c r="M1334" s="11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27"/>
      <c r="H1335" s="206" t="s">
        <v>66</v>
      </c>
      <c r="I1335" s="207"/>
      <c r="J1335" s="206" t="s">
        <v>67</v>
      </c>
      <c r="K1335" s="207"/>
      <c r="L1335" s="20"/>
      <c r="M1335" s="118"/>
    </row>
    <row r="1336" spans="1:14">
      <c r="A1336" s="17">
        <v>7</v>
      </c>
      <c r="B1336" s="7"/>
      <c r="C1336" s="71"/>
      <c r="D1336" s="6"/>
      <c r="E1336" s="71"/>
      <c r="F1336" s="6"/>
      <c r="G1336" s="27"/>
      <c r="H1336" s="197"/>
      <c r="I1336" s="198"/>
      <c r="J1336" s="197"/>
      <c r="K1336" s="198"/>
      <c r="L1336" s="27"/>
      <c r="M1336" s="107"/>
    </row>
    <row r="1337" spans="1:14">
      <c r="A1337" s="17">
        <v>8</v>
      </c>
      <c r="B1337" s="75"/>
      <c r="C1337" s="71"/>
      <c r="D1337" s="71"/>
      <c r="E1337" s="71"/>
      <c r="F1337" s="6"/>
      <c r="G1337" s="27"/>
      <c r="H1337" s="199"/>
      <c r="I1337" s="200"/>
      <c r="J1337" s="199"/>
      <c r="K1337" s="200"/>
      <c r="L1337" s="27"/>
      <c r="M1337" s="107"/>
    </row>
    <row r="1338" spans="1:14">
      <c r="A1338" s="17">
        <v>9</v>
      </c>
      <c r="B1338" s="7"/>
      <c r="C1338" s="7"/>
      <c r="D1338" s="7"/>
      <c r="E1338" s="6"/>
      <c r="F1338" s="6"/>
      <c r="G1338" s="27"/>
      <c r="H1338" s="38" t="s">
        <v>68</v>
      </c>
      <c r="I1338" s="38"/>
      <c r="J1338" s="38"/>
      <c r="K1338" s="38"/>
      <c r="L1338" s="27"/>
      <c r="M1338" s="107"/>
    </row>
    <row r="1339" spans="1:14">
      <c r="A1339" s="17">
        <v>10</v>
      </c>
      <c r="B1339" s="95"/>
      <c r="C1339" s="6"/>
      <c r="D1339" s="6"/>
      <c r="E1339" s="6"/>
      <c r="F1339" s="6"/>
      <c r="G1339" s="27"/>
      <c r="H1339" s="54" t="s">
        <v>69</v>
      </c>
      <c r="I1339" s="54"/>
      <c r="J1339" s="54"/>
      <c r="K1339" s="54"/>
      <c r="L1339" s="27"/>
      <c r="M1339" s="107"/>
    </row>
    <row r="1340" spans="1:14">
      <c r="A1340" s="17">
        <v>11</v>
      </c>
      <c r="B1340" s="76"/>
      <c r="C1340" s="6"/>
      <c r="D1340" s="6"/>
      <c r="E1340" s="6"/>
      <c r="F1340" s="6"/>
      <c r="G1340" s="20"/>
      <c r="H1340" s="182"/>
      <c r="I1340" s="183"/>
      <c r="J1340" s="8"/>
      <c r="K1340" s="8"/>
      <c r="L1340" s="8"/>
      <c r="M1340" s="119"/>
    </row>
    <row r="1341" spans="1:14">
      <c r="A1341" s="17">
        <v>12</v>
      </c>
      <c r="B1341" s="75"/>
      <c r="C1341" s="6"/>
      <c r="D1341" s="6"/>
      <c r="E1341" s="6"/>
      <c r="F1341" s="6"/>
      <c r="G1341" s="20"/>
      <c r="H1341" s="95"/>
      <c r="I1341" s="7"/>
      <c r="J1341" s="8"/>
      <c r="K1341" s="8"/>
      <c r="L1341" s="8"/>
      <c r="M1341" s="119"/>
    </row>
    <row r="1342" spans="1:14">
      <c r="A1342" s="17">
        <v>13</v>
      </c>
      <c r="B1342" s="76"/>
      <c r="C1342" s="6"/>
      <c r="D1342" s="6"/>
      <c r="E1342" s="6"/>
      <c r="F1342" s="6"/>
      <c r="G1342" s="20"/>
      <c r="H1342" s="95"/>
      <c r="I1342" s="7"/>
      <c r="J1342" s="8"/>
      <c r="K1342" s="8"/>
      <c r="L1342" s="8"/>
      <c r="M1342" s="119"/>
    </row>
    <row r="1343" spans="1:14">
      <c r="A1343" s="17">
        <v>14</v>
      </c>
      <c r="B1343" s="76"/>
      <c r="C1343" s="6"/>
      <c r="D1343" s="6"/>
      <c r="E1343" s="6"/>
      <c r="F1343" s="6"/>
      <c r="G1343" s="20"/>
      <c r="H1343" s="95"/>
      <c r="I1343" s="7"/>
      <c r="J1343" s="8"/>
      <c r="K1343" s="8"/>
      <c r="L1343" s="8"/>
      <c r="M1343" s="119"/>
    </row>
    <row r="1344" spans="1:14">
      <c r="A1344" s="17">
        <v>15</v>
      </c>
      <c r="B1344" s="76"/>
      <c r="C1344" s="6"/>
      <c r="D1344" s="6"/>
      <c r="E1344" s="6"/>
      <c r="F1344" s="6"/>
      <c r="G1344" s="20"/>
      <c r="H1344" s="95"/>
      <c r="I1344" s="7"/>
      <c r="J1344" s="8"/>
      <c r="K1344" s="8"/>
      <c r="L1344" s="8"/>
      <c r="M1344" s="119"/>
    </row>
    <row r="1345" spans="1:13">
      <c r="A1345" s="17">
        <v>16</v>
      </c>
      <c r="B1345" s="75"/>
      <c r="C1345" s="6"/>
      <c r="D1345" s="6"/>
      <c r="E1345" s="6"/>
      <c r="F1345" s="6"/>
      <c r="G1345" s="54"/>
      <c r="H1345" s="95"/>
      <c r="I1345" s="7"/>
      <c r="J1345" s="8"/>
      <c r="K1345" s="8"/>
      <c r="L1345" s="8"/>
      <c r="M1345" s="119"/>
    </row>
    <row r="1346" spans="1:13">
      <c r="A1346" s="17">
        <v>17</v>
      </c>
      <c r="B1346" s="76"/>
      <c r="C1346" s="6"/>
      <c r="D1346" s="6"/>
      <c r="E1346" s="6"/>
      <c r="F1346" s="6"/>
      <c r="G1346" s="54"/>
      <c r="H1346" s="56"/>
      <c r="I1346" s="8"/>
      <c r="J1346" s="56"/>
      <c r="K1346" s="8"/>
      <c r="L1346" s="56"/>
      <c r="M1346" s="120"/>
    </row>
    <row r="1347" spans="1:13">
      <c r="A1347" s="17">
        <v>18</v>
      </c>
      <c r="B1347" s="76"/>
      <c r="C1347" s="6"/>
      <c r="D1347" s="6"/>
      <c r="E1347" s="6"/>
      <c r="F1347" s="6"/>
      <c r="G1347" s="54"/>
      <c r="H1347" s="99"/>
      <c r="I1347" s="8"/>
      <c r="J1347" s="99"/>
      <c r="K1347" s="8"/>
      <c r="L1347" s="99"/>
      <c r="M1347" s="121"/>
    </row>
    <row r="1348" spans="1:13">
      <c r="A1348" s="17">
        <v>19</v>
      </c>
      <c r="B1348" s="76"/>
      <c r="C1348" s="6"/>
      <c r="D1348" s="6"/>
      <c r="E1348" s="6"/>
      <c r="F1348" s="6"/>
      <c r="G1348" s="99"/>
      <c r="H1348" s="8"/>
      <c r="I1348" s="8"/>
      <c r="J1348" s="8"/>
      <c r="K1348" s="8"/>
      <c r="L1348" s="8"/>
      <c r="M1348" s="119"/>
    </row>
    <row r="1349" spans="1:13">
      <c r="A1349" s="17">
        <v>20</v>
      </c>
      <c r="B1349" s="75"/>
      <c r="C1349" s="6"/>
      <c r="D1349" s="6"/>
      <c r="E1349" s="6"/>
      <c r="F1349" s="6"/>
      <c r="G1349" s="99"/>
      <c r="H1349" s="8"/>
      <c r="I1349" s="8"/>
      <c r="J1349" s="8"/>
      <c r="K1349" s="8"/>
      <c r="L1349" s="8"/>
      <c r="M1349" s="119"/>
    </row>
    <row r="1350" spans="1:13">
      <c r="A1350" s="17">
        <v>21</v>
      </c>
      <c r="B1350" s="76"/>
      <c r="C1350" s="6"/>
      <c r="D1350" s="6"/>
      <c r="E1350" s="6"/>
      <c r="F1350" s="6"/>
      <c r="G1350" s="99"/>
      <c r="H1350" s="8"/>
      <c r="I1350" s="8"/>
      <c r="J1350" s="8"/>
      <c r="K1350" s="8"/>
      <c r="L1350" s="8"/>
      <c r="M1350" s="119"/>
    </row>
    <row r="1351" spans="1:13">
      <c r="A1351" s="17">
        <v>22</v>
      </c>
      <c r="B1351" s="76"/>
      <c r="C1351" s="6"/>
      <c r="D1351" s="6"/>
      <c r="E1351" s="6"/>
      <c r="F1351" s="6"/>
      <c r="G1351" s="99"/>
      <c r="H1351" s="8"/>
      <c r="I1351" s="8"/>
      <c r="J1351" s="8"/>
      <c r="K1351" s="8"/>
      <c r="L1351" s="8"/>
      <c r="M1351" s="119"/>
    </row>
    <row r="1352" spans="1:13">
      <c r="A1352" s="17">
        <v>23</v>
      </c>
      <c r="B1352" s="76"/>
      <c r="C1352" s="6"/>
      <c r="D1352" s="6"/>
      <c r="E1352" s="6"/>
      <c r="F1352" s="6"/>
      <c r="G1352" s="99"/>
      <c r="H1352" s="8"/>
      <c r="I1352" s="8"/>
      <c r="J1352" s="8"/>
      <c r="K1352" s="8"/>
      <c r="L1352" s="8"/>
      <c r="M1352" s="119"/>
    </row>
    <row r="1353" spans="1:13">
      <c r="A1353" s="17">
        <v>24</v>
      </c>
      <c r="B1353" s="75"/>
      <c r="C1353" s="6"/>
      <c r="D1353" s="6"/>
      <c r="E1353" s="6"/>
      <c r="F1353" s="6"/>
      <c r="G1353" s="99"/>
      <c r="H1353" s="42"/>
      <c r="I1353" s="8"/>
      <c r="J1353" s="42"/>
      <c r="K1353" s="8"/>
      <c r="L1353" s="8"/>
      <c r="M1353" s="119"/>
    </row>
    <row r="1354" spans="1:13">
      <c r="A1354" s="17">
        <v>25</v>
      </c>
      <c r="B1354" s="76"/>
      <c r="C1354" s="6"/>
      <c r="D1354" s="6"/>
      <c r="E1354" s="6"/>
      <c r="F1354" s="6"/>
      <c r="G1354" s="99"/>
      <c r="H1354" s="42"/>
      <c r="I1354" s="99"/>
      <c r="J1354" s="42"/>
      <c r="K1354" s="8"/>
      <c r="L1354" s="8"/>
      <c r="M1354" s="119"/>
    </row>
    <row r="1355" spans="1:13">
      <c r="G1355" s="8"/>
      <c r="H1355" s="8"/>
      <c r="I1355" s="8"/>
      <c r="J1355" s="8"/>
      <c r="K1355" s="8"/>
      <c r="L1355" s="8"/>
      <c r="M1355" s="119"/>
    </row>
    <row r="1356" spans="1:13">
      <c r="G1356" s="8"/>
      <c r="H1356" s="8"/>
      <c r="I1356" s="8"/>
      <c r="J1356" s="8"/>
      <c r="K1356" s="8"/>
      <c r="L1356" s="8"/>
      <c r="M1356" s="119"/>
    </row>
    <row r="1357" spans="1:13">
      <c r="G1357" s="8"/>
      <c r="H1357" s="8"/>
      <c r="I1357" s="8"/>
      <c r="J1357" s="8"/>
      <c r="K1357" s="8"/>
      <c r="L1357" s="8"/>
      <c r="M1357" s="119"/>
    </row>
    <row r="1358" spans="1:13">
      <c r="G1358" s="8"/>
      <c r="H1358" s="8"/>
      <c r="I1358" s="8"/>
      <c r="J1358" s="8"/>
      <c r="K1358" s="8"/>
      <c r="L1358" s="8"/>
      <c r="M1358" s="119"/>
    </row>
    <row r="1359" spans="1:13">
      <c r="G1359" s="8"/>
      <c r="H1359" s="8"/>
      <c r="I1359" s="8"/>
      <c r="J1359" s="8"/>
      <c r="K1359" s="8"/>
      <c r="L1359" s="8"/>
      <c r="M1359" s="119"/>
    </row>
    <row r="1360" spans="1:13">
      <c r="G1360" s="8"/>
      <c r="H1360" s="8"/>
      <c r="I1360" s="8"/>
      <c r="J1360" s="8"/>
      <c r="K1360" s="8"/>
      <c r="L1360" s="8"/>
      <c r="M1360" s="119"/>
    </row>
    <row r="1361" spans="1:13">
      <c r="G1361" s="8"/>
      <c r="H1361" s="8"/>
      <c r="I1361" s="8"/>
      <c r="J1361" s="8"/>
      <c r="K1361" s="8"/>
      <c r="L1361" s="8"/>
      <c r="M1361" s="119"/>
    </row>
    <row r="1362" spans="1:13">
      <c r="G1362" s="8"/>
      <c r="H1362" s="8"/>
      <c r="I1362" s="8"/>
      <c r="J1362" s="8"/>
      <c r="K1362" s="8"/>
      <c r="L1362" s="8"/>
      <c r="M1362" s="119"/>
    </row>
    <row r="1363" spans="1:13">
      <c r="G1363" s="8"/>
      <c r="H1363" s="8"/>
      <c r="I1363" s="8"/>
      <c r="J1363" s="8"/>
      <c r="K1363" s="8"/>
      <c r="L1363" s="8"/>
      <c r="M1363" s="119"/>
    </row>
    <row r="1364" spans="1:13">
      <c r="G1364" s="8"/>
      <c r="H1364" s="8"/>
      <c r="I1364" s="8"/>
      <c r="J1364" s="8"/>
      <c r="K1364" s="8"/>
      <c r="L1364" s="8"/>
      <c r="M1364" s="119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  <c r="M1365" s="112"/>
    </row>
    <row r="1366" spans="1:13">
      <c r="A1366" s="202" t="s">
        <v>86</v>
      </c>
      <c r="B1366" s="203"/>
      <c r="C1366" s="203"/>
      <c r="D1366" s="203"/>
      <c r="E1366" s="203"/>
      <c r="F1366" s="97"/>
      <c r="G1366" s="27"/>
      <c r="H1366" s="96" t="s">
        <v>51</v>
      </c>
      <c r="I1366" s="96"/>
      <c r="J1366" s="96"/>
      <c r="K1366" s="27"/>
      <c r="L1366" s="27"/>
      <c r="M1366" s="107"/>
    </row>
    <row r="1367" spans="1:13">
      <c r="A1367" s="34" t="s">
        <v>52</v>
      </c>
      <c r="B1367" s="97"/>
      <c r="C1367" s="97"/>
      <c r="D1367" s="97"/>
      <c r="E1367" s="97"/>
      <c r="F1367" s="97"/>
      <c r="G1367" s="27"/>
      <c r="H1367" s="55" t="s">
        <v>87</v>
      </c>
      <c r="I1367" s="55"/>
      <c r="J1367" s="55"/>
      <c r="K1367" s="37"/>
      <c r="L1367" s="26"/>
      <c r="M1367" s="113"/>
    </row>
    <row r="1368" spans="1:13">
      <c r="A1368" s="97"/>
      <c r="B1368" s="29"/>
      <c r="C1368" s="15" t="s">
        <v>53</v>
      </c>
      <c r="D1368" s="67"/>
      <c r="E1368" s="30"/>
      <c r="F1368" s="28"/>
      <c r="G1368" s="27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4"/>
    </row>
    <row r="1369" spans="1:13">
      <c r="A1369" s="1"/>
      <c r="B1369" s="1"/>
      <c r="C1369" s="15" t="s">
        <v>59</v>
      </c>
      <c r="D1369" s="30">
        <v>428</v>
      </c>
      <c r="E1369" s="30"/>
      <c r="F1369" s="28"/>
      <c r="G1369" s="27"/>
      <c r="H1369" s="31">
        <v>1</v>
      </c>
      <c r="I1369" s="68"/>
      <c r="J1369" s="35"/>
      <c r="K1369" s="31"/>
      <c r="L1369" s="33"/>
      <c r="M1369" s="110"/>
    </row>
    <row r="1370" spans="1:13">
      <c r="A1370" s="9" t="s">
        <v>0</v>
      </c>
      <c r="B1370" s="10"/>
      <c r="C1370" s="15" t="s">
        <v>60</v>
      </c>
      <c r="D1370" s="30">
        <v>407</v>
      </c>
      <c r="E1370" s="30"/>
      <c r="F1370" s="28"/>
      <c r="G1370" s="27"/>
      <c r="H1370" s="31">
        <v>2</v>
      </c>
      <c r="I1370" s="68"/>
      <c r="J1370" s="35"/>
      <c r="K1370" s="31"/>
      <c r="L1370" s="33"/>
      <c r="M1370" s="110"/>
    </row>
    <row r="1371" spans="1:13">
      <c r="A1371" s="9" t="s">
        <v>1</v>
      </c>
      <c r="B1371" s="11"/>
      <c r="C1371" s="15" t="s">
        <v>61</v>
      </c>
      <c r="D1371" s="30">
        <v>20</v>
      </c>
      <c r="E1371" s="30"/>
      <c r="F1371" s="28"/>
      <c r="G1371" s="27"/>
      <c r="H1371" s="31">
        <v>3</v>
      </c>
      <c r="I1371" s="31"/>
      <c r="J1371" s="35"/>
      <c r="K1371" s="31"/>
      <c r="L1371" s="33"/>
      <c r="M1371" s="110"/>
    </row>
    <row r="1372" spans="1:13">
      <c r="A1372" s="9" t="s">
        <v>62</v>
      </c>
      <c r="B1372" s="11"/>
      <c r="C1372" s="16" t="s">
        <v>63</v>
      </c>
      <c r="D1372" s="57" t="s">
        <v>88</v>
      </c>
      <c r="E1372" s="21"/>
      <c r="F1372" s="54"/>
      <c r="G1372" s="27"/>
      <c r="H1372" s="31">
        <v>4</v>
      </c>
      <c r="I1372" s="31"/>
      <c r="J1372" s="35"/>
      <c r="K1372" s="31"/>
      <c r="L1372" s="33"/>
      <c r="M1372" s="110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27"/>
      <c r="H1373" s="31">
        <v>5</v>
      </c>
      <c r="I1373" s="31"/>
      <c r="J1373" s="35"/>
      <c r="K1373" s="31"/>
      <c r="L1373" s="33"/>
      <c r="M1373" s="110"/>
    </row>
    <row r="1374" spans="1:13">
      <c r="A1374" s="17">
        <v>1</v>
      </c>
      <c r="B1374" s="12"/>
      <c r="C1374" s="71" t="s">
        <v>78</v>
      </c>
      <c r="D1374" s="77">
        <v>22</v>
      </c>
      <c r="E1374" s="71" t="s">
        <v>78</v>
      </c>
      <c r="F1374" s="12"/>
      <c r="G1374" s="27"/>
      <c r="H1374" s="72"/>
      <c r="I1374" s="72"/>
      <c r="J1374" s="72"/>
      <c r="K1374" s="72"/>
      <c r="L1374" s="44"/>
      <c r="M1374" s="115"/>
    </row>
    <row r="1375" spans="1:13">
      <c r="A1375" s="17">
        <v>2</v>
      </c>
      <c r="B1375" s="74">
        <v>10</v>
      </c>
      <c r="C1375" s="71" t="s">
        <v>77</v>
      </c>
      <c r="D1375" s="71" t="s">
        <v>77</v>
      </c>
      <c r="E1375" s="71" t="s">
        <v>77</v>
      </c>
      <c r="F1375" s="6"/>
      <c r="G1375" s="27"/>
      <c r="H1375" s="98"/>
      <c r="I1375" s="98"/>
      <c r="J1375" s="98"/>
      <c r="K1375" s="98"/>
      <c r="L1375" s="44"/>
      <c r="M1375" s="115"/>
    </row>
    <row r="1376" spans="1:13">
      <c r="A1376" s="17">
        <v>3</v>
      </c>
      <c r="B1376" s="75"/>
      <c r="C1376" s="71"/>
      <c r="D1376" s="6"/>
      <c r="E1376" s="71"/>
      <c r="F1376" s="6"/>
      <c r="G1376" s="27"/>
      <c r="H1376" s="204" t="s">
        <v>75</v>
      </c>
      <c r="I1376" s="205"/>
      <c r="J1376" s="98"/>
      <c r="K1376" s="44" t="s">
        <v>35</v>
      </c>
      <c r="L1376" s="5"/>
      <c r="M1376" s="116"/>
    </row>
    <row r="1377" spans="1:14">
      <c r="A1377" s="17">
        <v>4</v>
      </c>
      <c r="B1377" s="75"/>
      <c r="C1377" s="71"/>
      <c r="D1377" s="6"/>
      <c r="E1377" s="71"/>
      <c r="F1377" s="6"/>
      <c r="G1377" s="27"/>
      <c r="H1377" s="21" t="s">
        <v>64</v>
      </c>
      <c r="I1377" s="21"/>
      <c r="J1377" s="43">
        <f>SUM(J1369*L1369)+10+12</f>
        <v>22</v>
      </c>
      <c r="K1377" s="2"/>
      <c r="L1377" s="3"/>
      <c r="M1377" s="11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27"/>
      <c r="H1378" s="21" t="s">
        <v>65</v>
      </c>
      <c r="I1378" s="21"/>
      <c r="J1378" s="43">
        <f>SUM(N1374,B1375)+12</f>
        <v>22</v>
      </c>
      <c r="K1378" s="27"/>
      <c r="L1378" s="3"/>
      <c r="M1378" s="11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27"/>
      <c r="H1379" s="206" t="s">
        <v>66</v>
      </c>
      <c r="I1379" s="207"/>
      <c r="J1379" s="206" t="s">
        <v>67</v>
      </c>
      <c r="K1379" s="207"/>
      <c r="L1379" s="20"/>
      <c r="M1379" s="118"/>
    </row>
    <row r="1380" spans="1:14">
      <c r="A1380" s="17">
        <v>7</v>
      </c>
      <c r="B1380" s="7"/>
      <c r="C1380" s="71"/>
      <c r="D1380" s="6"/>
      <c r="E1380" s="71"/>
      <c r="F1380" s="6"/>
      <c r="G1380" s="27"/>
      <c r="H1380" s="197"/>
      <c r="I1380" s="198"/>
      <c r="J1380" s="197"/>
      <c r="K1380" s="198"/>
      <c r="L1380" s="27"/>
      <c r="M1380" s="107"/>
    </row>
    <row r="1381" spans="1:14">
      <c r="A1381" s="17">
        <v>8</v>
      </c>
      <c r="B1381" s="75"/>
      <c r="C1381" s="71"/>
      <c r="D1381" s="71"/>
      <c r="E1381" s="71"/>
      <c r="F1381" s="6"/>
      <c r="G1381" s="27"/>
      <c r="H1381" s="199"/>
      <c r="I1381" s="200"/>
      <c r="J1381" s="199"/>
      <c r="K1381" s="200"/>
      <c r="L1381" s="27"/>
      <c r="M1381" s="107"/>
    </row>
    <row r="1382" spans="1:14">
      <c r="A1382" s="17">
        <v>9</v>
      </c>
      <c r="B1382" s="7"/>
      <c r="C1382" s="7"/>
      <c r="D1382" s="7"/>
      <c r="E1382" s="6"/>
      <c r="F1382" s="6"/>
      <c r="G1382" s="27"/>
      <c r="H1382" s="38" t="s">
        <v>68</v>
      </c>
      <c r="I1382" s="38"/>
      <c r="J1382" s="38"/>
      <c r="K1382" s="38"/>
      <c r="L1382" s="27"/>
      <c r="M1382" s="107"/>
    </row>
    <row r="1383" spans="1:14">
      <c r="A1383" s="17">
        <v>10</v>
      </c>
      <c r="B1383" s="95"/>
      <c r="C1383" s="6"/>
      <c r="D1383" s="6"/>
      <c r="E1383" s="6"/>
      <c r="F1383" s="6"/>
      <c r="G1383" s="27"/>
      <c r="H1383" s="54" t="s">
        <v>69</v>
      </c>
      <c r="I1383" s="54"/>
      <c r="J1383" s="54"/>
      <c r="K1383" s="54"/>
      <c r="L1383" s="27"/>
      <c r="M1383" s="107"/>
    </row>
    <row r="1384" spans="1:14">
      <c r="A1384" s="17">
        <v>11</v>
      </c>
      <c r="B1384" s="76"/>
      <c r="C1384" s="6"/>
      <c r="D1384" s="6"/>
      <c r="E1384" s="6"/>
      <c r="F1384" s="6"/>
      <c r="G1384" s="20"/>
      <c r="H1384" s="182"/>
      <c r="I1384" s="183"/>
      <c r="J1384" s="8"/>
      <c r="K1384" s="8"/>
      <c r="L1384" s="8"/>
      <c r="M1384" s="119"/>
    </row>
    <row r="1385" spans="1:14">
      <c r="A1385" s="17">
        <v>12</v>
      </c>
      <c r="B1385" s="75"/>
      <c r="C1385" s="6"/>
      <c r="D1385" s="6"/>
      <c r="E1385" s="6"/>
      <c r="F1385" s="6"/>
      <c r="G1385" s="20"/>
      <c r="H1385" s="95"/>
      <c r="I1385" s="7"/>
      <c r="J1385" s="8"/>
      <c r="K1385" s="8"/>
      <c r="L1385" s="8"/>
      <c r="M1385" s="119"/>
    </row>
    <row r="1386" spans="1:14">
      <c r="A1386" s="17">
        <v>13</v>
      </c>
      <c r="B1386" s="76"/>
      <c r="C1386" s="6"/>
      <c r="D1386" s="6"/>
      <c r="E1386" s="6"/>
      <c r="F1386" s="6"/>
      <c r="G1386" s="20"/>
      <c r="H1386" s="95"/>
      <c r="I1386" s="7"/>
      <c r="J1386" s="8"/>
      <c r="K1386" s="8"/>
      <c r="L1386" s="8"/>
      <c r="M1386" s="119"/>
    </row>
    <row r="1387" spans="1:14">
      <c r="A1387" s="17">
        <v>14</v>
      </c>
      <c r="B1387" s="76"/>
      <c r="C1387" s="6"/>
      <c r="D1387" s="6"/>
      <c r="E1387" s="6"/>
      <c r="F1387" s="6"/>
      <c r="G1387" s="20"/>
      <c r="H1387" s="95"/>
      <c r="I1387" s="7"/>
      <c r="J1387" s="8"/>
      <c r="K1387" s="8"/>
      <c r="L1387" s="8"/>
      <c r="M1387" s="119"/>
    </row>
    <row r="1388" spans="1:14">
      <c r="A1388" s="17">
        <v>15</v>
      </c>
      <c r="B1388" s="76"/>
      <c r="C1388" s="6"/>
      <c r="D1388" s="6"/>
      <c r="E1388" s="6"/>
      <c r="F1388" s="6"/>
      <c r="G1388" s="20"/>
      <c r="H1388" s="95"/>
      <c r="I1388" s="7"/>
      <c r="J1388" s="8"/>
      <c r="K1388" s="8"/>
      <c r="L1388" s="8"/>
      <c r="M1388" s="119"/>
    </row>
    <row r="1389" spans="1:14">
      <c r="A1389" s="17">
        <v>16</v>
      </c>
      <c r="B1389" s="75"/>
      <c r="C1389" s="6"/>
      <c r="D1389" s="6"/>
      <c r="E1389" s="6"/>
      <c r="F1389" s="6"/>
      <c r="G1389" s="54"/>
      <c r="H1389" s="95"/>
      <c r="I1389" s="7"/>
      <c r="J1389" s="8"/>
      <c r="K1389" s="8"/>
      <c r="L1389" s="8"/>
      <c r="M1389" s="119"/>
    </row>
    <row r="1390" spans="1:14">
      <c r="A1390" s="17">
        <v>17</v>
      </c>
      <c r="B1390" s="76"/>
      <c r="C1390" s="6"/>
      <c r="D1390" s="6"/>
      <c r="E1390" s="6"/>
      <c r="F1390" s="6"/>
      <c r="G1390" s="54"/>
      <c r="H1390" s="56"/>
      <c r="I1390" s="8"/>
      <c r="J1390" s="56"/>
      <c r="K1390" s="8"/>
      <c r="L1390" s="56"/>
      <c r="M1390" s="120"/>
    </row>
    <row r="1391" spans="1:14">
      <c r="A1391" s="17">
        <v>18</v>
      </c>
      <c r="B1391" s="76"/>
      <c r="C1391" s="6"/>
      <c r="D1391" s="6"/>
      <c r="E1391" s="6"/>
      <c r="F1391" s="6"/>
      <c r="G1391" s="54"/>
      <c r="H1391" s="99"/>
      <c r="I1391" s="8"/>
      <c r="J1391" s="99"/>
      <c r="K1391" s="8"/>
      <c r="L1391" s="99"/>
      <c r="M1391" s="121"/>
    </row>
    <row r="1392" spans="1:14">
      <c r="A1392" s="17">
        <v>19</v>
      </c>
      <c r="B1392" s="76"/>
      <c r="C1392" s="6"/>
      <c r="D1392" s="6"/>
      <c r="E1392" s="6"/>
      <c r="F1392" s="6"/>
      <c r="G1392" s="99"/>
      <c r="H1392" s="8"/>
      <c r="I1392" s="8"/>
      <c r="J1392" s="8"/>
      <c r="K1392" s="8"/>
      <c r="L1392" s="8"/>
      <c r="M1392" s="119"/>
    </row>
    <row r="1393" spans="1:13">
      <c r="A1393" s="17">
        <v>20</v>
      </c>
      <c r="B1393" s="75"/>
      <c r="C1393" s="6"/>
      <c r="D1393" s="6"/>
      <c r="E1393" s="6"/>
      <c r="F1393" s="6"/>
      <c r="G1393" s="99"/>
      <c r="H1393" s="8"/>
      <c r="I1393" s="8"/>
      <c r="J1393" s="8"/>
      <c r="K1393" s="8"/>
      <c r="L1393" s="8"/>
      <c r="M1393" s="119"/>
    </row>
    <row r="1394" spans="1:13">
      <c r="A1394" s="17">
        <v>21</v>
      </c>
      <c r="B1394" s="76"/>
      <c r="C1394" s="6"/>
      <c r="D1394" s="6"/>
      <c r="E1394" s="6"/>
      <c r="F1394" s="6"/>
      <c r="G1394" s="99"/>
      <c r="H1394" s="8"/>
      <c r="I1394" s="8"/>
      <c r="J1394" s="8"/>
      <c r="K1394" s="8"/>
      <c r="L1394" s="8"/>
      <c r="M1394" s="119"/>
    </row>
    <row r="1395" spans="1:13">
      <c r="A1395" s="17">
        <v>22</v>
      </c>
      <c r="B1395" s="76"/>
      <c r="C1395" s="6"/>
      <c r="D1395" s="6"/>
      <c r="E1395" s="6"/>
      <c r="F1395" s="6"/>
      <c r="G1395" s="99"/>
      <c r="H1395" s="8"/>
      <c r="I1395" s="8"/>
      <c r="J1395" s="8"/>
      <c r="K1395" s="8"/>
      <c r="L1395" s="8"/>
      <c r="M1395" s="119"/>
    </row>
    <row r="1396" spans="1:13">
      <c r="A1396" s="17">
        <v>23</v>
      </c>
      <c r="B1396" s="76"/>
      <c r="C1396" s="6"/>
      <c r="D1396" s="6"/>
      <c r="E1396" s="6"/>
      <c r="F1396" s="6"/>
      <c r="G1396" s="99"/>
      <c r="H1396" s="8"/>
      <c r="I1396" s="8"/>
      <c r="J1396" s="8"/>
      <c r="K1396" s="8"/>
      <c r="L1396" s="8"/>
      <c r="M1396" s="119"/>
    </row>
    <row r="1397" spans="1:13">
      <c r="A1397" s="17">
        <v>24</v>
      </c>
      <c r="B1397" s="75"/>
      <c r="C1397" s="6"/>
      <c r="D1397" s="6"/>
      <c r="E1397" s="6"/>
      <c r="F1397" s="6"/>
      <c r="G1397" s="99"/>
      <c r="H1397" s="42"/>
      <c r="I1397" s="8"/>
      <c r="J1397" s="42"/>
      <c r="K1397" s="8"/>
      <c r="L1397" s="8"/>
      <c r="M1397" s="119"/>
    </row>
    <row r="1398" spans="1:13">
      <c r="A1398" s="17">
        <v>25</v>
      </c>
      <c r="B1398" s="76"/>
      <c r="C1398" s="6"/>
      <c r="D1398" s="6"/>
      <c r="E1398" s="6"/>
      <c r="F1398" s="6"/>
      <c r="G1398" s="99"/>
      <c r="H1398" s="42"/>
      <c r="I1398" s="99"/>
      <c r="J1398" s="42"/>
      <c r="K1398" s="8"/>
      <c r="L1398" s="8"/>
      <c r="M1398" s="119"/>
    </row>
    <row r="1399" spans="1:13">
      <c r="G1399" s="8"/>
      <c r="H1399" s="8"/>
      <c r="I1399" s="8"/>
      <c r="J1399" s="8"/>
      <c r="K1399" s="8"/>
      <c r="L1399" s="8"/>
      <c r="M1399" s="119"/>
    </row>
    <row r="1400" spans="1:13">
      <c r="G1400" s="8"/>
      <c r="H1400" s="8"/>
      <c r="I1400" s="8"/>
      <c r="J1400" s="8"/>
      <c r="K1400" s="8"/>
      <c r="L1400" s="8"/>
      <c r="M1400" s="119"/>
    </row>
    <row r="1401" spans="1:13">
      <c r="G1401" s="8"/>
      <c r="H1401" s="8"/>
      <c r="I1401" s="8"/>
      <c r="J1401" s="8"/>
      <c r="K1401" s="8"/>
      <c r="L1401" s="8"/>
      <c r="M1401" s="119"/>
    </row>
    <row r="1402" spans="1:13">
      <c r="G1402" s="8"/>
      <c r="H1402" s="8"/>
      <c r="I1402" s="8"/>
      <c r="J1402" s="8"/>
      <c r="K1402" s="8"/>
      <c r="L1402" s="8"/>
      <c r="M1402" s="119"/>
    </row>
    <row r="1403" spans="1:13">
      <c r="G1403" s="8"/>
      <c r="H1403" s="8"/>
      <c r="I1403" s="8"/>
      <c r="J1403" s="8"/>
      <c r="K1403" s="8"/>
      <c r="L1403" s="8"/>
      <c r="M1403" s="119"/>
    </row>
    <row r="1404" spans="1:13">
      <c r="G1404" s="8"/>
      <c r="H1404" s="8"/>
      <c r="I1404" s="8"/>
      <c r="J1404" s="8"/>
      <c r="K1404" s="8"/>
      <c r="L1404" s="8"/>
      <c r="M1404" s="119"/>
    </row>
    <row r="1405" spans="1:13">
      <c r="G1405" s="8"/>
      <c r="H1405" s="8"/>
      <c r="I1405" s="8"/>
      <c r="J1405" s="8"/>
      <c r="K1405" s="8"/>
      <c r="L1405" s="8"/>
      <c r="M1405" s="119"/>
    </row>
    <row r="1406" spans="1:13">
      <c r="G1406" s="8"/>
      <c r="H1406" s="8"/>
      <c r="I1406" s="8"/>
      <c r="J1406" s="8"/>
      <c r="K1406" s="8"/>
      <c r="L1406" s="8"/>
      <c r="M1406" s="119"/>
    </row>
    <row r="1407" spans="1:13">
      <c r="G1407" s="8"/>
      <c r="H1407" s="8"/>
      <c r="I1407" s="8"/>
      <c r="J1407" s="8"/>
      <c r="K1407" s="8"/>
      <c r="L1407" s="8"/>
      <c r="M1407" s="119"/>
    </row>
    <row r="1408" spans="1:13">
      <c r="G1408" s="8"/>
      <c r="H1408" s="8"/>
      <c r="I1408" s="8"/>
      <c r="J1408" s="8"/>
      <c r="K1408" s="8"/>
      <c r="L1408" s="8"/>
      <c r="M1408" s="119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  <c r="M1409" s="112"/>
    </row>
    <row r="1410" spans="1:13">
      <c r="A1410" s="202" t="s">
        <v>86</v>
      </c>
      <c r="B1410" s="203"/>
      <c r="C1410" s="203"/>
      <c r="D1410" s="203"/>
      <c r="E1410" s="203"/>
      <c r="F1410" s="97"/>
      <c r="G1410" s="27"/>
      <c r="H1410" s="96" t="s">
        <v>51</v>
      </c>
      <c r="I1410" s="96"/>
      <c r="J1410" s="96"/>
      <c r="K1410" s="27"/>
      <c r="L1410" s="27"/>
      <c r="M1410" s="107"/>
    </row>
    <row r="1411" spans="1:13">
      <c r="A1411" s="34" t="s">
        <v>52</v>
      </c>
      <c r="B1411" s="97"/>
      <c r="C1411" s="97"/>
      <c r="D1411" s="97"/>
      <c r="E1411" s="97"/>
      <c r="F1411" s="97"/>
      <c r="G1411" s="27"/>
      <c r="H1411" s="55" t="s">
        <v>87</v>
      </c>
      <c r="I1411" s="55"/>
      <c r="J1411" s="55"/>
      <c r="K1411" s="37"/>
      <c r="L1411" s="26"/>
      <c r="M1411" s="113"/>
    </row>
    <row r="1412" spans="1:13">
      <c r="A1412" s="97"/>
      <c r="B1412" s="29"/>
      <c r="C1412" s="15" t="s">
        <v>53</v>
      </c>
      <c r="D1412" s="67"/>
      <c r="E1412" s="30"/>
      <c r="F1412" s="28"/>
      <c r="G1412" s="27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4"/>
    </row>
    <row r="1413" spans="1:13">
      <c r="A1413" s="1"/>
      <c r="B1413" s="1"/>
      <c r="C1413" s="15" t="s">
        <v>59</v>
      </c>
      <c r="D1413" s="30">
        <v>428</v>
      </c>
      <c r="E1413" s="30"/>
      <c r="F1413" s="28"/>
      <c r="G1413" s="27"/>
      <c r="H1413" s="31">
        <v>1</v>
      </c>
      <c r="I1413" s="68"/>
      <c r="J1413" s="35"/>
      <c r="K1413" s="31"/>
      <c r="L1413" s="33"/>
      <c r="M1413" s="110"/>
    </row>
    <row r="1414" spans="1:13">
      <c r="A1414" s="9" t="s">
        <v>0</v>
      </c>
      <c r="B1414" s="10"/>
      <c r="C1414" s="15" t="s">
        <v>60</v>
      </c>
      <c r="D1414" s="30">
        <v>407</v>
      </c>
      <c r="E1414" s="30"/>
      <c r="F1414" s="28"/>
      <c r="G1414" s="27"/>
      <c r="H1414" s="31">
        <v>2</v>
      </c>
      <c r="I1414" s="68"/>
      <c r="J1414" s="35"/>
      <c r="K1414" s="31"/>
      <c r="L1414" s="33"/>
      <c r="M1414" s="110"/>
    </row>
    <row r="1415" spans="1:13">
      <c r="A1415" s="9" t="s">
        <v>1</v>
      </c>
      <c r="B1415" s="11"/>
      <c r="C1415" s="15" t="s">
        <v>61</v>
      </c>
      <c r="D1415" s="30">
        <v>20</v>
      </c>
      <c r="E1415" s="30"/>
      <c r="F1415" s="28"/>
      <c r="G1415" s="27"/>
      <c r="H1415" s="31">
        <v>3</v>
      </c>
      <c r="I1415" s="31"/>
      <c r="J1415" s="35"/>
      <c r="K1415" s="31"/>
      <c r="L1415" s="33"/>
      <c r="M1415" s="110"/>
    </row>
    <row r="1416" spans="1:13">
      <c r="A1416" s="9" t="s">
        <v>62</v>
      </c>
      <c r="B1416" s="11"/>
      <c r="C1416" s="16" t="s">
        <v>63</v>
      </c>
      <c r="D1416" s="57" t="s">
        <v>88</v>
      </c>
      <c r="E1416" s="21"/>
      <c r="F1416" s="54"/>
      <c r="G1416" s="27"/>
      <c r="H1416" s="31">
        <v>4</v>
      </c>
      <c r="I1416" s="31"/>
      <c r="J1416" s="35"/>
      <c r="K1416" s="31"/>
      <c r="L1416" s="33"/>
      <c r="M1416" s="110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27"/>
      <c r="H1417" s="31">
        <v>5</v>
      </c>
      <c r="I1417" s="31"/>
      <c r="J1417" s="35"/>
      <c r="K1417" s="31"/>
      <c r="L1417" s="33"/>
      <c r="M1417" s="110"/>
    </row>
    <row r="1418" spans="1:13">
      <c r="A1418" s="17">
        <v>1</v>
      </c>
      <c r="B1418" s="12"/>
      <c r="C1418" s="71" t="s">
        <v>78</v>
      </c>
      <c r="D1418" s="77">
        <v>22</v>
      </c>
      <c r="E1418" s="71" t="s">
        <v>78</v>
      </c>
      <c r="F1418" s="12"/>
      <c r="G1418" s="27"/>
      <c r="H1418" s="72"/>
      <c r="I1418" s="72"/>
      <c r="J1418" s="72"/>
      <c r="K1418" s="72"/>
      <c r="L1418" s="44"/>
      <c r="M1418" s="115"/>
    </row>
    <row r="1419" spans="1:13">
      <c r="A1419" s="17">
        <v>2</v>
      </c>
      <c r="B1419" s="74">
        <v>10</v>
      </c>
      <c r="C1419" s="71" t="s">
        <v>77</v>
      </c>
      <c r="D1419" s="71" t="s">
        <v>77</v>
      </c>
      <c r="E1419" s="71" t="s">
        <v>77</v>
      </c>
      <c r="F1419" s="6"/>
      <c r="G1419" s="27"/>
      <c r="H1419" s="98"/>
      <c r="I1419" s="98"/>
      <c r="J1419" s="98"/>
      <c r="K1419" s="98"/>
      <c r="L1419" s="44"/>
      <c r="M1419" s="115"/>
    </row>
    <row r="1420" spans="1:13">
      <c r="A1420" s="17">
        <v>3</v>
      </c>
      <c r="B1420" s="75"/>
      <c r="C1420" s="71"/>
      <c r="D1420" s="6"/>
      <c r="E1420" s="71"/>
      <c r="F1420" s="6"/>
      <c r="G1420" s="27"/>
      <c r="H1420" s="204" t="s">
        <v>75</v>
      </c>
      <c r="I1420" s="205"/>
      <c r="J1420" s="98"/>
      <c r="K1420" s="44" t="s">
        <v>35</v>
      </c>
      <c r="L1420" s="5"/>
      <c r="M1420" s="116"/>
    </row>
    <row r="1421" spans="1:13">
      <c r="A1421" s="17">
        <v>4</v>
      </c>
      <c r="B1421" s="75"/>
      <c r="C1421" s="71"/>
      <c r="D1421" s="6"/>
      <c r="E1421" s="71"/>
      <c r="F1421" s="6"/>
      <c r="G1421" s="27"/>
      <c r="H1421" s="21" t="s">
        <v>64</v>
      </c>
      <c r="I1421" s="21"/>
      <c r="J1421" s="43">
        <f>SUM(J1413*L1413)+10+12</f>
        <v>22</v>
      </c>
      <c r="K1421" s="2"/>
      <c r="L1421" s="3"/>
      <c r="M1421" s="117"/>
    </row>
    <row r="1422" spans="1:13">
      <c r="A1422" s="17">
        <v>5</v>
      </c>
      <c r="B1422" s="76"/>
      <c r="C1422" s="71"/>
      <c r="D1422" s="71"/>
      <c r="E1422" s="71"/>
      <c r="F1422" s="6"/>
      <c r="G1422" s="27"/>
      <c r="H1422" s="21" t="s">
        <v>65</v>
      </c>
      <c r="I1422" s="21"/>
      <c r="J1422" s="43">
        <f>SUM(N1418,B1419)+12</f>
        <v>22</v>
      </c>
      <c r="K1422" s="27"/>
      <c r="L1422" s="3"/>
      <c r="M1422" s="117"/>
    </row>
    <row r="1423" spans="1:13">
      <c r="A1423" s="17">
        <v>6</v>
      </c>
      <c r="B1423" s="7"/>
      <c r="C1423" s="7"/>
      <c r="D1423" s="7"/>
      <c r="E1423" s="71"/>
      <c r="F1423" s="6"/>
      <c r="G1423" s="27"/>
      <c r="H1423" s="206" t="s">
        <v>66</v>
      </c>
      <c r="I1423" s="207"/>
      <c r="J1423" s="206" t="s">
        <v>67</v>
      </c>
      <c r="K1423" s="207"/>
      <c r="L1423" s="20"/>
      <c r="M1423" s="118"/>
    </row>
    <row r="1424" spans="1:13">
      <c r="A1424" s="17">
        <v>7</v>
      </c>
      <c r="B1424" s="7"/>
      <c r="C1424" s="71"/>
      <c r="D1424" s="6"/>
      <c r="E1424" s="71"/>
      <c r="F1424" s="6"/>
      <c r="G1424" s="27"/>
      <c r="H1424" s="197"/>
      <c r="I1424" s="198"/>
      <c r="J1424" s="197"/>
      <c r="K1424" s="198"/>
      <c r="L1424" s="27"/>
      <c r="M1424" s="107"/>
    </row>
    <row r="1425" spans="1:13">
      <c r="A1425" s="17">
        <v>8</v>
      </c>
      <c r="B1425" s="75"/>
      <c r="C1425" s="71"/>
      <c r="D1425" s="71"/>
      <c r="E1425" s="71"/>
      <c r="F1425" s="6"/>
      <c r="G1425" s="27"/>
      <c r="H1425" s="199"/>
      <c r="I1425" s="200"/>
      <c r="J1425" s="199"/>
      <c r="K1425" s="200"/>
      <c r="L1425" s="27"/>
      <c r="M1425" s="107"/>
    </row>
    <row r="1426" spans="1:13">
      <c r="A1426" s="17">
        <v>9</v>
      </c>
      <c r="B1426" s="7"/>
      <c r="C1426" s="7"/>
      <c r="D1426" s="7"/>
      <c r="E1426" s="6"/>
      <c r="F1426" s="6"/>
      <c r="G1426" s="27"/>
      <c r="H1426" s="38" t="s">
        <v>68</v>
      </c>
      <c r="I1426" s="38"/>
      <c r="J1426" s="38"/>
      <c r="K1426" s="38"/>
      <c r="L1426" s="27"/>
      <c r="M1426" s="107"/>
    </row>
    <row r="1427" spans="1:13">
      <c r="A1427" s="17">
        <v>10</v>
      </c>
      <c r="B1427" s="95"/>
      <c r="C1427" s="6"/>
      <c r="D1427" s="6"/>
      <c r="E1427" s="6"/>
      <c r="F1427" s="6"/>
      <c r="G1427" s="27"/>
      <c r="H1427" s="54" t="s">
        <v>69</v>
      </c>
      <c r="I1427" s="54"/>
      <c r="J1427" s="54"/>
      <c r="K1427" s="54"/>
      <c r="L1427" s="27"/>
      <c r="M1427" s="107"/>
    </row>
    <row r="1428" spans="1:13">
      <c r="A1428" s="17">
        <v>11</v>
      </c>
      <c r="B1428" s="76"/>
      <c r="C1428" s="6"/>
      <c r="D1428" s="6"/>
      <c r="E1428" s="6"/>
      <c r="F1428" s="6"/>
      <c r="G1428" s="20"/>
      <c r="H1428" s="182"/>
      <c r="I1428" s="183"/>
      <c r="J1428" s="8"/>
      <c r="K1428" s="8"/>
      <c r="L1428" s="8"/>
      <c r="M1428" s="119"/>
    </row>
    <row r="1429" spans="1:13">
      <c r="A1429" s="17">
        <v>12</v>
      </c>
      <c r="B1429" s="75"/>
      <c r="C1429" s="6"/>
      <c r="D1429" s="6"/>
      <c r="E1429" s="6"/>
      <c r="F1429" s="6"/>
      <c r="G1429" s="20"/>
      <c r="H1429" s="95"/>
      <c r="I1429" s="7"/>
      <c r="J1429" s="8"/>
      <c r="K1429" s="8"/>
      <c r="L1429" s="8"/>
      <c r="M1429" s="119"/>
    </row>
    <row r="1430" spans="1:13">
      <c r="A1430" s="17">
        <v>13</v>
      </c>
      <c r="B1430" s="76"/>
      <c r="C1430" s="6"/>
      <c r="D1430" s="6"/>
      <c r="E1430" s="6"/>
      <c r="F1430" s="6"/>
      <c r="G1430" s="20"/>
      <c r="H1430" s="95"/>
      <c r="I1430" s="7"/>
      <c r="J1430" s="8"/>
      <c r="K1430" s="8"/>
      <c r="L1430" s="8"/>
      <c r="M1430" s="119"/>
    </row>
    <row r="1431" spans="1:13">
      <c r="A1431" s="17">
        <v>14</v>
      </c>
      <c r="B1431" s="76"/>
      <c r="C1431" s="6"/>
      <c r="D1431" s="6"/>
      <c r="E1431" s="6"/>
      <c r="F1431" s="6"/>
      <c r="G1431" s="20"/>
      <c r="H1431" s="95"/>
      <c r="I1431" s="7"/>
      <c r="J1431" s="8"/>
      <c r="K1431" s="8"/>
      <c r="L1431" s="8"/>
      <c r="M1431" s="119"/>
    </row>
    <row r="1432" spans="1:13">
      <c r="A1432" s="17">
        <v>15</v>
      </c>
      <c r="B1432" s="76"/>
      <c r="C1432" s="6"/>
      <c r="D1432" s="6"/>
      <c r="E1432" s="6"/>
      <c r="F1432" s="6"/>
      <c r="G1432" s="20"/>
      <c r="H1432" s="95"/>
      <c r="I1432" s="7"/>
      <c r="J1432" s="8"/>
      <c r="K1432" s="8"/>
      <c r="L1432" s="8"/>
      <c r="M1432" s="119"/>
    </row>
    <row r="1433" spans="1:13">
      <c r="A1433" s="17">
        <v>16</v>
      </c>
      <c r="B1433" s="75"/>
      <c r="C1433" s="6"/>
      <c r="D1433" s="6"/>
      <c r="E1433" s="6"/>
      <c r="F1433" s="6"/>
      <c r="G1433" s="54"/>
      <c r="H1433" s="95"/>
      <c r="I1433" s="7"/>
      <c r="J1433" s="8"/>
      <c r="K1433" s="8"/>
      <c r="L1433" s="8"/>
      <c r="M1433" s="119"/>
    </row>
    <row r="1434" spans="1:13">
      <c r="A1434" s="17">
        <v>17</v>
      </c>
      <c r="B1434" s="76"/>
      <c r="C1434" s="6"/>
      <c r="D1434" s="6"/>
      <c r="E1434" s="6"/>
      <c r="F1434" s="6"/>
      <c r="G1434" s="54"/>
      <c r="H1434" s="56"/>
      <c r="I1434" s="8"/>
      <c r="J1434" s="56"/>
      <c r="K1434" s="8"/>
      <c r="L1434" s="56"/>
      <c r="M1434" s="120"/>
    </row>
    <row r="1435" spans="1:13">
      <c r="A1435" s="17">
        <v>18</v>
      </c>
      <c r="B1435" s="76"/>
      <c r="C1435" s="6"/>
      <c r="D1435" s="6"/>
      <c r="E1435" s="6"/>
      <c r="F1435" s="6"/>
      <c r="G1435" s="54"/>
      <c r="H1435" s="99"/>
      <c r="I1435" s="8"/>
      <c r="J1435" s="99"/>
      <c r="K1435" s="8"/>
      <c r="L1435" s="99"/>
      <c r="M1435" s="121"/>
    </row>
    <row r="1436" spans="1:13">
      <c r="A1436" s="17">
        <v>19</v>
      </c>
      <c r="B1436" s="76"/>
      <c r="C1436" s="6"/>
      <c r="D1436" s="6"/>
      <c r="E1436" s="6"/>
      <c r="F1436" s="6"/>
      <c r="G1436" s="99"/>
      <c r="H1436" s="8"/>
      <c r="I1436" s="8"/>
      <c r="J1436" s="8"/>
      <c r="K1436" s="8"/>
      <c r="L1436" s="8"/>
      <c r="M1436" s="119"/>
    </row>
    <row r="1437" spans="1:13">
      <c r="A1437" s="17">
        <v>20</v>
      </c>
      <c r="B1437" s="75"/>
      <c r="C1437" s="6"/>
      <c r="D1437" s="6"/>
      <c r="E1437" s="6"/>
      <c r="F1437" s="6"/>
      <c r="G1437" s="99"/>
      <c r="H1437" s="8"/>
      <c r="I1437" s="8"/>
      <c r="J1437" s="8"/>
      <c r="K1437" s="8"/>
      <c r="L1437" s="8"/>
      <c r="M1437" s="119"/>
    </row>
    <row r="1438" spans="1:13">
      <c r="A1438" s="17">
        <v>21</v>
      </c>
      <c r="B1438" s="76"/>
      <c r="C1438" s="6"/>
      <c r="D1438" s="6"/>
      <c r="E1438" s="6"/>
      <c r="F1438" s="6"/>
      <c r="G1438" s="99"/>
      <c r="H1438" s="8"/>
      <c r="I1438" s="8"/>
      <c r="J1438" s="8"/>
      <c r="K1438" s="8"/>
      <c r="L1438" s="8"/>
      <c r="M1438" s="119"/>
    </row>
    <row r="1439" spans="1:13">
      <c r="A1439" s="17">
        <v>22</v>
      </c>
      <c r="B1439" s="76"/>
      <c r="C1439" s="6"/>
      <c r="D1439" s="6"/>
      <c r="E1439" s="6"/>
      <c r="F1439" s="6"/>
      <c r="G1439" s="99"/>
      <c r="H1439" s="8"/>
      <c r="I1439" s="8"/>
      <c r="J1439" s="8"/>
      <c r="K1439" s="8"/>
      <c r="L1439" s="8"/>
      <c r="M1439" s="119"/>
    </row>
    <row r="1440" spans="1:13">
      <c r="A1440" s="17">
        <v>23</v>
      </c>
      <c r="B1440" s="76"/>
      <c r="C1440" s="6"/>
      <c r="D1440" s="6"/>
      <c r="E1440" s="6"/>
      <c r="F1440" s="6"/>
      <c r="G1440" s="99"/>
      <c r="H1440" s="8"/>
      <c r="I1440" s="8"/>
      <c r="J1440" s="8"/>
      <c r="K1440" s="8"/>
      <c r="L1440" s="8"/>
      <c r="M1440" s="119"/>
    </row>
    <row r="1441" spans="1:13">
      <c r="A1441" s="17">
        <v>24</v>
      </c>
      <c r="B1441" s="75"/>
      <c r="C1441" s="6"/>
      <c r="D1441" s="6"/>
      <c r="E1441" s="6"/>
      <c r="F1441" s="6"/>
      <c r="G1441" s="99"/>
      <c r="H1441" s="42"/>
      <c r="I1441" s="8"/>
      <c r="J1441" s="42"/>
      <c r="K1441" s="8"/>
      <c r="L1441" s="8"/>
      <c r="M1441" s="119"/>
    </row>
    <row r="1442" spans="1:13">
      <c r="A1442" s="17">
        <v>25</v>
      </c>
      <c r="B1442" s="76"/>
      <c r="C1442" s="6"/>
      <c r="D1442" s="6"/>
      <c r="E1442" s="6"/>
      <c r="F1442" s="6"/>
      <c r="G1442" s="99"/>
      <c r="H1442" s="42"/>
      <c r="I1442" s="99"/>
      <c r="J1442" s="42"/>
      <c r="K1442" s="8"/>
      <c r="L1442" s="8"/>
      <c r="M1442" s="119"/>
    </row>
    <row r="1443" spans="1:13">
      <c r="G1443" s="8"/>
      <c r="H1443" s="8"/>
      <c r="I1443" s="8"/>
      <c r="J1443" s="8"/>
      <c r="K1443" s="8"/>
      <c r="L1443" s="8"/>
      <c r="M1443" s="119"/>
    </row>
    <row r="1444" spans="1:13">
      <c r="G1444" s="8"/>
      <c r="H1444" s="8"/>
      <c r="I1444" s="8"/>
      <c r="J1444" s="8"/>
      <c r="K1444" s="8"/>
      <c r="L1444" s="8"/>
      <c r="M1444" s="119"/>
    </row>
    <row r="1445" spans="1:13">
      <c r="G1445" s="8"/>
      <c r="H1445" s="8"/>
      <c r="I1445" s="8"/>
      <c r="J1445" s="8"/>
      <c r="K1445" s="8"/>
      <c r="L1445" s="8"/>
      <c r="M1445" s="119"/>
    </row>
    <row r="1446" spans="1:13">
      <c r="G1446" s="8"/>
      <c r="H1446" s="8"/>
      <c r="I1446" s="8"/>
      <c r="J1446" s="8"/>
      <c r="K1446" s="8"/>
      <c r="L1446" s="8"/>
      <c r="M1446" s="119"/>
    </row>
    <row r="1447" spans="1:13">
      <c r="G1447" s="8"/>
      <c r="H1447" s="8"/>
      <c r="I1447" s="8"/>
      <c r="J1447" s="8"/>
      <c r="K1447" s="8"/>
      <c r="L1447" s="8"/>
      <c r="M1447" s="119"/>
    </row>
    <row r="1448" spans="1:13">
      <c r="G1448" s="8"/>
      <c r="H1448" s="8"/>
      <c r="I1448" s="8"/>
      <c r="J1448" s="8"/>
      <c r="K1448" s="8"/>
      <c r="L1448" s="8"/>
      <c r="M1448" s="119"/>
    </row>
    <row r="1449" spans="1:13">
      <c r="G1449" s="8"/>
      <c r="H1449" s="8"/>
      <c r="I1449" s="8"/>
      <c r="J1449" s="8"/>
      <c r="K1449" s="8"/>
      <c r="L1449" s="8"/>
      <c r="M1449" s="119"/>
    </row>
    <row r="1450" spans="1:13">
      <c r="G1450" s="8"/>
      <c r="H1450" s="8"/>
      <c r="I1450" s="8"/>
      <c r="J1450" s="8"/>
      <c r="K1450" s="8"/>
      <c r="L1450" s="8"/>
      <c r="M1450" s="119"/>
    </row>
    <row r="1451" spans="1:13">
      <c r="G1451" s="8"/>
      <c r="H1451" s="8"/>
      <c r="I1451" s="8"/>
      <c r="J1451" s="8"/>
      <c r="K1451" s="8"/>
      <c r="L1451" s="8"/>
      <c r="M1451" s="119"/>
    </row>
    <row r="1452" spans="1:13">
      <c r="G1452" s="8"/>
      <c r="H1452" s="8"/>
      <c r="I1452" s="8"/>
      <c r="J1452" s="8"/>
      <c r="K1452" s="8"/>
      <c r="L1452" s="8"/>
      <c r="M1452" s="119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  <c r="M1453" s="112"/>
    </row>
    <row r="1454" spans="1:13">
      <c r="A1454" s="202" t="s">
        <v>86</v>
      </c>
      <c r="B1454" s="203"/>
      <c r="C1454" s="203"/>
      <c r="D1454" s="203"/>
      <c r="E1454" s="203"/>
      <c r="F1454" s="97"/>
      <c r="G1454" s="27"/>
      <c r="H1454" s="96" t="s">
        <v>51</v>
      </c>
      <c r="I1454" s="96"/>
      <c r="J1454" s="96"/>
      <c r="K1454" s="27"/>
      <c r="L1454" s="27"/>
      <c r="M1454" s="107"/>
    </row>
    <row r="1455" spans="1:13">
      <c r="A1455" s="34" t="s">
        <v>52</v>
      </c>
      <c r="B1455" s="97"/>
      <c r="C1455" s="97"/>
      <c r="D1455" s="97"/>
      <c r="E1455" s="97"/>
      <c r="F1455" s="97"/>
      <c r="G1455" s="27"/>
      <c r="H1455" s="55" t="s">
        <v>87</v>
      </c>
      <c r="I1455" s="55"/>
      <c r="J1455" s="55"/>
      <c r="K1455" s="37"/>
      <c r="L1455" s="26"/>
      <c r="M1455" s="113"/>
    </row>
    <row r="1456" spans="1:13">
      <c r="A1456" s="97"/>
      <c r="B1456" s="29"/>
      <c r="C1456" s="15" t="s">
        <v>53</v>
      </c>
      <c r="D1456" s="67"/>
      <c r="E1456" s="30"/>
      <c r="F1456" s="28"/>
      <c r="G1456" s="27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4"/>
    </row>
    <row r="1457" spans="1:13">
      <c r="A1457" s="1"/>
      <c r="B1457" s="1"/>
      <c r="C1457" s="15" t="s">
        <v>59</v>
      </c>
      <c r="D1457" s="30">
        <v>428</v>
      </c>
      <c r="E1457" s="30"/>
      <c r="F1457" s="28"/>
      <c r="G1457" s="27"/>
      <c r="H1457" s="31">
        <v>1</v>
      </c>
      <c r="I1457" s="68"/>
      <c r="J1457" s="35"/>
      <c r="K1457" s="31"/>
      <c r="L1457" s="33"/>
      <c r="M1457" s="110"/>
    </row>
    <row r="1458" spans="1:13">
      <c r="A1458" s="9" t="s">
        <v>0</v>
      </c>
      <c r="B1458" s="10"/>
      <c r="C1458" s="15" t="s">
        <v>60</v>
      </c>
      <c r="D1458" s="30">
        <v>407</v>
      </c>
      <c r="E1458" s="30"/>
      <c r="F1458" s="28"/>
      <c r="G1458" s="27"/>
      <c r="H1458" s="31">
        <v>2</v>
      </c>
      <c r="I1458" s="68"/>
      <c r="J1458" s="35"/>
      <c r="K1458" s="31"/>
      <c r="L1458" s="33"/>
      <c r="M1458" s="110"/>
    </row>
    <row r="1459" spans="1:13">
      <c r="A1459" s="9" t="s">
        <v>1</v>
      </c>
      <c r="B1459" s="11"/>
      <c r="C1459" s="15" t="s">
        <v>61</v>
      </c>
      <c r="D1459" s="30">
        <v>20</v>
      </c>
      <c r="E1459" s="30"/>
      <c r="F1459" s="28"/>
      <c r="G1459" s="27"/>
      <c r="H1459" s="31">
        <v>3</v>
      </c>
      <c r="I1459" s="31"/>
      <c r="J1459" s="35"/>
      <c r="K1459" s="31"/>
      <c r="L1459" s="33"/>
      <c r="M1459" s="110"/>
    </row>
    <row r="1460" spans="1:13">
      <c r="A1460" s="9" t="s">
        <v>62</v>
      </c>
      <c r="B1460" s="11"/>
      <c r="C1460" s="16" t="s">
        <v>63</v>
      </c>
      <c r="D1460" s="57" t="s">
        <v>88</v>
      </c>
      <c r="E1460" s="21"/>
      <c r="F1460" s="54"/>
      <c r="G1460" s="27"/>
      <c r="H1460" s="31">
        <v>4</v>
      </c>
      <c r="I1460" s="31"/>
      <c r="J1460" s="35"/>
      <c r="K1460" s="31"/>
      <c r="L1460" s="33"/>
      <c r="M1460" s="110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27"/>
      <c r="H1461" s="31">
        <v>5</v>
      </c>
      <c r="I1461" s="31"/>
      <c r="J1461" s="35"/>
      <c r="K1461" s="31"/>
      <c r="L1461" s="33"/>
      <c r="M1461" s="110"/>
    </row>
    <row r="1462" spans="1:13">
      <c r="A1462" s="17">
        <v>1</v>
      </c>
      <c r="B1462" s="12"/>
      <c r="C1462" s="71" t="s">
        <v>78</v>
      </c>
      <c r="D1462" s="77">
        <v>22</v>
      </c>
      <c r="E1462" s="71" t="s">
        <v>78</v>
      </c>
      <c r="F1462" s="12"/>
      <c r="G1462" s="27"/>
      <c r="H1462" s="72"/>
      <c r="I1462" s="72"/>
      <c r="J1462" s="72"/>
      <c r="K1462" s="72"/>
      <c r="L1462" s="44"/>
      <c r="M1462" s="115"/>
    </row>
    <row r="1463" spans="1:13">
      <c r="A1463" s="17">
        <v>2</v>
      </c>
      <c r="B1463" s="74">
        <v>10</v>
      </c>
      <c r="C1463" s="71" t="s">
        <v>77</v>
      </c>
      <c r="D1463" s="71" t="s">
        <v>77</v>
      </c>
      <c r="E1463" s="71" t="s">
        <v>77</v>
      </c>
      <c r="F1463" s="6"/>
      <c r="G1463" s="27"/>
      <c r="H1463" s="98"/>
      <c r="I1463" s="98"/>
      <c r="J1463" s="98"/>
      <c r="K1463" s="98"/>
      <c r="L1463" s="44"/>
      <c r="M1463" s="115"/>
    </row>
    <row r="1464" spans="1:13">
      <c r="A1464" s="17">
        <v>3</v>
      </c>
      <c r="B1464" s="75"/>
      <c r="C1464" s="71"/>
      <c r="D1464" s="6"/>
      <c r="E1464" s="71"/>
      <c r="F1464" s="6"/>
      <c r="G1464" s="27"/>
      <c r="H1464" s="204" t="s">
        <v>75</v>
      </c>
      <c r="I1464" s="205"/>
      <c r="J1464" s="98"/>
      <c r="K1464" s="44" t="s">
        <v>35</v>
      </c>
      <c r="L1464" s="5"/>
      <c r="M1464" s="116"/>
    </row>
    <row r="1465" spans="1:13">
      <c r="A1465" s="17">
        <v>4</v>
      </c>
      <c r="B1465" s="75"/>
      <c r="C1465" s="71"/>
      <c r="D1465" s="6"/>
      <c r="E1465" s="71"/>
      <c r="F1465" s="6"/>
      <c r="G1465" s="27"/>
      <c r="H1465" s="21" t="s">
        <v>64</v>
      </c>
      <c r="I1465" s="21"/>
      <c r="J1465" s="43">
        <f>SUM(J1457*L1457)+10+12</f>
        <v>22</v>
      </c>
      <c r="K1465" s="2"/>
      <c r="L1465" s="3"/>
      <c r="M1465" s="117"/>
    </row>
    <row r="1466" spans="1:13">
      <c r="A1466" s="17">
        <v>5</v>
      </c>
      <c r="B1466" s="76"/>
      <c r="C1466" s="71"/>
      <c r="D1466" s="71"/>
      <c r="E1466" s="71"/>
      <c r="F1466" s="6"/>
      <c r="G1466" s="27"/>
      <c r="H1466" s="21" t="s">
        <v>65</v>
      </c>
      <c r="I1466" s="21"/>
      <c r="J1466" s="43">
        <f>SUM(N1462,B1463)+12</f>
        <v>22</v>
      </c>
      <c r="K1466" s="27"/>
      <c r="L1466" s="3"/>
      <c r="M1466" s="117"/>
    </row>
    <row r="1467" spans="1:13">
      <c r="A1467" s="17">
        <v>6</v>
      </c>
      <c r="B1467" s="7"/>
      <c r="C1467" s="7"/>
      <c r="D1467" s="7"/>
      <c r="E1467" s="71"/>
      <c r="F1467" s="6"/>
      <c r="G1467" s="27"/>
      <c r="H1467" s="206" t="s">
        <v>66</v>
      </c>
      <c r="I1467" s="207"/>
      <c r="J1467" s="206" t="s">
        <v>67</v>
      </c>
      <c r="K1467" s="207"/>
      <c r="L1467" s="20"/>
      <c r="M1467" s="118"/>
    </row>
    <row r="1468" spans="1:13">
      <c r="A1468" s="17">
        <v>7</v>
      </c>
      <c r="B1468" s="7"/>
      <c r="C1468" s="71"/>
      <c r="D1468" s="6"/>
      <c r="E1468" s="71"/>
      <c r="F1468" s="6"/>
      <c r="G1468" s="27"/>
      <c r="H1468" s="197"/>
      <c r="I1468" s="198"/>
      <c r="J1468" s="197"/>
      <c r="K1468" s="198"/>
      <c r="L1468" s="27"/>
      <c r="M1468" s="107"/>
    </row>
    <row r="1469" spans="1:13">
      <c r="A1469" s="17">
        <v>8</v>
      </c>
      <c r="B1469" s="75"/>
      <c r="C1469" s="71"/>
      <c r="D1469" s="71"/>
      <c r="E1469" s="71"/>
      <c r="F1469" s="6"/>
      <c r="G1469" s="27"/>
      <c r="H1469" s="199"/>
      <c r="I1469" s="200"/>
      <c r="J1469" s="199"/>
      <c r="K1469" s="200"/>
      <c r="L1469" s="27"/>
      <c r="M1469" s="107"/>
    </row>
    <row r="1470" spans="1:13">
      <c r="A1470" s="17">
        <v>9</v>
      </c>
      <c r="B1470" s="7"/>
      <c r="C1470" s="7"/>
      <c r="D1470" s="7"/>
      <c r="E1470" s="6"/>
      <c r="F1470" s="6"/>
      <c r="G1470" s="27"/>
      <c r="H1470" s="38" t="s">
        <v>68</v>
      </c>
      <c r="I1470" s="38"/>
      <c r="J1470" s="38"/>
      <c r="K1470" s="38"/>
      <c r="L1470" s="27"/>
      <c r="M1470" s="107"/>
    </row>
    <row r="1471" spans="1:13">
      <c r="A1471" s="17">
        <v>10</v>
      </c>
      <c r="B1471" s="95"/>
      <c r="C1471" s="6"/>
      <c r="D1471" s="6"/>
      <c r="E1471" s="6"/>
      <c r="F1471" s="6"/>
      <c r="G1471" s="27"/>
      <c r="H1471" s="54" t="s">
        <v>69</v>
      </c>
      <c r="I1471" s="54"/>
      <c r="J1471" s="54"/>
      <c r="K1471" s="54"/>
      <c r="L1471" s="27"/>
      <c r="M1471" s="107"/>
    </row>
    <row r="1472" spans="1:13">
      <c r="A1472" s="17">
        <v>11</v>
      </c>
      <c r="B1472" s="76"/>
      <c r="C1472" s="6"/>
      <c r="D1472" s="6"/>
      <c r="E1472" s="6"/>
      <c r="F1472" s="6"/>
      <c r="G1472" s="20"/>
      <c r="H1472" s="182"/>
      <c r="I1472" s="183"/>
      <c r="J1472" s="8"/>
      <c r="K1472" s="8"/>
      <c r="L1472" s="8"/>
      <c r="M1472" s="119"/>
    </row>
    <row r="1473" spans="1:13">
      <c r="A1473" s="17">
        <v>12</v>
      </c>
      <c r="B1473" s="75"/>
      <c r="C1473" s="6"/>
      <c r="D1473" s="6"/>
      <c r="E1473" s="6"/>
      <c r="F1473" s="6"/>
      <c r="G1473" s="20"/>
      <c r="H1473" s="95"/>
      <c r="I1473" s="7"/>
      <c r="J1473" s="8"/>
      <c r="K1473" s="8"/>
      <c r="L1473" s="8"/>
      <c r="M1473" s="119"/>
    </row>
    <row r="1474" spans="1:13">
      <c r="A1474" s="17">
        <v>13</v>
      </c>
      <c r="B1474" s="76"/>
      <c r="C1474" s="6"/>
      <c r="D1474" s="6"/>
      <c r="E1474" s="6"/>
      <c r="F1474" s="6"/>
      <c r="G1474" s="20"/>
      <c r="H1474" s="95"/>
      <c r="I1474" s="7"/>
      <c r="J1474" s="8"/>
      <c r="K1474" s="8"/>
      <c r="L1474" s="8"/>
      <c r="M1474" s="119"/>
    </row>
    <row r="1475" spans="1:13">
      <c r="A1475" s="17">
        <v>14</v>
      </c>
      <c r="B1475" s="76"/>
      <c r="C1475" s="6"/>
      <c r="D1475" s="6"/>
      <c r="E1475" s="6"/>
      <c r="F1475" s="6"/>
      <c r="G1475" s="20"/>
      <c r="H1475" s="95"/>
      <c r="I1475" s="7"/>
      <c r="J1475" s="8"/>
      <c r="K1475" s="8"/>
      <c r="L1475" s="8"/>
      <c r="M1475" s="119"/>
    </row>
    <row r="1476" spans="1:13">
      <c r="A1476" s="17">
        <v>15</v>
      </c>
      <c r="B1476" s="76"/>
      <c r="C1476" s="6"/>
      <c r="D1476" s="6"/>
      <c r="E1476" s="6"/>
      <c r="F1476" s="6"/>
      <c r="G1476" s="20"/>
      <c r="H1476" s="95"/>
      <c r="I1476" s="7"/>
      <c r="J1476" s="8"/>
      <c r="K1476" s="8"/>
      <c r="L1476" s="8"/>
      <c r="M1476" s="119"/>
    </row>
    <row r="1477" spans="1:13">
      <c r="A1477" s="17">
        <v>16</v>
      </c>
      <c r="B1477" s="75"/>
      <c r="C1477" s="6"/>
      <c r="D1477" s="6"/>
      <c r="E1477" s="6"/>
      <c r="F1477" s="6"/>
      <c r="G1477" s="54"/>
      <c r="H1477" s="95"/>
      <c r="I1477" s="7"/>
      <c r="J1477" s="8"/>
      <c r="K1477" s="8"/>
      <c r="L1477" s="8"/>
      <c r="M1477" s="119"/>
    </row>
    <row r="1478" spans="1:13">
      <c r="A1478" s="17">
        <v>17</v>
      </c>
      <c r="B1478" s="76"/>
      <c r="C1478" s="6"/>
      <c r="D1478" s="6"/>
      <c r="E1478" s="6"/>
      <c r="F1478" s="6"/>
      <c r="G1478" s="54"/>
      <c r="H1478" s="56"/>
      <c r="I1478" s="8"/>
      <c r="J1478" s="56"/>
      <c r="K1478" s="8"/>
      <c r="L1478" s="56"/>
      <c r="M1478" s="120"/>
    </row>
    <row r="1479" spans="1:13">
      <c r="A1479" s="17">
        <v>18</v>
      </c>
      <c r="B1479" s="76"/>
      <c r="C1479" s="6"/>
      <c r="D1479" s="6"/>
      <c r="E1479" s="6"/>
      <c r="F1479" s="6"/>
      <c r="G1479" s="54"/>
      <c r="H1479" s="99"/>
      <c r="I1479" s="8"/>
      <c r="J1479" s="99"/>
      <c r="K1479" s="8"/>
      <c r="L1479" s="99"/>
      <c r="M1479" s="121"/>
    </row>
    <row r="1480" spans="1:13">
      <c r="A1480" s="17">
        <v>19</v>
      </c>
      <c r="B1480" s="76"/>
      <c r="C1480" s="6"/>
      <c r="D1480" s="6"/>
      <c r="E1480" s="6"/>
      <c r="F1480" s="6"/>
      <c r="G1480" s="99"/>
      <c r="H1480" s="8"/>
      <c r="I1480" s="8"/>
      <c r="J1480" s="8"/>
      <c r="K1480" s="8"/>
      <c r="L1480" s="8"/>
      <c r="M1480" s="119"/>
    </row>
    <row r="1481" spans="1:13">
      <c r="A1481" s="17">
        <v>20</v>
      </c>
      <c r="B1481" s="75"/>
      <c r="C1481" s="6"/>
      <c r="D1481" s="6"/>
      <c r="E1481" s="6"/>
      <c r="F1481" s="6"/>
      <c r="G1481" s="99"/>
      <c r="H1481" s="8"/>
      <c r="I1481" s="8"/>
      <c r="J1481" s="8"/>
      <c r="K1481" s="8"/>
      <c r="L1481" s="8"/>
      <c r="M1481" s="119"/>
    </row>
    <row r="1482" spans="1:13">
      <c r="A1482" s="17">
        <v>21</v>
      </c>
      <c r="B1482" s="76"/>
      <c r="C1482" s="6"/>
      <c r="D1482" s="6"/>
      <c r="E1482" s="6"/>
      <c r="F1482" s="6"/>
      <c r="G1482" s="99"/>
      <c r="H1482" s="8"/>
      <c r="I1482" s="8"/>
      <c r="J1482" s="8"/>
      <c r="K1482" s="8"/>
      <c r="L1482" s="8"/>
      <c r="M1482" s="119"/>
    </row>
    <row r="1483" spans="1:13">
      <c r="A1483" s="17">
        <v>22</v>
      </c>
      <c r="B1483" s="76"/>
      <c r="C1483" s="6"/>
      <c r="D1483" s="6"/>
      <c r="E1483" s="6"/>
      <c r="F1483" s="6"/>
      <c r="G1483" s="99"/>
      <c r="H1483" s="8"/>
      <c r="I1483" s="8"/>
      <c r="J1483" s="8"/>
      <c r="K1483" s="8"/>
      <c r="L1483" s="8"/>
      <c r="M1483" s="119"/>
    </row>
    <row r="1484" spans="1:13">
      <c r="A1484" s="17">
        <v>23</v>
      </c>
      <c r="B1484" s="76"/>
      <c r="C1484" s="6"/>
      <c r="D1484" s="6"/>
      <c r="E1484" s="6"/>
      <c r="F1484" s="6"/>
      <c r="G1484" s="99"/>
      <c r="H1484" s="8"/>
      <c r="I1484" s="8"/>
      <c r="J1484" s="8"/>
      <c r="K1484" s="8"/>
      <c r="L1484" s="8"/>
      <c r="M1484" s="119"/>
    </row>
    <row r="1485" spans="1:13">
      <c r="A1485" s="17">
        <v>24</v>
      </c>
      <c r="B1485" s="75"/>
      <c r="C1485" s="6"/>
      <c r="D1485" s="6"/>
      <c r="E1485" s="6"/>
      <c r="F1485" s="6"/>
      <c r="G1485" s="99"/>
      <c r="H1485" s="42"/>
      <c r="I1485" s="8"/>
      <c r="J1485" s="42"/>
      <c r="K1485" s="8"/>
      <c r="L1485" s="8"/>
      <c r="M1485" s="119"/>
    </row>
    <row r="1486" spans="1:13">
      <c r="A1486" s="17">
        <v>25</v>
      </c>
      <c r="B1486" s="76"/>
      <c r="C1486" s="6"/>
      <c r="D1486" s="6"/>
      <c r="E1486" s="6"/>
      <c r="F1486" s="6"/>
      <c r="G1486" s="99"/>
      <c r="H1486" s="42"/>
      <c r="I1486" s="99"/>
      <c r="J1486" s="42"/>
      <c r="K1486" s="8"/>
      <c r="L1486" s="8"/>
      <c r="M1486" s="119"/>
    </row>
    <row r="1487" spans="1:13">
      <c r="G1487" s="8"/>
      <c r="H1487" s="8"/>
      <c r="I1487" s="8"/>
      <c r="J1487" s="8"/>
      <c r="K1487" s="8"/>
      <c r="L1487" s="8"/>
      <c r="M1487" s="119"/>
    </row>
    <row r="1488" spans="1:13">
      <c r="G1488" s="8"/>
      <c r="H1488" s="8"/>
      <c r="I1488" s="8"/>
      <c r="J1488" s="8"/>
      <c r="K1488" s="8"/>
      <c r="L1488" s="8"/>
      <c r="M1488" s="119"/>
    </row>
    <row r="1489" spans="1:13">
      <c r="G1489" s="8"/>
      <c r="H1489" s="8"/>
      <c r="I1489" s="8"/>
      <c r="J1489" s="8"/>
      <c r="K1489" s="8"/>
      <c r="L1489" s="8"/>
      <c r="M1489" s="119"/>
    </row>
    <row r="1490" spans="1:13">
      <c r="G1490" s="8"/>
      <c r="H1490" s="8"/>
      <c r="I1490" s="8"/>
      <c r="J1490" s="8"/>
      <c r="K1490" s="8"/>
      <c r="L1490" s="8"/>
      <c r="M1490" s="119"/>
    </row>
    <row r="1491" spans="1:13">
      <c r="G1491" s="8"/>
      <c r="H1491" s="8"/>
      <c r="I1491" s="8"/>
      <c r="J1491" s="8"/>
      <c r="K1491" s="8"/>
      <c r="L1491" s="8"/>
      <c r="M1491" s="119"/>
    </row>
    <row r="1492" spans="1:13">
      <c r="G1492" s="8"/>
      <c r="H1492" s="8"/>
      <c r="I1492" s="8"/>
      <c r="J1492" s="8"/>
      <c r="K1492" s="8"/>
      <c r="L1492" s="8"/>
      <c r="M1492" s="119"/>
    </row>
    <row r="1493" spans="1:13">
      <c r="G1493" s="8"/>
      <c r="H1493" s="8"/>
      <c r="I1493" s="8"/>
      <c r="J1493" s="8"/>
      <c r="K1493" s="8"/>
      <c r="L1493" s="8"/>
      <c r="M1493" s="119"/>
    </row>
    <row r="1494" spans="1:13">
      <c r="G1494" s="8"/>
      <c r="H1494" s="8"/>
      <c r="I1494" s="8"/>
      <c r="J1494" s="8"/>
      <c r="K1494" s="8"/>
      <c r="L1494" s="8"/>
      <c r="M1494" s="119"/>
    </row>
    <row r="1495" spans="1:13">
      <c r="G1495" s="8"/>
      <c r="H1495" s="8"/>
      <c r="I1495" s="8"/>
      <c r="J1495" s="8"/>
      <c r="K1495" s="8"/>
      <c r="L1495" s="8"/>
      <c r="M1495" s="119"/>
    </row>
    <row r="1496" spans="1:13">
      <c r="G1496" s="8"/>
      <c r="H1496" s="8"/>
      <c r="I1496" s="8"/>
      <c r="J1496" s="8"/>
      <c r="K1496" s="8"/>
      <c r="L1496" s="8"/>
      <c r="M1496" s="119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  <c r="M1497" s="112"/>
    </row>
    <row r="1498" spans="1:13">
      <c r="A1498" s="202" t="s">
        <v>86</v>
      </c>
      <c r="B1498" s="203"/>
      <c r="C1498" s="203"/>
      <c r="D1498" s="203"/>
      <c r="E1498" s="203"/>
      <c r="F1498" s="97"/>
      <c r="G1498" s="27"/>
      <c r="H1498" s="96" t="s">
        <v>51</v>
      </c>
      <c r="I1498" s="96"/>
      <c r="J1498" s="96"/>
      <c r="K1498" s="27"/>
      <c r="L1498" s="27"/>
      <c r="M1498" s="107"/>
    </row>
    <row r="1499" spans="1:13">
      <c r="A1499" s="34" t="s">
        <v>52</v>
      </c>
      <c r="B1499" s="97"/>
      <c r="C1499" s="97"/>
      <c r="D1499" s="97"/>
      <c r="E1499" s="97"/>
      <c r="F1499" s="97"/>
      <c r="G1499" s="27"/>
      <c r="H1499" s="55" t="s">
        <v>87</v>
      </c>
      <c r="I1499" s="55"/>
      <c r="J1499" s="55"/>
      <c r="K1499" s="37"/>
      <c r="L1499" s="26"/>
      <c r="M1499" s="113"/>
    </row>
    <row r="1500" spans="1:13">
      <c r="A1500" s="97"/>
      <c r="B1500" s="29"/>
      <c r="C1500" s="15" t="s">
        <v>53</v>
      </c>
      <c r="D1500" s="67"/>
      <c r="E1500" s="30"/>
      <c r="F1500" s="28"/>
      <c r="G1500" s="27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4"/>
    </row>
    <row r="1501" spans="1:13">
      <c r="A1501" s="1"/>
      <c r="B1501" s="1"/>
      <c r="C1501" s="15" t="s">
        <v>59</v>
      </c>
      <c r="D1501" s="30">
        <v>428</v>
      </c>
      <c r="E1501" s="30"/>
      <c r="F1501" s="28"/>
      <c r="G1501" s="27"/>
      <c r="H1501" s="31">
        <v>1</v>
      </c>
      <c r="I1501" s="68"/>
      <c r="J1501" s="35"/>
      <c r="K1501" s="31"/>
      <c r="L1501" s="33"/>
      <c r="M1501" s="110"/>
    </row>
    <row r="1502" spans="1:13">
      <c r="A1502" s="9" t="s">
        <v>0</v>
      </c>
      <c r="B1502" s="10"/>
      <c r="C1502" s="15" t="s">
        <v>60</v>
      </c>
      <c r="D1502" s="30">
        <v>407</v>
      </c>
      <c r="E1502" s="30"/>
      <c r="F1502" s="28"/>
      <c r="G1502" s="27"/>
      <c r="H1502" s="31">
        <v>2</v>
      </c>
      <c r="I1502" s="68"/>
      <c r="J1502" s="35"/>
      <c r="K1502" s="31"/>
      <c r="L1502" s="33"/>
      <c r="M1502" s="110"/>
    </row>
    <row r="1503" spans="1:13">
      <c r="A1503" s="9" t="s">
        <v>1</v>
      </c>
      <c r="B1503" s="11"/>
      <c r="C1503" s="15" t="s">
        <v>61</v>
      </c>
      <c r="D1503" s="30">
        <v>20</v>
      </c>
      <c r="E1503" s="30"/>
      <c r="F1503" s="28"/>
      <c r="G1503" s="27"/>
      <c r="H1503" s="31">
        <v>3</v>
      </c>
      <c r="I1503" s="31"/>
      <c r="J1503" s="35"/>
      <c r="K1503" s="31"/>
      <c r="L1503" s="33"/>
      <c r="M1503" s="110"/>
    </row>
    <row r="1504" spans="1:13">
      <c r="A1504" s="9" t="s">
        <v>62</v>
      </c>
      <c r="B1504" s="11"/>
      <c r="C1504" s="16" t="s">
        <v>63</v>
      </c>
      <c r="D1504" s="57" t="s">
        <v>88</v>
      </c>
      <c r="E1504" s="21"/>
      <c r="F1504" s="54"/>
      <c r="G1504" s="27"/>
      <c r="H1504" s="31">
        <v>4</v>
      </c>
      <c r="I1504" s="31"/>
      <c r="J1504" s="35"/>
      <c r="K1504" s="31"/>
      <c r="L1504" s="33"/>
      <c r="M1504" s="110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27"/>
      <c r="H1505" s="31">
        <v>5</v>
      </c>
      <c r="I1505" s="31"/>
      <c r="J1505" s="35"/>
      <c r="K1505" s="31"/>
      <c r="L1505" s="33"/>
      <c r="M1505" s="110"/>
    </row>
    <row r="1506" spans="1:14">
      <c r="A1506" s="17">
        <v>1</v>
      </c>
      <c r="B1506" s="12"/>
      <c r="C1506" s="71" t="s">
        <v>78</v>
      </c>
      <c r="D1506" s="77">
        <v>22</v>
      </c>
      <c r="E1506" s="71" t="s">
        <v>78</v>
      </c>
      <c r="F1506" s="12"/>
      <c r="G1506" s="27"/>
      <c r="H1506" s="72"/>
      <c r="I1506" s="72"/>
      <c r="J1506" s="72"/>
      <c r="K1506" s="72"/>
      <c r="L1506" s="44"/>
      <c r="M1506" s="115"/>
    </row>
    <row r="1507" spans="1:14">
      <c r="A1507" s="17">
        <v>2</v>
      </c>
      <c r="B1507" s="74">
        <v>10</v>
      </c>
      <c r="C1507" s="71" t="s">
        <v>77</v>
      </c>
      <c r="D1507" s="71" t="s">
        <v>77</v>
      </c>
      <c r="E1507" s="71" t="s">
        <v>77</v>
      </c>
      <c r="F1507" s="6"/>
      <c r="G1507" s="27"/>
      <c r="H1507" s="98"/>
      <c r="I1507" s="98"/>
      <c r="J1507" s="98"/>
      <c r="K1507" s="98"/>
      <c r="L1507" s="44"/>
      <c r="M1507" s="115"/>
    </row>
    <row r="1508" spans="1:14">
      <c r="A1508" s="17">
        <v>3</v>
      </c>
      <c r="B1508" s="75"/>
      <c r="C1508" s="71"/>
      <c r="D1508" s="6"/>
      <c r="E1508" s="71"/>
      <c r="F1508" s="6"/>
      <c r="G1508" s="27"/>
      <c r="H1508" s="204" t="s">
        <v>75</v>
      </c>
      <c r="I1508" s="205"/>
      <c r="J1508" s="98"/>
      <c r="K1508" s="44" t="s">
        <v>35</v>
      </c>
      <c r="L1508" s="5"/>
      <c r="M1508" s="116"/>
    </row>
    <row r="1509" spans="1:14">
      <c r="A1509" s="17">
        <v>4</v>
      </c>
      <c r="B1509" s="75"/>
      <c r="C1509" s="71"/>
      <c r="D1509" s="6"/>
      <c r="E1509" s="71"/>
      <c r="F1509" s="6"/>
      <c r="G1509" s="27"/>
      <c r="H1509" s="21" t="s">
        <v>64</v>
      </c>
      <c r="I1509" s="21"/>
      <c r="J1509" s="43">
        <f>SUM(J1501*L1501)+10+12</f>
        <v>22</v>
      </c>
      <c r="K1509" s="2"/>
      <c r="L1509" s="3"/>
      <c r="M1509" s="117"/>
    </row>
    <row r="1510" spans="1:14">
      <c r="A1510" s="17">
        <v>5</v>
      </c>
      <c r="B1510" s="76"/>
      <c r="C1510" s="71"/>
      <c r="D1510" s="71"/>
      <c r="E1510" s="71"/>
      <c r="F1510" s="6"/>
      <c r="G1510" s="27"/>
      <c r="H1510" s="21" t="s">
        <v>65</v>
      </c>
      <c r="I1510" s="21"/>
      <c r="J1510" s="43">
        <f>SUM(N1506,B1507)+12</f>
        <v>22</v>
      </c>
      <c r="K1510" s="27"/>
      <c r="L1510" s="3"/>
      <c r="M1510" s="11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27"/>
      <c r="H1511" s="206" t="s">
        <v>66</v>
      </c>
      <c r="I1511" s="207"/>
      <c r="J1511" s="206" t="s">
        <v>67</v>
      </c>
      <c r="K1511" s="207"/>
      <c r="L1511" s="20"/>
      <c r="M1511" s="118"/>
    </row>
    <row r="1512" spans="1:14">
      <c r="A1512" s="17">
        <v>7</v>
      </c>
      <c r="B1512" s="7"/>
      <c r="C1512" s="71"/>
      <c r="D1512" s="6"/>
      <c r="E1512" s="71"/>
      <c r="F1512" s="6"/>
      <c r="G1512" s="27"/>
      <c r="H1512" s="197"/>
      <c r="I1512" s="198"/>
      <c r="J1512" s="197"/>
      <c r="K1512" s="198"/>
      <c r="L1512" s="27"/>
      <c r="M1512" s="107"/>
    </row>
    <row r="1513" spans="1:14">
      <c r="A1513" s="17">
        <v>8</v>
      </c>
      <c r="B1513" s="75"/>
      <c r="C1513" s="71"/>
      <c r="D1513" s="71"/>
      <c r="E1513" s="71"/>
      <c r="F1513" s="6"/>
      <c r="G1513" s="27"/>
      <c r="H1513" s="199"/>
      <c r="I1513" s="200"/>
      <c r="J1513" s="199"/>
      <c r="K1513" s="200"/>
      <c r="L1513" s="27"/>
      <c r="M1513" s="107"/>
    </row>
    <row r="1514" spans="1:14">
      <c r="A1514" s="17">
        <v>9</v>
      </c>
      <c r="B1514" s="7"/>
      <c r="C1514" s="7"/>
      <c r="D1514" s="7"/>
      <c r="E1514" s="6"/>
      <c r="F1514" s="6"/>
      <c r="G1514" s="27"/>
      <c r="H1514" s="38" t="s">
        <v>68</v>
      </c>
      <c r="I1514" s="38"/>
      <c r="J1514" s="38"/>
      <c r="K1514" s="38"/>
      <c r="L1514" s="27"/>
      <c r="M1514" s="107"/>
    </row>
    <row r="1515" spans="1:14">
      <c r="A1515" s="17">
        <v>10</v>
      </c>
      <c r="B1515" s="95"/>
      <c r="C1515" s="6"/>
      <c r="D1515" s="6"/>
      <c r="E1515" s="6"/>
      <c r="F1515" s="6"/>
      <c r="G1515" s="27"/>
      <c r="H1515" s="54" t="s">
        <v>69</v>
      </c>
      <c r="I1515" s="54"/>
      <c r="J1515" s="54"/>
      <c r="K1515" s="54"/>
      <c r="L1515" s="27"/>
      <c r="M1515" s="107"/>
    </row>
    <row r="1516" spans="1:14">
      <c r="A1516" s="17">
        <v>11</v>
      </c>
      <c r="B1516" s="76"/>
      <c r="C1516" s="6"/>
      <c r="D1516" s="6"/>
      <c r="E1516" s="6"/>
      <c r="F1516" s="6"/>
      <c r="G1516" s="20"/>
      <c r="H1516" s="182"/>
      <c r="I1516" s="183"/>
      <c r="J1516" s="8"/>
      <c r="K1516" s="8"/>
      <c r="L1516" s="8"/>
      <c r="M1516" s="119"/>
    </row>
    <row r="1517" spans="1:14">
      <c r="A1517" s="17">
        <v>12</v>
      </c>
      <c r="B1517" s="75"/>
      <c r="C1517" s="6"/>
      <c r="D1517" s="6"/>
      <c r="E1517" s="6"/>
      <c r="F1517" s="6"/>
      <c r="G1517" s="20"/>
      <c r="H1517" s="95"/>
      <c r="I1517" s="7"/>
      <c r="J1517" s="8"/>
      <c r="K1517" s="8"/>
      <c r="L1517" s="8"/>
      <c r="M1517" s="119"/>
    </row>
    <row r="1518" spans="1:14">
      <c r="A1518" s="17">
        <v>13</v>
      </c>
      <c r="B1518" s="76"/>
      <c r="C1518" s="6"/>
      <c r="D1518" s="6"/>
      <c r="E1518" s="6"/>
      <c r="F1518" s="6"/>
      <c r="G1518" s="20"/>
      <c r="H1518" s="95"/>
      <c r="I1518" s="7"/>
      <c r="J1518" s="8"/>
      <c r="K1518" s="8"/>
      <c r="L1518" s="8"/>
      <c r="M1518" s="119"/>
    </row>
    <row r="1519" spans="1:14">
      <c r="A1519" s="17">
        <v>14</v>
      </c>
      <c r="B1519" s="76"/>
      <c r="C1519" s="6"/>
      <c r="D1519" s="6"/>
      <c r="E1519" s="6"/>
      <c r="F1519" s="6"/>
      <c r="G1519" s="20"/>
      <c r="H1519" s="95"/>
      <c r="I1519" s="7"/>
      <c r="J1519" s="8"/>
      <c r="K1519" s="8"/>
      <c r="L1519" s="8"/>
      <c r="M1519" s="119"/>
    </row>
    <row r="1520" spans="1:14">
      <c r="A1520" s="17">
        <v>15</v>
      </c>
      <c r="B1520" s="76"/>
      <c r="C1520" s="6"/>
      <c r="D1520" s="6"/>
      <c r="E1520" s="6"/>
      <c r="F1520" s="6"/>
      <c r="G1520" s="20"/>
      <c r="H1520" s="95"/>
      <c r="I1520" s="7"/>
      <c r="J1520" s="8"/>
      <c r="K1520" s="8"/>
      <c r="L1520" s="8"/>
      <c r="M1520" s="119"/>
    </row>
    <row r="1521" spans="1:13">
      <c r="A1521" s="17">
        <v>16</v>
      </c>
      <c r="B1521" s="75"/>
      <c r="C1521" s="6"/>
      <c r="D1521" s="6"/>
      <c r="E1521" s="6"/>
      <c r="F1521" s="6"/>
      <c r="G1521" s="54"/>
      <c r="H1521" s="95"/>
      <c r="I1521" s="7"/>
      <c r="J1521" s="8"/>
      <c r="K1521" s="8"/>
      <c r="L1521" s="8"/>
      <c r="M1521" s="119"/>
    </row>
    <row r="1522" spans="1:13">
      <c r="A1522" s="17">
        <v>17</v>
      </c>
      <c r="B1522" s="76"/>
      <c r="C1522" s="6"/>
      <c r="D1522" s="6"/>
      <c r="E1522" s="6"/>
      <c r="F1522" s="6"/>
      <c r="G1522" s="54"/>
      <c r="H1522" s="56"/>
      <c r="I1522" s="8"/>
      <c r="J1522" s="56"/>
      <c r="K1522" s="8"/>
      <c r="L1522" s="56"/>
      <c r="M1522" s="120"/>
    </row>
    <row r="1523" spans="1:13">
      <c r="A1523" s="17">
        <v>18</v>
      </c>
      <c r="B1523" s="76"/>
      <c r="C1523" s="6"/>
      <c r="D1523" s="6"/>
      <c r="E1523" s="6"/>
      <c r="F1523" s="6"/>
      <c r="G1523" s="54"/>
      <c r="H1523" s="99"/>
      <c r="I1523" s="8"/>
      <c r="J1523" s="99"/>
      <c r="K1523" s="8"/>
      <c r="L1523" s="99"/>
      <c r="M1523" s="121"/>
    </row>
    <row r="1524" spans="1:13">
      <c r="A1524" s="17">
        <v>19</v>
      </c>
      <c r="B1524" s="76"/>
      <c r="C1524" s="6"/>
      <c r="D1524" s="6"/>
      <c r="E1524" s="6"/>
      <c r="F1524" s="6"/>
      <c r="G1524" s="99"/>
      <c r="H1524" s="8"/>
      <c r="I1524" s="8"/>
      <c r="J1524" s="8"/>
      <c r="K1524" s="8"/>
      <c r="L1524" s="8"/>
      <c r="M1524" s="119"/>
    </row>
    <row r="1525" spans="1:13">
      <c r="A1525" s="17">
        <v>20</v>
      </c>
      <c r="B1525" s="75"/>
      <c r="C1525" s="6"/>
      <c r="D1525" s="6"/>
      <c r="E1525" s="6"/>
      <c r="F1525" s="6"/>
      <c r="G1525" s="99"/>
      <c r="H1525" s="8"/>
      <c r="I1525" s="8"/>
      <c r="J1525" s="8"/>
      <c r="K1525" s="8"/>
      <c r="L1525" s="8"/>
      <c r="M1525" s="119"/>
    </row>
    <row r="1526" spans="1:13">
      <c r="A1526" s="17">
        <v>21</v>
      </c>
      <c r="B1526" s="76"/>
      <c r="C1526" s="6"/>
      <c r="D1526" s="6"/>
      <c r="E1526" s="6"/>
      <c r="F1526" s="6"/>
      <c r="G1526" s="99"/>
      <c r="H1526" s="8"/>
      <c r="I1526" s="8"/>
      <c r="J1526" s="8"/>
      <c r="K1526" s="8"/>
      <c r="L1526" s="8"/>
      <c r="M1526" s="119"/>
    </row>
    <row r="1527" spans="1:13">
      <c r="A1527" s="17">
        <v>22</v>
      </c>
      <c r="B1527" s="76"/>
      <c r="C1527" s="6"/>
      <c r="D1527" s="6"/>
      <c r="E1527" s="6"/>
      <c r="F1527" s="6"/>
      <c r="G1527" s="99"/>
      <c r="H1527" s="8"/>
      <c r="I1527" s="8"/>
      <c r="J1527" s="8"/>
      <c r="K1527" s="8"/>
      <c r="L1527" s="8"/>
      <c r="M1527" s="119"/>
    </row>
    <row r="1528" spans="1:13">
      <c r="A1528" s="17">
        <v>23</v>
      </c>
      <c r="B1528" s="76"/>
      <c r="C1528" s="6"/>
      <c r="D1528" s="6"/>
      <c r="E1528" s="6"/>
      <c r="F1528" s="6"/>
      <c r="G1528" s="99"/>
      <c r="H1528" s="8"/>
      <c r="I1528" s="8"/>
      <c r="J1528" s="8"/>
      <c r="K1528" s="8"/>
      <c r="L1528" s="8"/>
      <c r="M1528" s="119"/>
    </row>
    <row r="1529" spans="1:13">
      <c r="A1529" s="17">
        <v>24</v>
      </c>
      <c r="B1529" s="75"/>
      <c r="C1529" s="6"/>
      <c r="D1529" s="6"/>
      <c r="E1529" s="6"/>
      <c r="F1529" s="6"/>
      <c r="G1529" s="99"/>
      <c r="H1529" s="42"/>
      <c r="I1529" s="8"/>
      <c r="J1529" s="42"/>
      <c r="K1529" s="8"/>
      <c r="L1529" s="8"/>
      <c r="M1529" s="119"/>
    </row>
    <row r="1530" spans="1:13">
      <c r="A1530" s="17">
        <v>25</v>
      </c>
      <c r="B1530" s="76"/>
      <c r="C1530" s="6"/>
      <c r="D1530" s="6"/>
      <c r="E1530" s="6"/>
      <c r="F1530" s="6"/>
      <c r="G1530" s="99"/>
      <c r="H1530" s="42"/>
      <c r="I1530" s="99"/>
      <c r="J1530" s="42"/>
      <c r="K1530" s="8"/>
      <c r="L1530" s="8"/>
      <c r="M1530" s="119"/>
    </row>
    <row r="1531" spans="1:13">
      <c r="G1531" s="8"/>
      <c r="H1531" s="8"/>
      <c r="I1531" s="8"/>
      <c r="J1531" s="8"/>
      <c r="K1531" s="8"/>
      <c r="L1531" s="8"/>
      <c r="M1531" s="119"/>
    </row>
    <row r="1532" spans="1:13">
      <c r="G1532" s="8"/>
      <c r="H1532" s="8"/>
      <c r="I1532" s="8"/>
      <c r="J1532" s="8"/>
      <c r="K1532" s="8"/>
      <c r="L1532" s="8"/>
      <c r="M1532" s="119"/>
    </row>
    <row r="1533" spans="1:13">
      <c r="G1533" s="8"/>
      <c r="H1533" s="8"/>
      <c r="I1533" s="8"/>
      <c r="J1533" s="8"/>
      <c r="K1533" s="8"/>
      <c r="L1533" s="8"/>
      <c r="M1533" s="119"/>
    </row>
    <row r="1534" spans="1:13">
      <c r="G1534" s="8"/>
      <c r="H1534" s="8"/>
      <c r="I1534" s="8"/>
      <c r="J1534" s="8"/>
      <c r="K1534" s="8"/>
      <c r="L1534" s="8"/>
      <c r="M1534" s="119"/>
    </row>
    <row r="1535" spans="1:13">
      <c r="G1535" s="8"/>
      <c r="H1535" s="8"/>
      <c r="I1535" s="8"/>
      <c r="J1535" s="8"/>
      <c r="K1535" s="8"/>
      <c r="L1535" s="8"/>
      <c r="M1535" s="119"/>
    </row>
    <row r="1536" spans="1:13">
      <c r="G1536" s="8"/>
      <c r="H1536" s="8"/>
      <c r="I1536" s="8"/>
      <c r="J1536" s="8"/>
      <c r="K1536" s="8"/>
      <c r="L1536" s="8"/>
      <c r="M1536" s="119"/>
    </row>
    <row r="1537" spans="1:13">
      <c r="G1537" s="8"/>
      <c r="H1537" s="8"/>
      <c r="I1537" s="8"/>
      <c r="J1537" s="8"/>
      <c r="K1537" s="8"/>
      <c r="L1537" s="8"/>
      <c r="M1537" s="119"/>
    </row>
    <row r="1538" spans="1:13">
      <c r="G1538" s="8"/>
      <c r="H1538" s="8"/>
      <c r="I1538" s="8"/>
      <c r="J1538" s="8"/>
      <c r="K1538" s="8"/>
      <c r="L1538" s="8"/>
      <c r="M1538" s="119"/>
    </row>
    <row r="1539" spans="1:13">
      <c r="G1539" s="8"/>
      <c r="H1539" s="8"/>
      <c r="I1539" s="8"/>
      <c r="J1539" s="8"/>
      <c r="K1539" s="8"/>
      <c r="L1539" s="8"/>
      <c r="M1539" s="119"/>
    </row>
    <row r="1540" spans="1:13">
      <c r="G1540" s="8"/>
      <c r="H1540" s="8"/>
      <c r="I1540" s="8"/>
      <c r="J1540" s="8"/>
      <c r="K1540" s="8"/>
      <c r="L1540" s="8"/>
      <c r="M1540" s="119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  <c r="M1541" s="112"/>
    </row>
    <row r="1542" spans="1:13">
      <c r="A1542" s="202" t="s">
        <v>86</v>
      </c>
      <c r="B1542" s="203"/>
      <c r="C1542" s="203"/>
      <c r="D1542" s="203"/>
      <c r="E1542" s="203"/>
      <c r="F1542" s="97"/>
      <c r="G1542" s="27"/>
      <c r="H1542" s="96" t="s">
        <v>51</v>
      </c>
      <c r="I1542" s="96"/>
      <c r="J1542" s="96"/>
      <c r="K1542" s="27"/>
      <c r="L1542" s="27"/>
      <c r="M1542" s="107"/>
    </row>
    <row r="1543" spans="1:13">
      <c r="A1543" s="34" t="s">
        <v>52</v>
      </c>
      <c r="B1543" s="97"/>
      <c r="C1543" s="97"/>
      <c r="D1543" s="97"/>
      <c r="E1543" s="97"/>
      <c r="F1543" s="97"/>
      <c r="G1543" s="27"/>
      <c r="H1543" s="55" t="s">
        <v>87</v>
      </c>
      <c r="I1543" s="55"/>
      <c r="J1543" s="55"/>
      <c r="K1543" s="37"/>
      <c r="L1543" s="26"/>
      <c r="M1543" s="113"/>
    </row>
    <row r="1544" spans="1:13">
      <c r="A1544" s="97"/>
      <c r="B1544" s="29"/>
      <c r="C1544" s="15" t="s">
        <v>53</v>
      </c>
      <c r="D1544" s="67"/>
      <c r="E1544" s="30"/>
      <c r="F1544" s="28"/>
      <c r="G1544" s="27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4"/>
    </row>
    <row r="1545" spans="1:13">
      <c r="A1545" s="1"/>
      <c r="B1545" s="1"/>
      <c r="C1545" s="15" t="s">
        <v>59</v>
      </c>
      <c r="D1545" s="30">
        <v>428</v>
      </c>
      <c r="E1545" s="30"/>
      <c r="F1545" s="28"/>
      <c r="G1545" s="27"/>
      <c r="H1545" s="31">
        <v>1</v>
      </c>
      <c r="I1545" s="68"/>
      <c r="J1545" s="35"/>
      <c r="K1545" s="31"/>
      <c r="L1545" s="33"/>
      <c r="M1545" s="110"/>
    </row>
    <row r="1546" spans="1:13">
      <c r="A1546" s="9" t="s">
        <v>0</v>
      </c>
      <c r="B1546" s="10"/>
      <c r="C1546" s="15" t="s">
        <v>60</v>
      </c>
      <c r="D1546" s="30">
        <v>407</v>
      </c>
      <c r="E1546" s="30"/>
      <c r="F1546" s="28"/>
      <c r="G1546" s="27"/>
      <c r="H1546" s="31">
        <v>2</v>
      </c>
      <c r="I1546" s="68"/>
      <c r="J1546" s="35"/>
      <c r="K1546" s="31"/>
      <c r="L1546" s="33"/>
      <c r="M1546" s="110"/>
    </row>
    <row r="1547" spans="1:13">
      <c r="A1547" s="9" t="s">
        <v>1</v>
      </c>
      <c r="B1547" s="11"/>
      <c r="C1547" s="15" t="s">
        <v>61</v>
      </c>
      <c r="D1547" s="30">
        <v>20</v>
      </c>
      <c r="E1547" s="30"/>
      <c r="F1547" s="28"/>
      <c r="G1547" s="27"/>
      <c r="H1547" s="31">
        <v>3</v>
      </c>
      <c r="I1547" s="31"/>
      <c r="J1547" s="35"/>
      <c r="K1547" s="31"/>
      <c r="L1547" s="33"/>
      <c r="M1547" s="110"/>
    </row>
    <row r="1548" spans="1:13">
      <c r="A1548" s="9" t="s">
        <v>62</v>
      </c>
      <c r="B1548" s="11"/>
      <c r="C1548" s="16" t="s">
        <v>63</v>
      </c>
      <c r="D1548" s="57" t="s">
        <v>88</v>
      </c>
      <c r="E1548" s="21"/>
      <c r="F1548" s="54"/>
      <c r="G1548" s="27"/>
      <c r="H1548" s="31">
        <v>4</v>
      </c>
      <c r="I1548" s="31"/>
      <c r="J1548" s="35"/>
      <c r="K1548" s="31"/>
      <c r="L1548" s="33"/>
      <c r="M1548" s="110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27"/>
      <c r="H1549" s="31">
        <v>5</v>
      </c>
      <c r="I1549" s="31"/>
      <c r="J1549" s="35"/>
      <c r="K1549" s="31"/>
      <c r="L1549" s="33"/>
      <c r="M1549" s="110"/>
    </row>
    <row r="1550" spans="1:13">
      <c r="A1550" s="17">
        <v>1</v>
      </c>
      <c r="B1550" s="12"/>
      <c r="C1550" s="71" t="s">
        <v>78</v>
      </c>
      <c r="D1550" s="77">
        <v>22</v>
      </c>
      <c r="E1550" s="71" t="s">
        <v>78</v>
      </c>
      <c r="F1550" s="12"/>
      <c r="G1550" s="27"/>
      <c r="H1550" s="72"/>
      <c r="I1550" s="72"/>
      <c r="J1550" s="72"/>
      <c r="K1550" s="72"/>
      <c r="L1550" s="44"/>
      <c r="M1550" s="115"/>
    </row>
    <row r="1551" spans="1:13">
      <c r="A1551" s="17">
        <v>2</v>
      </c>
      <c r="B1551" s="74">
        <v>10</v>
      </c>
      <c r="C1551" s="71" t="s">
        <v>77</v>
      </c>
      <c r="D1551" s="71" t="s">
        <v>77</v>
      </c>
      <c r="E1551" s="71" t="s">
        <v>77</v>
      </c>
      <c r="F1551" s="6"/>
      <c r="G1551" s="27"/>
      <c r="H1551" s="98"/>
      <c r="I1551" s="98"/>
      <c r="J1551" s="98"/>
      <c r="K1551" s="98"/>
      <c r="L1551" s="44"/>
      <c r="M1551" s="115"/>
    </row>
    <row r="1552" spans="1:13">
      <c r="A1552" s="17">
        <v>3</v>
      </c>
      <c r="B1552" s="75"/>
      <c r="C1552" s="71"/>
      <c r="D1552" s="6"/>
      <c r="E1552" s="71"/>
      <c r="F1552" s="6"/>
      <c r="G1552" s="27"/>
      <c r="H1552" s="204" t="s">
        <v>75</v>
      </c>
      <c r="I1552" s="205"/>
      <c r="J1552" s="98"/>
      <c r="K1552" s="44" t="s">
        <v>35</v>
      </c>
      <c r="L1552" s="5"/>
      <c r="M1552" s="116"/>
    </row>
    <row r="1553" spans="1:13">
      <c r="A1553" s="17">
        <v>4</v>
      </c>
      <c r="B1553" s="75"/>
      <c r="C1553" s="71"/>
      <c r="D1553" s="6"/>
      <c r="E1553" s="71"/>
      <c r="F1553" s="6"/>
      <c r="G1553" s="27"/>
      <c r="H1553" s="21" t="s">
        <v>64</v>
      </c>
      <c r="I1553" s="21"/>
      <c r="J1553" s="43">
        <f>SUM(J1545*L1545)+10+12</f>
        <v>22</v>
      </c>
      <c r="K1553" s="2"/>
      <c r="L1553" s="3"/>
      <c r="M1553" s="117"/>
    </row>
    <row r="1554" spans="1:13">
      <c r="A1554" s="17">
        <v>5</v>
      </c>
      <c r="B1554" s="76"/>
      <c r="C1554" s="71"/>
      <c r="D1554" s="71"/>
      <c r="E1554" s="71"/>
      <c r="F1554" s="6"/>
      <c r="G1554" s="27"/>
      <c r="H1554" s="21" t="s">
        <v>65</v>
      </c>
      <c r="I1554" s="21"/>
      <c r="J1554" s="43">
        <f>SUM(N1550,B1551)+12</f>
        <v>22</v>
      </c>
      <c r="K1554" s="27"/>
      <c r="L1554" s="3"/>
      <c r="M1554" s="117"/>
    </row>
    <row r="1555" spans="1:13">
      <c r="A1555" s="17">
        <v>6</v>
      </c>
      <c r="B1555" s="7"/>
      <c r="C1555" s="7"/>
      <c r="D1555" s="7"/>
      <c r="E1555" s="71"/>
      <c r="F1555" s="6"/>
      <c r="G1555" s="27"/>
      <c r="H1555" s="206" t="s">
        <v>66</v>
      </c>
      <c r="I1555" s="207"/>
      <c r="J1555" s="206" t="s">
        <v>67</v>
      </c>
      <c r="K1555" s="207"/>
      <c r="L1555" s="20"/>
      <c r="M1555" s="118"/>
    </row>
    <row r="1556" spans="1:13">
      <c r="A1556" s="17">
        <v>7</v>
      </c>
      <c r="B1556" s="7"/>
      <c r="C1556" s="71"/>
      <c r="D1556" s="6"/>
      <c r="E1556" s="71"/>
      <c r="F1556" s="6"/>
      <c r="G1556" s="27"/>
      <c r="H1556" s="197"/>
      <c r="I1556" s="198"/>
      <c r="J1556" s="197"/>
      <c r="K1556" s="198"/>
      <c r="L1556" s="27"/>
      <c r="M1556" s="107"/>
    </row>
    <row r="1557" spans="1:13">
      <c r="A1557" s="17">
        <v>8</v>
      </c>
      <c r="B1557" s="75"/>
      <c r="C1557" s="71"/>
      <c r="D1557" s="71"/>
      <c r="E1557" s="71"/>
      <c r="F1557" s="6"/>
      <c r="G1557" s="27"/>
      <c r="H1557" s="199"/>
      <c r="I1557" s="200"/>
      <c r="J1557" s="199"/>
      <c r="K1557" s="200"/>
      <c r="L1557" s="27"/>
      <c r="M1557" s="107"/>
    </row>
    <row r="1558" spans="1:13">
      <c r="A1558" s="17">
        <v>9</v>
      </c>
      <c r="B1558" s="7"/>
      <c r="C1558" s="7"/>
      <c r="D1558" s="7"/>
      <c r="E1558" s="6"/>
      <c r="F1558" s="6"/>
      <c r="G1558" s="27"/>
      <c r="H1558" s="38" t="s">
        <v>68</v>
      </c>
      <c r="I1558" s="38"/>
      <c r="J1558" s="38"/>
      <c r="K1558" s="38"/>
      <c r="L1558" s="27"/>
      <c r="M1558" s="107"/>
    </row>
    <row r="1559" spans="1:13">
      <c r="A1559" s="17">
        <v>10</v>
      </c>
      <c r="B1559" s="95"/>
      <c r="C1559" s="6"/>
      <c r="D1559" s="6"/>
      <c r="E1559" s="6"/>
      <c r="F1559" s="6"/>
      <c r="G1559" s="27"/>
      <c r="H1559" s="54" t="s">
        <v>69</v>
      </c>
      <c r="I1559" s="54"/>
      <c r="J1559" s="54"/>
      <c r="K1559" s="54"/>
      <c r="L1559" s="27"/>
      <c r="M1559" s="107"/>
    </row>
    <row r="1560" spans="1:13">
      <c r="A1560" s="17">
        <v>11</v>
      </c>
      <c r="B1560" s="76"/>
      <c r="C1560" s="6"/>
      <c r="D1560" s="6"/>
      <c r="E1560" s="6"/>
      <c r="F1560" s="6"/>
      <c r="G1560" s="20"/>
      <c r="H1560" s="182"/>
      <c r="I1560" s="183"/>
      <c r="J1560" s="8"/>
      <c r="K1560" s="8"/>
      <c r="L1560" s="8"/>
      <c r="M1560" s="119"/>
    </row>
    <row r="1561" spans="1:13">
      <c r="A1561" s="17">
        <v>12</v>
      </c>
      <c r="B1561" s="75"/>
      <c r="C1561" s="6"/>
      <c r="D1561" s="6"/>
      <c r="E1561" s="6"/>
      <c r="F1561" s="6"/>
      <c r="G1561" s="20"/>
      <c r="H1561" s="95"/>
      <c r="I1561" s="7"/>
      <c r="J1561" s="8"/>
      <c r="K1561" s="8"/>
      <c r="L1561" s="8"/>
      <c r="M1561" s="119"/>
    </row>
    <row r="1562" spans="1:13">
      <c r="A1562" s="17">
        <v>13</v>
      </c>
      <c r="B1562" s="76"/>
      <c r="C1562" s="6"/>
      <c r="D1562" s="6"/>
      <c r="E1562" s="6"/>
      <c r="F1562" s="6"/>
      <c r="G1562" s="20"/>
      <c r="H1562" s="95"/>
      <c r="I1562" s="7"/>
      <c r="J1562" s="8"/>
      <c r="K1562" s="8"/>
      <c r="L1562" s="8"/>
      <c r="M1562" s="119"/>
    </row>
    <row r="1563" spans="1:13">
      <c r="A1563" s="17">
        <v>14</v>
      </c>
      <c r="B1563" s="76"/>
      <c r="C1563" s="6"/>
      <c r="D1563" s="6"/>
      <c r="E1563" s="6"/>
      <c r="F1563" s="6"/>
      <c r="G1563" s="20"/>
      <c r="H1563" s="95"/>
      <c r="I1563" s="7"/>
      <c r="J1563" s="8"/>
      <c r="K1563" s="8"/>
      <c r="L1563" s="8"/>
      <c r="M1563" s="119"/>
    </row>
    <row r="1564" spans="1:13">
      <c r="A1564" s="17">
        <v>15</v>
      </c>
      <c r="B1564" s="76"/>
      <c r="C1564" s="6"/>
      <c r="D1564" s="6"/>
      <c r="E1564" s="6"/>
      <c r="F1564" s="6"/>
      <c r="G1564" s="20"/>
      <c r="H1564" s="95"/>
      <c r="I1564" s="7"/>
      <c r="J1564" s="8"/>
      <c r="K1564" s="8"/>
      <c r="L1564" s="8"/>
      <c r="M1564" s="119"/>
    </row>
    <row r="1565" spans="1:13">
      <c r="A1565" s="17">
        <v>16</v>
      </c>
      <c r="B1565" s="75"/>
      <c r="C1565" s="6"/>
      <c r="D1565" s="6"/>
      <c r="E1565" s="6"/>
      <c r="F1565" s="6"/>
      <c r="G1565" s="54"/>
      <c r="H1565" s="95"/>
      <c r="I1565" s="7"/>
      <c r="J1565" s="8"/>
      <c r="K1565" s="8"/>
      <c r="L1565" s="8"/>
      <c r="M1565" s="119"/>
    </row>
    <row r="1566" spans="1:13">
      <c r="A1566" s="17">
        <v>17</v>
      </c>
      <c r="B1566" s="76"/>
      <c r="C1566" s="6"/>
      <c r="D1566" s="6"/>
      <c r="E1566" s="6"/>
      <c r="F1566" s="6"/>
      <c r="G1566" s="54"/>
      <c r="H1566" s="56"/>
      <c r="I1566" s="8"/>
      <c r="J1566" s="56"/>
      <c r="K1566" s="8"/>
      <c r="L1566" s="56"/>
      <c r="M1566" s="120"/>
    </row>
    <row r="1567" spans="1:13">
      <c r="A1567" s="17">
        <v>18</v>
      </c>
      <c r="B1567" s="76"/>
      <c r="C1567" s="6"/>
      <c r="D1567" s="6"/>
      <c r="E1567" s="6"/>
      <c r="F1567" s="6"/>
      <c r="G1567" s="54"/>
      <c r="H1567" s="99"/>
      <c r="I1567" s="8"/>
      <c r="J1567" s="99"/>
      <c r="K1567" s="8"/>
      <c r="L1567" s="99"/>
      <c r="M1567" s="121"/>
    </row>
    <row r="1568" spans="1:13">
      <c r="A1568" s="17">
        <v>19</v>
      </c>
      <c r="B1568" s="76"/>
      <c r="C1568" s="6"/>
      <c r="D1568" s="6"/>
      <c r="E1568" s="6"/>
      <c r="F1568" s="6"/>
      <c r="G1568" s="99"/>
      <c r="H1568" s="8"/>
      <c r="I1568" s="8"/>
      <c r="J1568" s="8"/>
      <c r="K1568" s="8"/>
      <c r="L1568" s="8"/>
      <c r="M1568" s="119"/>
    </row>
    <row r="1569" spans="1:13">
      <c r="A1569" s="17">
        <v>20</v>
      </c>
      <c r="B1569" s="75"/>
      <c r="C1569" s="6"/>
      <c r="D1569" s="6"/>
      <c r="E1569" s="6"/>
      <c r="F1569" s="6"/>
      <c r="G1569" s="99"/>
      <c r="H1569" s="8"/>
      <c r="I1569" s="8"/>
      <c r="J1569" s="8"/>
      <c r="K1569" s="8"/>
      <c r="L1569" s="8"/>
      <c r="M1569" s="119"/>
    </row>
    <row r="1570" spans="1:13">
      <c r="A1570" s="17">
        <v>21</v>
      </c>
      <c r="B1570" s="76"/>
      <c r="C1570" s="6"/>
      <c r="D1570" s="6"/>
      <c r="E1570" s="6"/>
      <c r="F1570" s="6"/>
      <c r="G1570" s="99"/>
      <c r="H1570" s="8"/>
      <c r="I1570" s="8"/>
      <c r="J1570" s="8"/>
      <c r="K1570" s="8"/>
      <c r="L1570" s="8"/>
      <c r="M1570" s="119"/>
    </row>
    <row r="1571" spans="1:13">
      <c r="A1571" s="17">
        <v>22</v>
      </c>
      <c r="B1571" s="76"/>
      <c r="C1571" s="6"/>
      <c r="D1571" s="6"/>
      <c r="E1571" s="6"/>
      <c r="F1571" s="6"/>
      <c r="G1571" s="99"/>
      <c r="H1571" s="8"/>
      <c r="I1571" s="8"/>
      <c r="J1571" s="8"/>
      <c r="K1571" s="8"/>
      <c r="L1571" s="8"/>
      <c r="M1571" s="119"/>
    </row>
    <row r="1572" spans="1:13">
      <c r="A1572" s="17">
        <v>23</v>
      </c>
      <c r="B1572" s="76"/>
      <c r="C1572" s="6"/>
      <c r="D1572" s="6"/>
      <c r="E1572" s="6"/>
      <c r="F1572" s="6"/>
      <c r="G1572" s="99"/>
      <c r="H1572" s="8"/>
      <c r="I1572" s="8"/>
      <c r="J1572" s="8"/>
      <c r="K1572" s="8"/>
      <c r="L1572" s="8"/>
      <c r="M1572" s="119"/>
    </row>
    <row r="1573" spans="1:13">
      <c r="A1573" s="17">
        <v>24</v>
      </c>
      <c r="B1573" s="75"/>
      <c r="C1573" s="6"/>
      <c r="D1573" s="6"/>
      <c r="E1573" s="6"/>
      <c r="F1573" s="6"/>
      <c r="G1573" s="99"/>
      <c r="H1573" s="42"/>
      <c r="I1573" s="8"/>
      <c r="J1573" s="42"/>
      <c r="K1573" s="8"/>
      <c r="L1573" s="8"/>
      <c r="M1573" s="119"/>
    </row>
    <row r="1574" spans="1:13">
      <c r="A1574" s="17">
        <v>25</v>
      </c>
      <c r="B1574" s="76"/>
      <c r="C1574" s="6"/>
      <c r="D1574" s="6"/>
      <c r="E1574" s="6"/>
      <c r="F1574" s="6"/>
      <c r="G1574" s="99"/>
      <c r="H1574" s="42"/>
      <c r="I1574" s="99"/>
      <c r="J1574" s="42"/>
      <c r="K1574" s="8"/>
      <c r="L1574" s="8"/>
      <c r="M1574" s="119"/>
    </row>
    <row r="1575" spans="1:13">
      <c r="G1575" s="8"/>
      <c r="H1575" s="8"/>
      <c r="I1575" s="8"/>
      <c r="J1575" s="8"/>
      <c r="K1575" s="8"/>
      <c r="L1575" s="8"/>
      <c r="M1575" s="119"/>
    </row>
    <row r="1576" spans="1:13">
      <c r="G1576" s="8"/>
      <c r="H1576" s="8"/>
      <c r="I1576" s="8"/>
      <c r="J1576" s="8"/>
      <c r="K1576" s="8"/>
      <c r="L1576" s="8"/>
      <c r="M1576" s="119"/>
    </row>
    <row r="1577" spans="1:13">
      <c r="G1577" s="8"/>
      <c r="H1577" s="8"/>
      <c r="I1577" s="8"/>
      <c r="J1577" s="8"/>
      <c r="K1577" s="8"/>
      <c r="L1577" s="8"/>
      <c r="M1577" s="119"/>
    </row>
    <row r="1578" spans="1:13">
      <c r="G1578" s="8"/>
      <c r="H1578" s="8"/>
      <c r="I1578" s="8"/>
      <c r="J1578" s="8"/>
      <c r="K1578" s="8"/>
      <c r="L1578" s="8"/>
      <c r="M1578" s="119"/>
    </row>
    <row r="1579" spans="1:13">
      <c r="G1579" s="8"/>
      <c r="H1579" s="8"/>
      <c r="I1579" s="8"/>
      <c r="J1579" s="8"/>
      <c r="K1579" s="8"/>
      <c r="L1579" s="8"/>
      <c r="M1579" s="119"/>
    </row>
    <row r="1580" spans="1:13">
      <c r="G1580" s="8"/>
      <c r="H1580" s="8"/>
      <c r="I1580" s="8"/>
      <c r="J1580" s="8"/>
      <c r="K1580" s="8"/>
      <c r="L1580" s="8"/>
      <c r="M1580" s="119"/>
    </row>
    <row r="1581" spans="1:13">
      <c r="G1581" s="8"/>
      <c r="H1581" s="8"/>
      <c r="I1581" s="8"/>
      <c r="J1581" s="8"/>
      <c r="K1581" s="8"/>
      <c r="L1581" s="8"/>
      <c r="M1581" s="119"/>
    </row>
    <row r="1582" spans="1:13">
      <c r="G1582" s="8"/>
      <c r="H1582" s="8"/>
      <c r="I1582" s="8"/>
      <c r="J1582" s="8"/>
      <c r="K1582" s="8"/>
      <c r="L1582" s="8"/>
      <c r="M1582" s="119"/>
    </row>
    <row r="1583" spans="1:13">
      <c r="G1583" s="8"/>
      <c r="H1583" s="8"/>
      <c r="I1583" s="8"/>
      <c r="J1583" s="8"/>
      <c r="K1583" s="8"/>
      <c r="L1583" s="8"/>
      <c r="M1583" s="119"/>
    </row>
    <row r="1584" spans="1:13">
      <c r="G1584" s="8"/>
      <c r="H1584" s="8"/>
      <c r="I1584" s="8"/>
      <c r="J1584" s="8"/>
      <c r="K1584" s="8"/>
      <c r="L1584" s="8"/>
      <c r="M1584" s="119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  <c r="M1585" s="112"/>
    </row>
    <row r="1586" spans="1:13">
      <c r="A1586" s="202" t="s">
        <v>86</v>
      </c>
      <c r="B1586" s="203"/>
      <c r="C1586" s="203"/>
      <c r="D1586" s="203"/>
      <c r="E1586" s="203"/>
      <c r="F1586" s="97"/>
      <c r="G1586" s="27"/>
      <c r="H1586" s="96" t="s">
        <v>51</v>
      </c>
      <c r="I1586" s="96"/>
      <c r="J1586" s="96"/>
      <c r="K1586" s="27"/>
      <c r="L1586" s="27"/>
      <c r="M1586" s="107"/>
    </row>
    <row r="1587" spans="1:13">
      <c r="A1587" s="34" t="s">
        <v>52</v>
      </c>
      <c r="B1587" s="97"/>
      <c r="C1587" s="97"/>
      <c r="D1587" s="97"/>
      <c r="E1587" s="97"/>
      <c r="F1587" s="97"/>
      <c r="G1587" s="27"/>
      <c r="H1587" s="55" t="s">
        <v>87</v>
      </c>
      <c r="I1587" s="55"/>
      <c r="J1587" s="55"/>
      <c r="K1587" s="37"/>
      <c r="L1587" s="26"/>
      <c r="M1587" s="113"/>
    </row>
    <row r="1588" spans="1:13">
      <c r="A1588" s="97"/>
      <c r="B1588" s="29"/>
      <c r="C1588" s="15" t="s">
        <v>53</v>
      </c>
      <c r="D1588" s="67"/>
      <c r="E1588" s="30"/>
      <c r="F1588" s="28"/>
      <c r="G1588" s="27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4"/>
    </row>
    <row r="1589" spans="1:13">
      <c r="A1589" s="1"/>
      <c r="B1589" s="1"/>
      <c r="C1589" s="15" t="s">
        <v>59</v>
      </c>
      <c r="D1589" s="30">
        <v>428</v>
      </c>
      <c r="E1589" s="30"/>
      <c r="F1589" s="28"/>
      <c r="G1589" s="27"/>
      <c r="H1589" s="31">
        <v>1</v>
      </c>
      <c r="I1589" s="68"/>
      <c r="J1589" s="35"/>
      <c r="K1589" s="31"/>
      <c r="L1589" s="33"/>
      <c r="M1589" s="110"/>
    </row>
    <row r="1590" spans="1:13">
      <c r="A1590" s="9" t="s">
        <v>0</v>
      </c>
      <c r="B1590" s="10"/>
      <c r="C1590" s="15" t="s">
        <v>60</v>
      </c>
      <c r="D1590" s="30">
        <v>407</v>
      </c>
      <c r="E1590" s="30"/>
      <c r="F1590" s="28"/>
      <c r="G1590" s="27"/>
      <c r="H1590" s="31">
        <v>2</v>
      </c>
      <c r="I1590" s="68"/>
      <c r="J1590" s="35"/>
      <c r="K1590" s="31"/>
      <c r="L1590" s="33"/>
      <c r="M1590" s="110"/>
    </row>
    <row r="1591" spans="1:13">
      <c r="A1591" s="9" t="s">
        <v>1</v>
      </c>
      <c r="B1591" s="11"/>
      <c r="C1591" s="15" t="s">
        <v>61</v>
      </c>
      <c r="D1591" s="30">
        <v>20</v>
      </c>
      <c r="E1591" s="30"/>
      <c r="F1591" s="28"/>
      <c r="G1591" s="27"/>
      <c r="H1591" s="31">
        <v>3</v>
      </c>
      <c r="I1591" s="31"/>
      <c r="J1591" s="35"/>
      <c r="K1591" s="31"/>
      <c r="L1591" s="33"/>
      <c r="M1591" s="110"/>
    </row>
    <row r="1592" spans="1:13">
      <c r="A1592" s="9" t="s">
        <v>62</v>
      </c>
      <c r="B1592" s="11"/>
      <c r="C1592" s="16" t="s">
        <v>63</v>
      </c>
      <c r="D1592" s="57" t="s">
        <v>88</v>
      </c>
      <c r="E1592" s="21"/>
      <c r="F1592" s="54"/>
      <c r="G1592" s="27"/>
      <c r="H1592" s="31">
        <v>4</v>
      </c>
      <c r="I1592" s="31"/>
      <c r="J1592" s="35"/>
      <c r="K1592" s="31"/>
      <c r="L1592" s="33"/>
      <c r="M1592" s="110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27"/>
      <c r="H1593" s="31">
        <v>5</v>
      </c>
      <c r="I1593" s="31"/>
      <c r="J1593" s="35"/>
      <c r="K1593" s="31"/>
      <c r="L1593" s="33"/>
      <c r="M1593" s="110"/>
    </row>
    <row r="1594" spans="1:13">
      <c r="A1594" s="17">
        <v>1</v>
      </c>
      <c r="B1594" s="12"/>
      <c r="C1594" s="71" t="s">
        <v>78</v>
      </c>
      <c r="D1594" s="77">
        <v>22</v>
      </c>
      <c r="E1594" s="71" t="s">
        <v>78</v>
      </c>
      <c r="F1594" s="12"/>
      <c r="G1594" s="27"/>
      <c r="H1594" s="72"/>
      <c r="I1594" s="72"/>
      <c r="J1594" s="72"/>
      <c r="K1594" s="72"/>
      <c r="L1594" s="44"/>
      <c r="M1594" s="115"/>
    </row>
    <row r="1595" spans="1:13">
      <c r="A1595" s="17">
        <v>2</v>
      </c>
      <c r="B1595" s="74">
        <v>10</v>
      </c>
      <c r="C1595" s="71" t="s">
        <v>77</v>
      </c>
      <c r="D1595" s="71" t="s">
        <v>77</v>
      </c>
      <c r="E1595" s="71" t="s">
        <v>77</v>
      </c>
      <c r="F1595" s="6"/>
      <c r="G1595" s="27"/>
      <c r="H1595" s="98"/>
      <c r="I1595" s="98"/>
      <c r="J1595" s="98"/>
      <c r="K1595" s="98"/>
      <c r="L1595" s="44"/>
      <c r="M1595" s="115"/>
    </row>
    <row r="1596" spans="1:13">
      <c r="A1596" s="17">
        <v>3</v>
      </c>
      <c r="B1596" s="75"/>
      <c r="C1596" s="71"/>
      <c r="D1596" s="6"/>
      <c r="E1596" s="71"/>
      <c r="F1596" s="6"/>
      <c r="G1596" s="27"/>
      <c r="H1596" s="204" t="s">
        <v>75</v>
      </c>
      <c r="I1596" s="205"/>
      <c r="J1596" s="98"/>
      <c r="K1596" s="44" t="s">
        <v>35</v>
      </c>
      <c r="L1596" s="5"/>
      <c r="M1596" s="116"/>
    </row>
    <row r="1597" spans="1:13">
      <c r="A1597" s="17">
        <v>4</v>
      </c>
      <c r="B1597" s="75"/>
      <c r="C1597" s="71"/>
      <c r="D1597" s="6"/>
      <c r="E1597" s="71"/>
      <c r="F1597" s="6"/>
      <c r="G1597" s="27"/>
      <c r="H1597" s="21" t="s">
        <v>64</v>
      </c>
      <c r="I1597" s="21"/>
      <c r="J1597" s="43">
        <f>SUM(J1589*L1589)+10+12</f>
        <v>22</v>
      </c>
      <c r="K1597" s="2"/>
      <c r="L1597" s="3"/>
      <c r="M1597" s="117"/>
    </row>
    <row r="1598" spans="1:13">
      <c r="A1598" s="17">
        <v>5</v>
      </c>
      <c r="B1598" s="76"/>
      <c r="C1598" s="71"/>
      <c r="D1598" s="71"/>
      <c r="E1598" s="71"/>
      <c r="F1598" s="6"/>
      <c r="G1598" s="27"/>
      <c r="H1598" s="21" t="s">
        <v>65</v>
      </c>
      <c r="I1598" s="21"/>
      <c r="J1598" s="43">
        <f>SUM(N1594,B1595)+12</f>
        <v>22</v>
      </c>
      <c r="K1598" s="27"/>
      <c r="L1598" s="3"/>
      <c r="M1598" s="117"/>
    </row>
    <row r="1599" spans="1:13">
      <c r="A1599" s="17">
        <v>6</v>
      </c>
      <c r="B1599" s="7"/>
      <c r="C1599" s="7"/>
      <c r="D1599" s="7"/>
      <c r="E1599" s="71"/>
      <c r="F1599" s="6"/>
      <c r="G1599" s="27"/>
      <c r="H1599" s="206" t="s">
        <v>66</v>
      </c>
      <c r="I1599" s="207"/>
      <c r="J1599" s="206" t="s">
        <v>67</v>
      </c>
      <c r="K1599" s="207"/>
      <c r="L1599" s="20"/>
      <c r="M1599" s="118"/>
    </row>
    <row r="1600" spans="1:13">
      <c r="A1600" s="17">
        <v>7</v>
      </c>
      <c r="B1600" s="7"/>
      <c r="C1600" s="71"/>
      <c r="D1600" s="6"/>
      <c r="E1600" s="71"/>
      <c r="F1600" s="6"/>
      <c r="G1600" s="27"/>
      <c r="H1600" s="197"/>
      <c r="I1600" s="198"/>
      <c r="J1600" s="197"/>
      <c r="K1600" s="198"/>
      <c r="L1600" s="27"/>
      <c r="M1600" s="107"/>
    </row>
    <row r="1601" spans="1:13">
      <c r="A1601" s="17">
        <v>8</v>
      </c>
      <c r="B1601" s="75"/>
      <c r="C1601" s="71"/>
      <c r="D1601" s="71"/>
      <c r="E1601" s="71"/>
      <c r="F1601" s="6"/>
      <c r="G1601" s="27"/>
      <c r="H1601" s="199"/>
      <c r="I1601" s="200"/>
      <c r="J1601" s="199"/>
      <c r="K1601" s="200"/>
      <c r="L1601" s="27"/>
      <c r="M1601" s="107"/>
    </row>
    <row r="1602" spans="1:13">
      <c r="A1602" s="17">
        <v>9</v>
      </c>
      <c r="B1602" s="7"/>
      <c r="C1602" s="7"/>
      <c r="D1602" s="7"/>
      <c r="E1602" s="6"/>
      <c r="F1602" s="6"/>
      <c r="G1602" s="27"/>
      <c r="H1602" s="38" t="s">
        <v>68</v>
      </c>
      <c r="I1602" s="38"/>
      <c r="J1602" s="38"/>
      <c r="K1602" s="38"/>
      <c r="L1602" s="27"/>
      <c r="M1602" s="107"/>
    </row>
    <row r="1603" spans="1:13">
      <c r="A1603" s="17">
        <v>10</v>
      </c>
      <c r="B1603" s="95"/>
      <c r="C1603" s="6"/>
      <c r="D1603" s="6"/>
      <c r="E1603" s="6"/>
      <c r="F1603" s="6"/>
      <c r="G1603" s="27"/>
      <c r="H1603" s="54" t="s">
        <v>69</v>
      </c>
      <c r="I1603" s="54"/>
      <c r="J1603" s="54"/>
      <c r="K1603" s="54"/>
      <c r="L1603" s="27"/>
      <c r="M1603" s="107"/>
    </row>
    <row r="1604" spans="1:13">
      <c r="A1604" s="17">
        <v>11</v>
      </c>
      <c r="B1604" s="76"/>
      <c r="C1604" s="6"/>
      <c r="D1604" s="6"/>
      <c r="E1604" s="6"/>
      <c r="F1604" s="6"/>
      <c r="G1604" s="20"/>
      <c r="H1604" s="182"/>
      <c r="I1604" s="183"/>
      <c r="J1604" s="8"/>
      <c r="K1604" s="8"/>
      <c r="L1604" s="8"/>
      <c r="M1604" s="119"/>
    </row>
    <row r="1605" spans="1:13">
      <c r="A1605" s="17">
        <v>12</v>
      </c>
      <c r="B1605" s="75"/>
      <c r="C1605" s="6"/>
      <c r="D1605" s="6"/>
      <c r="E1605" s="6"/>
      <c r="F1605" s="6"/>
      <c r="G1605" s="20"/>
      <c r="H1605" s="95"/>
      <c r="I1605" s="7"/>
      <c r="J1605" s="8"/>
      <c r="K1605" s="8"/>
      <c r="L1605" s="8"/>
      <c r="M1605" s="119"/>
    </row>
    <row r="1606" spans="1:13">
      <c r="A1606" s="17">
        <v>13</v>
      </c>
      <c r="B1606" s="76"/>
      <c r="C1606" s="6"/>
      <c r="D1606" s="6"/>
      <c r="E1606" s="6"/>
      <c r="F1606" s="6"/>
      <c r="G1606" s="20"/>
      <c r="H1606" s="95"/>
      <c r="I1606" s="7"/>
      <c r="J1606" s="8"/>
      <c r="K1606" s="8"/>
      <c r="L1606" s="8"/>
      <c r="M1606" s="119"/>
    </row>
    <row r="1607" spans="1:13">
      <c r="A1607" s="17">
        <v>14</v>
      </c>
      <c r="B1607" s="76"/>
      <c r="C1607" s="6"/>
      <c r="D1607" s="6"/>
      <c r="E1607" s="6"/>
      <c r="F1607" s="6"/>
      <c r="G1607" s="20"/>
      <c r="H1607" s="95"/>
      <c r="I1607" s="7"/>
      <c r="J1607" s="8"/>
      <c r="K1607" s="8"/>
      <c r="L1607" s="8"/>
      <c r="M1607" s="119"/>
    </row>
    <row r="1608" spans="1:13">
      <c r="A1608" s="17">
        <v>15</v>
      </c>
      <c r="B1608" s="76"/>
      <c r="C1608" s="6"/>
      <c r="D1608" s="6"/>
      <c r="E1608" s="6"/>
      <c r="F1608" s="6"/>
      <c r="G1608" s="20"/>
      <c r="H1608" s="95"/>
      <c r="I1608" s="7"/>
      <c r="J1608" s="8"/>
      <c r="K1608" s="8"/>
      <c r="L1608" s="8"/>
      <c r="M1608" s="119"/>
    </row>
    <row r="1609" spans="1:13">
      <c r="A1609" s="17">
        <v>16</v>
      </c>
      <c r="B1609" s="75"/>
      <c r="C1609" s="6"/>
      <c r="D1609" s="6"/>
      <c r="E1609" s="6"/>
      <c r="F1609" s="6"/>
      <c r="G1609" s="54"/>
      <c r="H1609" s="95"/>
      <c r="I1609" s="7"/>
      <c r="J1609" s="8"/>
      <c r="K1609" s="8"/>
      <c r="L1609" s="8"/>
      <c r="M1609" s="119"/>
    </row>
    <row r="1610" spans="1:13">
      <c r="A1610" s="17">
        <v>17</v>
      </c>
      <c r="B1610" s="76"/>
      <c r="C1610" s="6"/>
      <c r="D1610" s="6"/>
      <c r="E1610" s="6"/>
      <c r="F1610" s="6"/>
      <c r="G1610" s="54"/>
      <c r="H1610" s="56"/>
      <c r="I1610" s="8"/>
      <c r="J1610" s="56"/>
      <c r="K1610" s="8"/>
      <c r="L1610" s="56"/>
      <c r="M1610" s="120"/>
    </row>
    <row r="1611" spans="1:13">
      <c r="A1611" s="17">
        <v>18</v>
      </c>
      <c r="B1611" s="76"/>
      <c r="C1611" s="6"/>
      <c r="D1611" s="6"/>
      <c r="E1611" s="6"/>
      <c r="F1611" s="6"/>
      <c r="G1611" s="54"/>
      <c r="H1611" s="99"/>
      <c r="I1611" s="8"/>
      <c r="J1611" s="99"/>
      <c r="K1611" s="8"/>
      <c r="L1611" s="99"/>
      <c r="M1611" s="121"/>
    </row>
    <row r="1612" spans="1:13">
      <c r="A1612" s="17">
        <v>19</v>
      </c>
      <c r="B1612" s="76"/>
      <c r="C1612" s="6"/>
      <c r="D1612" s="6"/>
      <c r="E1612" s="6"/>
      <c r="F1612" s="6"/>
      <c r="G1612" s="99"/>
      <c r="H1612" s="8"/>
      <c r="I1612" s="8"/>
      <c r="J1612" s="8"/>
      <c r="K1612" s="8"/>
      <c r="L1612" s="8"/>
      <c r="M1612" s="119"/>
    </row>
    <row r="1613" spans="1:13">
      <c r="A1613" s="17">
        <v>20</v>
      </c>
      <c r="B1613" s="75"/>
      <c r="C1613" s="6"/>
      <c r="D1613" s="6"/>
      <c r="E1613" s="6"/>
      <c r="F1613" s="6"/>
      <c r="G1613" s="99"/>
      <c r="H1613" s="8"/>
      <c r="I1613" s="8"/>
      <c r="J1613" s="8"/>
      <c r="K1613" s="8"/>
      <c r="L1613" s="8"/>
      <c r="M1613" s="119"/>
    </row>
    <row r="1614" spans="1:13">
      <c r="A1614" s="17">
        <v>21</v>
      </c>
      <c r="B1614" s="76"/>
      <c r="C1614" s="6"/>
      <c r="D1614" s="6"/>
      <c r="E1614" s="6"/>
      <c r="F1614" s="6"/>
      <c r="G1614" s="99"/>
      <c r="H1614" s="8"/>
      <c r="I1614" s="8"/>
      <c r="J1614" s="8"/>
      <c r="K1614" s="8"/>
      <c r="L1614" s="8"/>
      <c r="M1614" s="119"/>
    </row>
    <row r="1615" spans="1:13">
      <c r="A1615" s="17">
        <v>22</v>
      </c>
      <c r="B1615" s="76"/>
      <c r="C1615" s="6"/>
      <c r="D1615" s="6"/>
      <c r="E1615" s="6"/>
      <c r="F1615" s="6"/>
      <c r="G1615" s="99"/>
      <c r="H1615" s="8"/>
      <c r="I1615" s="8"/>
      <c r="J1615" s="8"/>
      <c r="K1615" s="8"/>
      <c r="L1615" s="8"/>
      <c r="M1615" s="119"/>
    </row>
    <row r="1616" spans="1:13">
      <c r="A1616" s="17">
        <v>23</v>
      </c>
      <c r="B1616" s="76"/>
      <c r="C1616" s="6"/>
      <c r="D1616" s="6"/>
      <c r="E1616" s="6"/>
      <c r="F1616" s="6"/>
      <c r="G1616" s="99"/>
      <c r="H1616" s="8"/>
      <c r="I1616" s="8"/>
      <c r="J1616" s="8"/>
      <c r="K1616" s="8"/>
      <c r="L1616" s="8"/>
      <c r="M1616" s="119"/>
    </row>
    <row r="1617" spans="1:13">
      <c r="A1617" s="17">
        <v>24</v>
      </c>
      <c r="B1617" s="75"/>
      <c r="C1617" s="6"/>
      <c r="D1617" s="6"/>
      <c r="E1617" s="6"/>
      <c r="F1617" s="6"/>
      <c r="G1617" s="99"/>
      <c r="H1617" s="42"/>
      <c r="I1617" s="8"/>
      <c r="J1617" s="42"/>
      <c r="K1617" s="8"/>
      <c r="L1617" s="8"/>
      <c r="M1617" s="119"/>
    </row>
    <row r="1618" spans="1:13">
      <c r="A1618" s="17">
        <v>25</v>
      </c>
      <c r="B1618" s="76"/>
      <c r="C1618" s="6"/>
      <c r="D1618" s="6"/>
      <c r="E1618" s="6"/>
      <c r="F1618" s="6"/>
      <c r="G1618" s="99"/>
      <c r="H1618" s="42"/>
      <c r="I1618" s="99"/>
      <c r="J1618" s="42"/>
      <c r="K1618" s="8"/>
      <c r="L1618" s="8"/>
      <c r="M1618" s="119"/>
    </row>
    <row r="1619" spans="1:13">
      <c r="G1619" s="8"/>
      <c r="H1619" s="8"/>
      <c r="I1619" s="8"/>
      <c r="J1619" s="8"/>
      <c r="K1619" s="8"/>
      <c r="L1619" s="8"/>
      <c r="M1619" s="119"/>
    </row>
    <row r="1620" spans="1:13">
      <c r="G1620" s="8"/>
      <c r="H1620" s="8"/>
      <c r="I1620" s="8"/>
      <c r="J1620" s="8"/>
      <c r="K1620" s="8"/>
      <c r="L1620" s="8"/>
      <c r="M1620" s="119"/>
    </row>
    <row r="1621" spans="1:13">
      <c r="G1621" s="8"/>
      <c r="H1621" s="8"/>
      <c r="I1621" s="8"/>
      <c r="J1621" s="8"/>
      <c r="K1621" s="8"/>
      <c r="L1621" s="8"/>
      <c r="M1621" s="119"/>
    </row>
    <row r="1622" spans="1:13">
      <c r="G1622" s="8"/>
      <c r="H1622" s="8"/>
      <c r="I1622" s="8"/>
      <c r="J1622" s="8"/>
      <c r="K1622" s="8"/>
      <c r="L1622" s="8"/>
      <c r="M1622" s="119"/>
    </row>
    <row r="1623" spans="1:13">
      <c r="G1623" s="8"/>
      <c r="H1623" s="8"/>
      <c r="I1623" s="8"/>
      <c r="J1623" s="8"/>
      <c r="K1623" s="8"/>
      <c r="L1623" s="8"/>
      <c r="M1623" s="119"/>
    </row>
    <row r="1624" spans="1:13">
      <c r="G1624" s="8"/>
      <c r="H1624" s="8"/>
      <c r="I1624" s="8"/>
      <c r="J1624" s="8"/>
      <c r="K1624" s="8"/>
      <c r="L1624" s="8"/>
      <c r="M1624" s="119"/>
    </row>
    <row r="1625" spans="1:13">
      <c r="G1625" s="8"/>
      <c r="H1625" s="8"/>
      <c r="I1625" s="8"/>
      <c r="J1625" s="8"/>
      <c r="K1625" s="8"/>
      <c r="L1625" s="8"/>
      <c r="M1625" s="119"/>
    </row>
    <row r="1626" spans="1:13">
      <c r="G1626" s="8"/>
      <c r="H1626" s="8"/>
      <c r="I1626" s="8"/>
      <c r="J1626" s="8"/>
      <c r="K1626" s="8"/>
      <c r="L1626" s="8"/>
      <c r="M1626" s="119"/>
    </row>
    <row r="1627" spans="1:13">
      <c r="G1627" s="8"/>
      <c r="H1627" s="8"/>
      <c r="I1627" s="8"/>
      <c r="J1627" s="8"/>
      <c r="K1627" s="8"/>
      <c r="L1627" s="8"/>
      <c r="M1627" s="119"/>
    </row>
    <row r="1628" spans="1:13">
      <c r="G1628" s="8"/>
      <c r="H1628" s="8"/>
      <c r="I1628" s="8"/>
      <c r="J1628" s="8"/>
      <c r="K1628" s="8"/>
      <c r="L1628" s="8"/>
      <c r="M1628" s="119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  <c r="M1629" s="112"/>
    </row>
    <row r="1630" spans="1:13">
      <c r="A1630" s="202" t="s">
        <v>86</v>
      </c>
      <c r="B1630" s="203"/>
      <c r="C1630" s="203"/>
      <c r="D1630" s="203"/>
      <c r="E1630" s="203"/>
      <c r="F1630" s="97"/>
      <c r="G1630" s="27"/>
      <c r="H1630" s="96" t="s">
        <v>51</v>
      </c>
      <c r="I1630" s="96"/>
      <c r="J1630" s="96"/>
      <c r="K1630" s="27"/>
      <c r="L1630" s="27"/>
      <c r="M1630" s="107"/>
    </row>
    <row r="1631" spans="1:13">
      <c r="A1631" s="34" t="s">
        <v>52</v>
      </c>
      <c r="B1631" s="97"/>
      <c r="C1631" s="97"/>
      <c r="D1631" s="97"/>
      <c r="E1631" s="97"/>
      <c r="F1631" s="97"/>
      <c r="G1631" s="27"/>
      <c r="H1631" s="55" t="s">
        <v>87</v>
      </c>
      <c r="I1631" s="55"/>
      <c r="J1631" s="55"/>
      <c r="K1631" s="37"/>
      <c r="L1631" s="26"/>
      <c r="M1631" s="113"/>
    </row>
    <row r="1632" spans="1:13">
      <c r="A1632" s="97"/>
      <c r="B1632" s="29"/>
      <c r="C1632" s="15" t="s">
        <v>53</v>
      </c>
      <c r="D1632" s="67"/>
      <c r="E1632" s="30"/>
      <c r="F1632" s="28"/>
      <c r="G1632" s="27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4"/>
    </row>
    <row r="1633" spans="1:14">
      <c r="A1633" s="1"/>
      <c r="B1633" s="1"/>
      <c r="C1633" s="15" t="s">
        <v>59</v>
      </c>
      <c r="D1633" s="30">
        <v>428</v>
      </c>
      <c r="E1633" s="30"/>
      <c r="F1633" s="28"/>
      <c r="G1633" s="27"/>
      <c r="H1633" s="31">
        <v>1</v>
      </c>
      <c r="I1633" s="68"/>
      <c r="J1633" s="35"/>
      <c r="K1633" s="31"/>
      <c r="L1633" s="33"/>
      <c r="M1633" s="110"/>
    </row>
    <row r="1634" spans="1:14">
      <c r="A1634" s="9" t="s">
        <v>0</v>
      </c>
      <c r="B1634" s="10"/>
      <c r="C1634" s="15" t="s">
        <v>60</v>
      </c>
      <c r="D1634" s="30">
        <v>407</v>
      </c>
      <c r="E1634" s="30"/>
      <c r="F1634" s="28"/>
      <c r="G1634" s="27"/>
      <c r="H1634" s="31">
        <v>2</v>
      </c>
      <c r="I1634" s="68"/>
      <c r="J1634" s="35"/>
      <c r="K1634" s="31"/>
      <c r="L1634" s="33"/>
      <c r="M1634" s="110"/>
    </row>
    <row r="1635" spans="1:14">
      <c r="A1635" s="9" t="s">
        <v>1</v>
      </c>
      <c r="B1635" s="11"/>
      <c r="C1635" s="15" t="s">
        <v>61</v>
      </c>
      <c r="D1635" s="30">
        <v>20</v>
      </c>
      <c r="E1635" s="30"/>
      <c r="F1635" s="28"/>
      <c r="G1635" s="27"/>
      <c r="H1635" s="31">
        <v>3</v>
      </c>
      <c r="I1635" s="31"/>
      <c r="J1635" s="35"/>
      <c r="K1635" s="31"/>
      <c r="L1635" s="33"/>
      <c r="M1635" s="110"/>
    </row>
    <row r="1636" spans="1:14">
      <c r="A1636" s="9" t="s">
        <v>62</v>
      </c>
      <c r="B1636" s="11"/>
      <c r="C1636" s="16" t="s">
        <v>63</v>
      </c>
      <c r="D1636" s="57" t="s">
        <v>88</v>
      </c>
      <c r="E1636" s="21"/>
      <c r="F1636" s="54"/>
      <c r="G1636" s="27"/>
      <c r="H1636" s="31">
        <v>4</v>
      </c>
      <c r="I1636" s="31"/>
      <c r="J1636" s="35"/>
      <c r="K1636" s="31"/>
      <c r="L1636" s="33"/>
      <c r="M1636" s="110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27"/>
      <c r="H1637" s="31">
        <v>5</v>
      </c>
      <c r="I1637" s="31"/>
      <c r="J1637" s="35"/>
      <c r="K1637" s="31"/>
      <c r="L1637" s="33"/>
      <c r="M1637" s="110"/>
    </row>
    <row r="1638" spans="1:14">
      <c r="A1638" s="17">
        <v>1</v>
      </c>
      <c r="B1638" s="12"/>
      <c r="C1638" s="71" t="s">
        <v>78</v>
      </c>
      <c r="D1638" s="77">
        <v>22</v>
      </c>
      <c r="E1638" s="71" t="s">
        <v>78</v>
      </c>
      <c r="F1638" s="12"/>
      <c r="G1638" s="27"/>
      <c r="H1638" s="72"/>
      <c r="I1638" s="72"/>
      <c r="J1638" s="72"/>
      <c r="K1638" s="72"/>
      <c r="L1638" s="44"/>
      <c r="M1638" s="115"/>
    </row>
    <row r="1639" spans="1:14">
      <c r="A1639" s="17">
        <v>2</v>
      </c>
      <c r="B1639" s="74">
        <v>10</v>
      </c>
      <c r="C1639" s="71" t="s">
        <v>77</v>
      </c>
      <c r="D1639" s="71" t="s">
        <v>77</v>
      </c>
      <c r="E1639" s="71" t="s">
        <v>77</v>
      </c>
      <c r="F1639" s="6"/>
      <c r="G1639" s="27"/>
      <c r="H1639" s="98"/>
      <c r="I1639" s="98"/>
      <c r="J1639" s="98"/>
      <c r="K1639" s="98"/>
      <c r="L1639" s="44"/>
      <c r="M1639" s="115"/>
    </row>
    <row r="1640" spans="1:14">
      <c r="A1640" s="17">
        <v>3</v>
      </c>
      <c r="B1640" s="75"/>
      <c r="C1640" s="71"/>
      <c r="D1640" s="6"/>
      <c r="E1640" s="71"/>
      <c r="F1640" s="6"/>
      <c r="G1640" s="27"/>
      <c r="H1640" s="204" t="s">
        <v>75</v>
      </c>
      <c r="I1640" s="205"/>
      <c r="J1640" s="98"/>
      <c r="K1640" s="44" t="s">
        <v>35</v>
      </c>
      <c r="L1640" s="5"/>
      <c r="M1640" s="116"/>
    </row>
    <row r="1641" spans="1:14">
      <c r="A1641" s="17">
        <v>4</v>
      </c>
      <c r="B1641" s="75"/>
      <c r="C1641" s="71"/>
      <c r="D1641" s="6"/>
      <c r="E1641" s="71"/>
      <c r="F1641" s="6"/>
      <c r="G1641" s="27"/>
      <c r="H1641" s="21" t="s">
        <v>64</v>
      </c>
      <c r="I1641" s="21"/>
      <c r="J1641" s="43">
        <f>SUM(J1633*L1633)+10+12</f>
        <v>22</v>
      </c>
      <c r="K1641" s="2"/>
      <c r="L1641" s="3"/>
      <c r="M1641" s="117"/>
    </row>
    <row r="1642" spans="1:14">
      <c r="A1642" s="17">
        <v>5</v>
      </c>
      <c r="B1642" s="76"/>
      <c r="C1642" s="71"/>
      <c r="D1642" s="71"/>
      <c r="E1642" s="71"/>
      <c r="F1642" s="6"/>
      <c r="G1642" s="27"/>
      <c r="H1642" s="21" t="s">
        <v>65</v>
      </c>
      <c r="I1642" s="21"/>
      <c r="J1642" s="43">
        <f>SUM(N1638,B1639)+12</f>
        <v>22</v>
      </c>
      <c r="K1642" s="27"/>
      <c r="L1642" s="3"/>
      <c r="M1642" s="11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27"/>
      <c r="H1643" s="206" t="s">
        <v>66</v>
      </c>
      <c r="I1643" s="207"/>
      <c r="J1643" s="206" t="s">
        <v>67</v>
      </c>
      <c r="K1643" s="207"/>
      <c r="L1643" s="20"/>
      <c r="M1643" s="118"/>
    </row>
    <row r="1644" spans="1:14">
      <c r="A1644" s="17">
        <v>7</v>
      </c>
      <c r="B1644" s="7"/>
      <c r="C1644" s="71"/>
      <c r="D1644" s="6"/>
      <c r="E1644" s="71"/>
      <c r="F1644" s="6"/>
      <c r="G1644" s="27"/>
      <c r="H1644" s="197"/>
      <c r="I1644" s="198"/>
      <c r="J1644" s="197"/>
      <c r="K1644" s="198"/>
      <c r="L1644" s="27"/>
      <c r="M1644" s="107"/>
    </row>
    <row r="1645" spans="1:14">
      <c r="A1645" s="17">
        <v>8</v>
      </c>
      <c r="B1645" s="75"/>
      <c r="C1645" s="71"/>
      <c r="D1645" s="71"/>
      <c r="E1645" s="71"/>
      <c r="F1645" s="6"/>
      <c r="G1645" s="27"/>
      <c r="H1645" s="199"/>
      <c r="I1645" s="200"/>
      <c r="J1645" s="199"/>
      <c r="K1645" s="200"/>
      <c r="L1645" s="27"/>
      <c r="M1645" s="107"/>
    </row>
    <row r="1646" spans="1:14">
      <c r="A1646" s="17">
        <v>9</v>
      </c>
      <c r="B1646" s="7"/>
      <c r="C1646" s="7"/>
      <c r="D1646" s="7"/>
      <c r="E1646" s="6"/>
      <c r="F1646" s="6"/>
      <c r="G1646" s="27"/>
      <c r="H1646" s="38" t="s">
        <v>68</v>
      </c>
      <c r="I1646" s="38"/>
      <c r="J1646" s="38"/>
      <c r="K1646" s="38"/>
      <c r="L1646" s="27"/>
      <c r="M1646" s="107"/>
    </row>
    <row r="1647" spans="1:14">
      <c r="A1647" s="17">
        <v>10</v>
      </c>
      <c r="B1647" s="95"/>
      <c r="C1647" s="6"/>
      <c r="D1647" s="6"/>
      <c r="E1647" s="6"/>
      <c r="F1647" s="6"/>
      <c r="G1647" s="27"/>
      <c r="H1647" s="54" t="s">
        <v>69</v>
      </c>
      <c r="I1647" s="54"/>
      <c r="J1647" s="54"/>
      <c r="K1647" s="54"/>
      <c r="L1647" s="27"/>
      <c r="M1647" s="107"/>
    </row>
    <row r="1648" spans="1:14">
      <c r="A1648" s="17">
        <v>11</v>
      </c>
      <c r="B1648" s="76"/>
      <c r="C1648" s="6"/>
      <c r="D1648" s="6"/>
      <c r="E1648" s="6"/>
      <c r="F1648" s="6"/>
      <c r="G1648" s="20"/>
      <c r="H1648" s="182"/>
      <c r="I1648" s="183"/>
      <c r="J1648" s="8"/>
      <c r="K1648" s="8"/>
      <c r="L1648" s="8"/>
      <c r="M1648" s="119"/>
    </row>
    <row r="1649" spans="1:13">
      <c r="A1649" s="17">
        <v>12</v>
      </c>
      <c r="B1649" s="75"/>
      <c r="C1649" s="6"/>
      <c r="D1649" s="6"/>
      <c r="E1649" s="6"/>
      <c r="F1649" s="6"/>
      <c r="G1649" s="20"/>
      <c r="H1649" s="95"/>
      <c r="I1649" s="7"/>
      <c r="J1649" s="8"/>
      <c r="K1649" s="8"/>
      <c r="L1649" s="8"/>
      <c r="M1649" s="119"/>
    </row>
    <row r="1650" spans="1:13">
      <c r="A1650" s="17">
        <v>13</v>
      </c>
      <c r="B1650" s="76"/>
      <c r="C1650" s="6"/>
      <c r="D1650" s="6"/>
      <c r="E1650" s="6"/>
      <c r="F1650" s="6"/>
      <c r="G1650" s="20"/>
      <c r="H1650" s="95"/>
      <c r="I1650" s="7"/>
      <c r="J1650" s="8"/>
      <c r="K1650" s="8"/>
      <c r="L1650" s="8"/>
      <c r="M1650" s="119"/>
    </row>
    <row r="1651" spans="1:13">
      <c r="A1651" s="17">
        <v>14</v>
      </c>
      <c r="B1651" s="76"/>
      <c r="C1651" s="6"/>
      <c r="D1651" s="6"/>
      <c r="E1651" s="6"/>
      <c r="F1651" s="6"/>
      <c r="G1651" s="20"/>
      <c r="H1651" s="95"/>
      <c r="I1651" s="7"/>
      <c r="J1651" s="8"/>
      <c r="K1651" s="8"/>
      <c r="L1651" s="8"/>
      <c r="M1651" s="119"/>
    </row>
    <row r="1652" spans="1:13">
      <c r="A1652" s="17">
        <v>15</v>
      </c>
      <c r="B1652" s="76"/>
      <c r="C1652" s="6"/>
      <c r="D1652" s="6"/>
      <c r="E1652" s="6"/>
      <c r="F1652" s="6"/>
      <c r="G1652" s="20"/>
      <c r="H1652" s="95"/>
      <c r="I1652" s="7"/>
      <c r="J1652" s="8"/>
      <c r="K1652" s="8"/>
      <c r="L1652" s="8"/>
      <c r="M1652" s="119"/>
    </row>
    <row r="1653" spans="1:13">
      <c r="A1653" s="17">
        <v>16</v>
      </c>
      <c r="B1653" s="75"/>
      <c r="C1653" s="6"/>
      <c r="D1653" s="6"/>
      <c r="E1653" s="6"/>
      <c r="F1653" s="6"/>
      <c r="G1653" s="54"/>
      <c r="H1653" s="95"/>
      <c r="I1653" s="7"/>
      <c r="J1653" s="8"/>
      <c r="K1653" s="8"/>
      <c r="L1653" s="8"/>
      <c r="M1653" s="119"/>
    </row>
    <row r="1654" spans="1:13">
      <c r="A1654" s="17">
        <v>17</v>
      </c>
      <c r="B1654" s="76"/>
      <c r="C1654" s="6"/>
      <c r="D1654" s="6"/>
      <c r="E1654" s="6"/>
      <c r="F1654" s="6"/>
      <c r="G1654" s="54"/>
      <c r="H1654" s="56"/>
      <c r="I1654" s="8"/>
      <c r="J1654" s="56"/>
      <c r="K1654" s="8"/>
      <c r="L1654" s="56"/>
      <c r="M1654" s="120"/>
    </row>
    <row r="1655" spans="1:13">
      <c r="A1655" s="17">
        <v>18</v>
      </c>
      <c r="B1655" s="76"/>
      <c r="C1655" s="6"/>
      <c r="D1655" s="6"/>
      <c r="E1655" s="6"/>
      <c r="F1655" s="6"/>
      <c r="G1655" s="54"/>
      <c r="H1655" s="99"/>
      <c r="I1655" s="8"/>
      <c r="J1655" s="99"/>
      <c r="K1655" s="8"/>
      <c r="L1655" s="99"/>
      <c r="M1655" s="121"/>
    </row>
    <row r="1656" spans="1:13">
      <c r="A1656" s="17">
        <v>19</v>
      </c>
      <c r="B1656" s="76"/>
      <c r="C1656" s="6"/>
      <c r="D1656" s="6"/>
      <c r="E1656" s="6"/>
      <c r="F1656" s="6"/>
      <c r="G1656" s="99"/>
      <c r="H1656" s="8"/>
      <c r="I1656" s="8"/>
      <c r="J1656" s="8"/>
      <c r="K1656" s="8"/>
      <c r="L1656" s="8"/>
      <c r="M1656" s="119"/>
    </row>
    <row r="1657" spans="1:13">
      <c r="A1657" s="17">
        <v>20</v>
      </c>
      <c r="B1657" s="75"/>
      <c r="C1657" s="6"/>
      <c r="D1657" s="6"/>
      <c r="E1657" s="6"/>
      <c r="F1657" s="6"/>
      <c r="G1657" s="99"/>
      <c r="H1657" s="8"/>
      <c r="I1657" s="8"/>
      <c r="J1657" s="8"/>
      <c r="K1657" s="8"/>
      <c r="L1657" s="8"/>
      <c r="M1657" s="119"/>
    </row>
    <row r="1658" spans="1:13">
      <c r="A1658" s="17">
        <v>21</v>
      </c>
      <c r="B1658" s="76"/>
      <c r="C1658" s="6"/>
      <c r="D1658" s="6"/>
      <c r="E1658" s="6"/>
      <c r="F1658" s="6"/>
      <c r="G1658" s="99"/>
      <c r="H1658" s="8"/>
      <c r="I1658" s="8"/>
      <c r="J1658" s="8"/>
      <c r="K1658" s="8"/>
      <c r="L1658" s="8"/>
      <c r="M1658" s="119"/>
    </row>
    <row r="1659" spans="1:13">
      <c r="A1659" s="17">
        <v>22</v>
      </c>
      <c r="B1659" s="76"/>
      <c r="C1659" s="6"/>
      <c r="D1659" s="6"/>
      <c r="E1659" s="6"/>
      <c r="F1659" s="6"/>
      <c r="G1659" s="99"/>
      <c r="H1659" s="8"/>
      <c r="I1659" s="8"/>
      <c r="J1659" s="8"/>
      <c r="K1659" s="8"/>
      <c r="L1659" s="8"/>
      <c r="M1659" s="119"/>
    </row>
    <row r="1660" spans="1:13">
      <c r="A1660" s="17">
        <v>23</v>
      </c>
      <c r="B1660" s="76"/>
      <c r="C1660" s="6"/>
      <c r="D1660" s="6"/>
      <c r="E1660" s="6"/>
      <c r="F1660" s="6"/>
      <c r="G1660" s="99"/>
      <c r="H1660" s="8"/>
      <c r="I1660" s="8"/>
      <c r="J1660" s="8"/>
      <c r="K1660" s="8"/>
      <c r="L1660" s="8"/>
      <c r="M1660" s="119"/>
    </row>
    <row r="1661" spans="1:13">
      <c r="A1661" s="17">
        <v>24</v>
      </c>
      <c r="B1661" s="75"/>
      <c r="C1661" s="6"/>
      <c r="D1661" s="6"/>
      <c r="E1661" s="6"/>
      <c r="F1661" s="6"/>
      <c r="G1661" s="99"/>
      <c r="H1661" s="42"/>
      <c r="I1661" s="8"/>
      <c r="J1661" s="42"/>
      <c r="K1661" s="8"/>
      <c r="L1661" s="8"/>
      <c r="M1661" s="119"/>
    </row>
    <row r="1662" spans="1:13">
      <c r="A1662" s="17">
        <v>25</v>
      </c>
      <c r="B1662" s="76"/>
      <c r="C1662" s="6"/>
      <c r="D1662" s="6"/>
      <c r="E1662" s="6"/>
      <c r="F1662" s="6"/>
      <c r="G1662" s="99"/>
      <c r="H1662" s="42"/>
      <c r="I1662" s="99"/>
      <c r="J1662" s="42"/>
      <c r="K1662" s="8"/>
      <c r="L1662" s="8"/>
      <c r="M1662" s="119"/>
    </row>
    <row r="1663" spans="1:13">
      <c r="G1663" s="8"/>
      <c r="H1663" s="8"/>
      <c r="I1663" s="8"/>
      <c r="J1663" s="8"/>
      <c r="K1663" s="8"/>
      <c r="L1663" s="8"/>
      <c r="M1663" s="119"/>
    </row>
    <row r="1664" spans="1:13">
      <c r="G1664" s="8"/>
      <c r="H1664" s="8"/>
      <c r="I1664" s="8"/>
      <c r="J1664" s="8"/>
      <c r="K1664" s="8"/>
      <c r="L1664" s="8"/>
      <c r="M1664" s="119"/>
    </row>
    <row r="1665" spans="1:13">
      <c r="G1665" s="8"/>
      <c r="H1665" s="8"/>
      <c r="I1665" s="8"/>
      <c r="J1665" s="8"/>
      <c r="K1665" s="8"/>
      <c r="L1665" s="8"/>
      <c r="M1665" s="119"/>
    </row>
    <row r="1666" spans="1:13">
      <c r="G1666" s="8"/>
      <c r="H1666" s="8"/>
      <c r="I1666" s="8"/>
      <c r="J1666" s="8"/>
      <c r="K1666" s="8"/>
      <c r="L1666" s="8"/>
      <c r="M1666" s="119"/>
    </row>
    <row r="1667" spans="1:13">
      <c r="G1667" s="8"/>
      <c r="H1667" s="8"/>
      <c r="I1667" s="8"/>
      <c r="J1667" s="8"/>
      <c r="K1667" s="8"/>
      <c r="L1667" s="8"/>
      <c r="M1667" s="119"/>
    </row>
    <row r="1668" spans="1:13">
      <c r="G1668" s="8"/>
      <c r="H1668" s="8"/>
      <c r="I1668" s="8"/>
      <c r="J1668" s="8"/>
      <c r="K1668" s="8"/>
      <c r="L1668" s="8"/>
      <c r="M1668" s="119"/>
    </row>
    <row r="1669" spans="1:13">
      <c r="G1669" s="8"/>
      <c r="H1669" s="8"/>
      <c r="I1669" s="8"/>
      <c r="J1669" s="8"/>
      <c r="K1669" s="8"/>
      <c r="L1669" s="8"/>
      <c r="M1669" s="119"/>
    </row>
    <row r="1670" spans="1:13">
      <c r="G1670" s="8"/>
      <c r="H1670" s="8"/>
      <c r="I1670" s="8"/>
      <c r="J1670" s="8"/>
      <c r="K1670" s="8"/>
      <c r="L1670" s="8"/>
      <c r="M1670" s="119"/>
    </row>
    <row r="1671" spans="1:13">
      <c r="G1671" s="8"/>
      <c r="H1671" s="8"/>
      <c r="I1671" s="8"/>
      <c r="J1671" s="8"/>
      <c r="K1671" s="8"/>
      <c r="L1671" s="8"/>
      <c r="M1671" s="119"/>
    </row>
    <row r="1672" spans="1:13">
      <c r="G1672" s="8"/>
      <c r="H1672" s="8"/>
      <c r="I1672" s="8"/>
      <c r="J1672" s="8"/>
      <c r="K1672" s="8"/>
      <c r="L1672" s="8"/>
      <c r="M1672" s="119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  <c r="M1673" s="112"/>
    </row>
    <row r="1674" spans="1:13">
      <c r="A1674" s="202" t="s">
        <v>86</v>
      </c>
      <c r="B1674" s="203"/>
      <c r="C1674" s="203"/>
      <c r="D1674" s="203"/>
      <c r="E1674" s="203"/>
      <c r="F1674" s="97"/>
      <c r="G1674" s="27"/>
      <c r="H1674" s="96" t="s">
        <v>51</v>
      </c>
      <c r="I1674" s="96"/>
      <c r="J1674" s="96"/>
      <c r="K1674" s="27"/>
      <c r="L1674" s="27"/>
      <c r="M1674" s="107"/>
    </row>
    <row r="1675" spans="1:13">
      <c r="A1675" s="34" t="s">
        <v>52</v>
      </c>
      <c r="B1675" s="97"/>
      <c r="C1675" s="97"/>
      <c r="D1675" s="97"/>
      <c r="E1675" s="97"/>
      <c r="F1675" s="97"/>
      <c r="G1675" s="27"/>
      <c r="H1675" s="55" t="s">
        <v>87</v>
      </c>
      <c r="I1675" s="55"/>
      <c r="J1675" s="55"/>
      <c r="K1675" s="37"/>
      <c r="L1675" s="26"/>
      <c r="M1675" s="113"/>
    </row>
    <row r="1676" spans="1:13">
      <c r="A1676" s="97"/>
      <c r="B1676" s="29"/>
      <c r="C1676" s="15" t="s">
        <v>53</v>
      </c>
      <c r="D1676" s="67"/>
      <c r="E1676" s="30"/>
      <c r="F1676" s="28"/>
      <c r="G1676" s="27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4"/>
    </row>
    <row r="1677" spans="1:13">
      <c r="A1677" s="1"/>
      <c r="B1677" s="1"/>
      <c r="C1677" s="15" t="s">
        <v>59</v>
      </c>
      <c r="D1677" s="30">
        <v>428</v>
      </c>
      <c r="E1677" s="30"/>
      <c r="F1677" s="28"/>
      <c r="G1677" s="27"/>
      <c r="H1677" s="31">
        <v>1</v>
      </c>
      <c r="I1677" s="68"/>
      <c r="J1677" s="35"/>
      <c r="K1677" s="31"/>
      <c r="L1677" s="33"/>
      <c r="M1677" s="110"/>
    </row>
    <row r="1678" spans="1:13">
      <c r="A1678" s="9" t="s">
        <v>0</v>
      </c>
      <c r="B1678" s="10"/>
      <c r="C1678" s="15" t="s">
        <v>60</v>
      </c>
      <c r="D1678" s="30">
        <v>407</v>
      </c>
      <c r="E1678" s="30"/>
      <c r="F1678" s="28"/>
      <c r="G1678" s="27"/>
      <c r="H1678" s="31">
        <v>2</v>
      </c>
      <c r="I1678" s="68"/>
      <c r="J1678" s="35"/>
      <c r="K1678" s="31"/>
      <c r="L1678" s="33"/>
      <c r="M1678" s="110"/>
    </row>
    <row r="1679" spans="1:13">
      <c r="A1679" s="9" t="s">
        <v>1</v>
      </c>
      <c r="B1679" s="11"/>
      <c r="C1679" s="15" t="s">
        <v>61</v>
      </c>
      <c r="D1679" s="30">
        <v>20</v>
      </c>
      <c r="E1679" s="30"/>
      <c r="F1679" s="28"/>
      <c r="G1679" s="27"/>
      <c r="H1679" s="31">
        <v>3</v>
      </c>
      <c r="I1679" s="31"/>
      <c r="J1679" s="35"/>
      <c r="K1679" s="31"/>
      <c r="L1679" s="33"/>
      <c r="M1679" s="110"/>
    </row>
    <row r="1680" spans="1:13">
      <c r="A1680" s="9" t="s">
        <v>62</v>
      </c>
      <c r="B1680" s="11"/>
      <c r="C1680" s="16" t="s">
        <v>63</v>
      </c>
      <c r="D1680" s="57" t="s">
        <v>88</v>
      </c>
      <c r="E1680" s="21"/>
      <c r="F1680" s="54"/>
      <c r="G1680" s="27"/>
      <c r="H1680" s="31">
        <v>4</v>
      </c>
      <c r="I1680" s="31"/>
      <c r="J1680" s="35"/>
      <c r="K1680" s="31"/>
      <c r="L1680" s="33"/>
      <c r="M1680" s="110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27"/>
      <c r="H1681" s="31">
        <v>5</v>
      </c>
      <c r="I1681" s="31"/>
      <c r="J1681" s="35"/>
      <c r="K1681" s="31"/>
      <c r="L1681" s="33"/>
      <c r="M1681" s="110"/>
    </row>
    <row r="1682" spans="1:13">
      <c r="A1682" s="17">
        <v>1</v>
      </c>
      <c r="B1682" s="12"/>
      <c r="C1682" s="71" t="s">
        <v>78</v>
      </c>
      <c r="D1682" s="77">
        <v>22</v>
      </c>
      <c r="E1682" s="71" t="s">
        <v>78</v>
      </c>
      <c r="F1682" s="12"/>
      <c r="G1682" s="27"/>
      <c r="H1682" s="72"/>
      <c r="I1682" s="72"/>
      <c r="J1682" s="72"/>
      <c r="K1682" s="72"/>
      <c r="L1682" s="44"/>
      <c r="M1682" s="115"/>
    </row>
    <row r="1683" spans="1:13">
      <c r="A1683" s="17">
        <v>2</v>
      </c>
      <c r="B1683" s="74">
        <v>10</v>
      </c>
      <c r="C1683" s="71" t="s">
        <v>77</v>
      </c>
      <c r="D1683" s="71" t="s">
        <v>77</v>
      </c>
      <c r="E1683" s="71" t="s">
        <v>77</v>
      </c>
      <c r="F1683" s="6"/>
      <c r="G1683" s="27"/>
      <c r="H1683" s="98"/>
      <c r="I1683" s="98"/>
      <c r="J1683" s="98"/>
      <c r="K1683" s="98"/>
      <c r="L1683" s="44"/>
      <c r="M1683" s="115"/>
    </row>
    <row r="1684" spans="1:13">
      <c r="A1684" s="17">
        <v>3</v>
      </c>
      <c r="B1684" s="75"/>
      <c r="C1684" s="71"/>
      <c r="D1684" s="6"/>
      <c r="E1684" s="71"/>
      <c r="F1684" s="6"/>
      <c r="G1684" s="27"/>
      <c r="H1684" s="204" t="s">
        <v>75</v>
      </c>
      <c r="I1684" s="205"/>
      <c r="J1684" s="98"/>
      <c r="K1684" s="44" t="s">
        <v>35</v>
      </c>
      <c r="L1684" s="5"/>
      <c r="M1684" s="116"/>
    </row>
    <row r="1685" spans="1:13">
      <c r="A1685" s="17">
        <v>4</v>
      </c>
      <c r="B1685" s="75"/>
      <c r="C1685" s="71"/>
      <c r="D1685" s="6"/>
      <c r="E1685" s="71"/>
      <c r="F1685" s="6"/>
      <c r="G1685" s="27"/>
      <c r="H1685" s="21" t="s">
        <v>64</v>
      </c>
      <c r="I1685" s="21"/>
      <c r="J1685" s="43">
        <f>SUM(J1677*L1677)+10+12</f>
        <v>22</v>
      </c>
      <c r="K1685" s="2"/>
      <c r="L1685" s="3"/>
      <c r="M1685" s="117"/>
    </row>
    <row r="1686" spans="1:13">
      <c r="A1686" s="17">
        <v>5</v>
      </c>
      <c r="B1686" s="76"/>
      <c r="C1686" s="71"/>
      <c r="D1686" s="71"/>
      <c r="E1686" s="71"/>
      <c r="F1686" s="6"/>
      <c r="G1686" s="27"/>
      <c r="H1686" s="21" t="s">
        <v>65</v>
      </c>
      <c r="I1686" s="21"/>
      <c r="J1686" s="43">
        <f>SUM(N1682,B1683)+12</f>
        <v>22</v>
      </c>
      <c r="K1686" s="27"/>
      <c r="L1686" s="3"/>
      <c r="M1686" s="117"/>
    </row>
    <row r="1687" spans="1:13">
      <c r="A1687" s="17">
        <v>6</v>
      </c>
      <c r="B1687" s="7"/>
      <c r="C1687" s="7"/>
      <c r="D1687" s="7"/>
      <c r="E1687" s="71"/>
      <c r="F1687" s="6"/>
      <c r="G1687" s="27"/>
      <c r="H1687" s="206" t="s">
        <v>66</v>
      </c>
      <c r="I1687" s="207"/>
      <c r="J1687" s="206" t="s">
        <v>67</v>
      </c>
      <c r="K1687" s="207"/>
      <c r="L1687" s="20"/>
      <c r="M1687" s="118"/>
    </row>
    <row r="1688" spans="1:13">
      <c r="A1688" s="17">
        <v>7</v>
      </c>
      <c r="B1688" s="7"/>
      <c r="C1688" s="71"/>
      <c r="D1688" s="6"/>
      <c r="E1688" s="71"/>
      <c r="F1688" s="6"/>
      <c r="G1688" s="27"/>
      <c r="H1688" s="197"/>
      <c r="I1688" s="198"/>
      <c r="J1688" s="197"/>
      <c r="K1688" s="198"/>
      <c r="L1688" s="27"/>
      <c r="M1688" s="107"/>
    </row>
    <row r="1689" spans="1:13">
      <c r="A1689" s="17">
        <v>8</v>
      </c>
      <c r="B1689" s="75"/>
      <c r="C1689" s="71"/>
      <c r="D1689" s="71"/>
      <c r="E1689" s="71"/>
      <c r="F1689" s="6"/>
      <c r="G1689" s="27"/>
      <c r="H1689" s="199"/>
      <c r="I1689" s="200"/>
      <c r="J1689" s="199"/>
      <c r="K1689" s="200"/>
      <c r="L1689" s="27"/>
      <c r="M1689" s="107"/>
    </row>
    <row r="1690" spans="1:13">
      <c r="A1690" s="17">
        <v>9</v>
      </c>
      <c r="B1690" s="7"/>
      <c r="C1690" s="7"/>
      <c r="D1690" s="7"/>
      <c r="E1690" s="6"/>
      <c r="F1690" s="6"/>
      <c r="G1690" s="27"/>
      <c r="H1690" s="38" t="s">
        <v>68</v>
      </c>
      <c r="I1690" s="38"/>
      <c r="J1690" s="38"/>
      <c r="K1690" s="38"/>
      <c r="L1690" s="27"/>
      <c r="M1690" s="107"/>
    </row>
    <row r="1691" spans="1:13">
      <c r="A1691" s="17">
        <v>10</v>
      </c>
      <c r="B1691" s="95"/>
      <c r="C1691" s="6"/>
      <c r="D1691" s="6"/>
      <c r="E1691" s="6"/>
      <c r="F1691" s="6"/>
      <c r="G1691" s="27"/>
      <c r="H1691" s="54" t="s">
        <v>69</v>
      </c>
      <c r="I1691" s="54"/>
      <c r="J1691" s="54"/>
      <c r="K1691" s="54"/>
      <c r="L1691" s="27"/>
      <c r="M1691" s="107"/>
    </row>
    <row r="1692" spans="1:13">
      <c r="A1692" s="17">
        <v>11</v>
      </c>
      <c r="B1692" s="76"/>
      <c r="C1692" s="6"/>
      <c r="D1692" s="6"/>
      <c r="E1692" s="6"/>
      <c r="F1692" s="6"/>
      <c r="G1692" s="20"/>
      <c r="H1692" s="182"/>
      <c r="I1692" s="183"/>
      <c r="J1692" s="8"/>
      <c r="K1692" s="8"/>
      <c r="L1692" s="8"/>
      <c r="M1692" s="119"/>
    </row>
    <row r="1693" spans="1:13">
      <c r="A1693" s="17">
        <v>12</v>
      </c>
      <c r="B1693" s="75"/>
      <c r="C1693" s="6"/>
      <c r="D1693" s="6"/>
      <c r="E1693" s="6"/>
      <c r="F1693" s="6"/>
      <c r="G1693" s="20"/>
      <c r="H1693" s="95"/>
      <c r="I1693" s="7"/>
      <c r="J1693" s="8"/>
      <c r="K1693" s="8"/>
      <c r="L1693" s="8"/>
      <c r="M1693" s="119"/>
    </row>
    <row r="1694" spans="1:13">
      <c r="A1694" s="17">
        <v>13</v>
      </c>
      <c r="B1694" s="76"/>
      <c r="C1694" s="6"/>
      <c r="D1694" s="6"/>
      <c r="E1694" s="6"/>
      <c r="F1694" s="6"/>
      <c r="G1694" s="20"/>
      <c r="H1694" s="95"/>
      <c r="I1694" s="7"/>
      <c r="J1694" s="8"/>
      <c r="K1694" s="8"/>
      <c r="L1694" s="8"/>
      <c r="M1694" s="119"/>
    </row>
    <row r="1695" spans="1:13">
      <c r="A1695" s="17">
        <v>14</v>
      </c>
      <c r="B1695" s="76"/>
      <c r="C1695" s="6"/>
      <c r="D1695" s="6"/>
      <c r="E1695" s="6"/>
      <c r="F1695" s="6"/>
      <c r="G1695" s="20"/>
      <c r="H1695" s="95"/>
      <c r="I1695" s="7"/>
      <c r="J1695" s="8"/>
      <c r="K1695" s="8"/>
      <c r="L1695" s="8"/>
      <c r="M1695" s="119"/>
    </row>
    <row r="1696" spans="1:13">
      <c r="A1696" s="17">
        <v>15</v>
      </c>
      <c r="B1696" s="76"/>
      <c r="C1696" s="6"/>
      <c r="D1696" s="6"/>
      <c r="E1696" s="6"/>
      <c r="F1696" s="6"/>
      <c r="G1696" s="20"/>
      <c r="H1696" s="95"/>
      <c r="I1696" s="7"/>
      <c r="J1696" s="8"/>
      <c r="K1696" s="8"/>
      <c r="L1696" s="8"/>
      <c r="M1696" s="119"/>
    </row>
    <row r="1697" spans="1:13">
      <c r="A1697" s="17">
        <v>16</v>
      </c>
      <c r="B1697" s="75"/>
      <c r="C1697" s="6"/>
      <c r="D1697" s="6"/>
      <c r="E1697" s="6"/>
      <c r="F1697" s="6"/>
      <c r="G1697" s="54"/>
      <c r="H1697" s="95"/>
      <c r="I1697" s="7"/>
      <c r="J1697" s="8"/>
      <c r="K1697" s="8"/>
      <c r="L1697" s="8"/>
      <c r="M1697" s="119"/>
    </row>
    <row r="1698" spans="1:13">
      <c r="A1698" s="17">
        <v>17</v>
      </c>
      <c r="B1698" s="76"/>
      <c r="C1698" s="6"/>
      <c r="D1698" s="6"/>
      <c r="E1698" s="6"/>
      <c r="F1698" s="6"/>
      <c r="G1698" s="54"/>
      <c r="H1698" s="56"/>
      <c r="I1698" s="8"/>
      <c r="J1698" s="56"/>
      <c r="K1698" s="8"/>
      <c r="L1698" s="56"/>
      <c r="M1698" s="120"/>
    </row>
    <row r="1699" spans="1:13">
      <c r="A1699" s="17">
        <v>18</v>
      </c>
      <c r="B1699" s="76"/>
      <c r="C1699" s="6"/>
      <c r="D1699" s="6"/>
      <c r="E1699" s="6"/>
      <c r="F1699" s="6"/>
      <c r="G1699" s="54"/>
      <c r="H1699" s="99"/>
      <c r="I1699" s="8"/>
      <c r="J1699" s="99"/>
      <c r="K1699" s="8"/>
      <c r="L1699" s="99"/>
      <c r="M1699" s="121"/>
    </row>
    <row r="1700" spans="1:13">
      <c r="A1700" s="17">
        <v>19</v>
      </c>
      <c r="B1700" s="76"/>
      <c r="C1700" s="6"/>
      <c r="D1700" s="6"/>
      <c r="E1700" s="6"/>
      <c r="F1700" s="6"/>
      <c r="G1700" s="99"/>
      <c r="H1700" s="8"/>
      <c r="I1700" s="8"/>
      <c r="J1700" s="8"/>
      <c r="K1700" s="8"/>
      <c r="L1700" s="8"/>
      <c r="M1700" s="119"/>
    </row>
    <row r="1701" spans="1:13">
      <c r="A1701" s="17">
        <v>20</v>
      </c>
      <c r="B1701" s="75"/>
      <c r="C1701" s="6"/>
      <c r="D1701" s="6"/>
      <c r="E1701" s="6"/>
      <c r="F1701" s="6"/>
      <c r="G1701" s="99"/>
      <c r="H1701" s="8"/>
      <c r="I1701" s="8"/>
      <c r="J1701" s="8"/>
      <c r="K1701" s="8"/>
      <c r="L1701" s="8"/>
      <c r="M1701" s="119"/>
    </row>
    <row r="1702" spans="1:13">
      <c r="A1702" s="17">
        <v>21</v>
      </c>
      <c r="B1702" s="76"/>
      <c r="C1702" s="6"/>
      <c r="D1702" s="6"/>
      <c r="E1702" s="6"/>
      <c r="F1702" s="6"/>
      <c r="G1702" s="99"/>
      <c r="H1702" s="8"/>
      <c r="I1702" s="8"/>
      <c r="J1702" s="8"/>
      <c r="K1702" s="8"/>
      <c r="L1702" s="8"/>
      <c r="M1702" s="119"/>
    </row>
    <row r="1703" spans="1:13">
      <c r="A1703" s="17">
        <v>22</v>
      </c>
      <c r="B1703" s="76"/>
      <c r="C1703" s="6"/>
      <c r="D1703" s="6"/>
      <c r="E1703" s="6"/>
      <c r="F1703" s="6"/>
      <c r="G1703" s="99"/>
      <c r="H1703" s="8"/>
      <c r="I1703" s="8"/>
      <c r="J1703" s="8"/>
      <c r="K1703" s="8"/>
      <c r="L1703" s="8"/>
      <c r="M1703" s="119"/>
    </row>
    <row r="1704" spans="1:13">
      <c r="A1704" s="17">
        <v>23</v>
      </c>
      <c r="B1704" s="76"/>
      <c r="C1704" s="6"/>
      <c r="D1704" s="6"/>
      <c r="E1704" s="6"/>
      <c r="F1704" s="6"/>
      <c r="G1704" s="99"/>
      <c r="H1704" s="8"/>
      <c r="I1704" s="8"/>
      <c r="J1704" s="8"/>
      <c r="K1704" s="8"/>
      <c r="L1704" s="8"/>
      <c r="M1704" s="119"/>
    </row>
    <row r="1705" spans="1:13">
      <c r="A1705" s="17">
        <v>24</v>
      </c>
      <c r="B1705" s="75"/>
      <c r="C1705" s="6"/>
      <c r="D1705" s="6"/>
      <c r="E1705" s="6"/>
      <c r="F1705" s="6"/>
      <c r="G1705" s="99"/>
      <c r="H1705" s="42"/>
      <c r="I1705" s="8"/>
      <c r="J1705" s="42"/>
      <c r="K1705" s="8"/>
      <c r="L1705" s="8"/>
      <c r="M1705" s="119"/>
    </row>
    <row r="1706" spans="1:13">
      <c r="A1706" s="17">
        <v>25</v>
      </c>
      <c r="B1706" s="76"/>
      <c r="C1706" s="6"/>
      <c r="D1706" s="6"/>
      <c r="E1706" s="6"/>
      <c r="F1706" s="6"/>
      <c r="G1706" s="99"/>
      <c r="H1706" s="42"/>
      <c r="I1706" s="99"/>
      <c r="J1706" s="42"/>
      <c r="K1706" s="8"/>
      <c r="L1706" s="8"/>
      <c r="M1706" s="119"/>
    </row>
    <row r="1707" spans="1:13">
      <c r="G1707" s="8"/>
      <c r="H1707" s="8"/>
      <c r="I1707" s="8"/>
      <c r="J1707" s="8"/>
      <c r="K1707" s="8"/>
      <c r="L1707" s="8"/>
      <c r="M1707" s="119"/>
    </row>
    <row r="1708" spans="1:13">
      <c r="G1708" s="8"/>
      <c r="H1708" s="8"/>
      <c r="I1708" s="8"/>
      <c r="J1708" s="8"/>
      <c r="K1708" s="8"/>
      <c r="L1708" s="8"/>
      <c r="M1708" s="119"/>
    </row>
    <row r="1709" spans="1:13">
      <c r="G1709" s="8"/>
      <c r="H1709" s="8"/>
      <c r="I1709" s="8"/>
      <c r="J1709" s="8"/>
      <c r="K1709" s="8"/>
      <c r="L1709" s="8"/>
      <c r="M1709" s="119"/>
    </row>
    <row r="1710" spans="1:13">
      <c r="G1710" s="8"/>
      <c r="H1710" s="8"/>
      <c r="I1710" s="8"/>
      <c r="J1710" s="8"/>
      <c r="K1710" s="8"/>
      <c r="L1710" s="8"/>
      <c r="M1710" s="119"/>
    </row>
    <row r="1711" spans="1:13">
      <c r="G1711" s="8"/>
      <c r="H1711" s="8"/>
      <c r="I1711" s="8"/>
      <c r="J1711" s="8"/>
      <c r="K1711" s="8"/>
      <c r="L1711" s="8"/>
      <c r="M1711" s="119"/>
    </row>
    <row r="1712" spans="1:13">
      <c r="G1712" s="8"/>
      <c r="H1712" s="8"/>
      <c r="I1712" s="8"/>
      <c r="J1712" s="8"/>
      <c r="K1712" s="8"/>
      <c r="L1712" s="8"/>
      <c r="M1712" s="119"/>
    </row>
    <row r="1713" spans="1:13">
      <c r="G1713" s="8"/>
      <c r="H1713" s="8"/>
      <c r="I1713" s="8"/>
      <c r="J1713" s="8"/>
      <c r="K1713" s="8"/>
      <c r="L1713" s="8"/>
      <c r="M1713" s="119"/>
    </row>
    <row r="1714" spans="1:13">
      <c r="G1714" s="8"/>
      <c r="H1714" s="8"/>
      <c r="I1714" s="8"/>
      <c r="J1714" s="8"/>
      <c r="K1714" s="8"/>
      <c r="L1714" s="8"/>
      <c r="M1714" s="119"/>
    </row>
    <row r="1715" spans="1:13">
      <c r="G1715" s="8"/>
      <c r="H1715" s="8"/>
      <c r="I1715" s="8"/>
      <c r="J1715" s="8"/>
      <c r="K1715" s="8"/>
      <c r="L1715" s="8"/>
      <c r="M1715" s="119"/>
    </row>
    <row r="1716" spans="1:13">
      <c r="G1716" s="8"/>
      <c r="H1716" s="8"/>
      <c r="I1716" s="8"/>
      <c r="J1716" s="8"/>
      <c r="K1716" s="8"/>
      <c r="L1716" s="8"/>
      <c r="M1716" s="119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  <c r="M1717" s="112"/>
    </row>
    <row r="1718" spans="1:13">
      <c r="A1718" s="202" t="s">
        <v>86</v>
      </c>
      <c r="B1718" s="203"/>
      <c r="C1718" s="203"/>
      <c r="D1718" s="203"/>
      <c r="E1718" s="203"/>
      <c r="F1718" s="97"/>
      <c r="G1718" s="27"/>
      <c r="H1718" s="96" t="s">
        <v>51</v>
      </c>
      <c r="I1718" s="96"/>
      <c r="J1718" s="96"/>
      <c r="K1718" s="27"/>
      <c r="L1718" s="27"/>
      <c r="M1718" s="107"/>
    </row>
    <row r="1719" spans="1:13">
      <c r="A1719" s="34" t="s">
        <v>52</v>
      </c>
      <c r="B1719" s="97"/>
      <c r="C1719" s="97"/>
      <c r="D1719" s="97"/>
      <c r="E1719" s="97"/>
      <c r="F1719" s="97"/>
      <c r="G1719" s="27"/>
      <c r="H1719" s="55" t="s">
        <v>87</v>
      </c>
      <c r="I1719" s="55"/>
      <c r="J1719" s="55"/>
      <c r="K1719" s="37"/>
      <c r="L1719" s="26"/>
      <c r="M1719" s="113"/>
    </row>
    <row r="1720" spans="1:13">
      <c r="A1720" s="97"/>
      <c r="B1720" s="29"/>
      <c r="C1720" s="15" t="s">
        <v>53</v>
      </c>
      <c r="D1720" s="67"/>
      <c r="E1720" s="30"/>
      <c r="F1720" s="28"/>
      <c r="G1720" s="27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4"/>
    </row>
    <row r="1721" spans="1:13">
      <c r="A1721" s="1"/>
      <c r="B1721" s="1"/>
      <c r="C1721" s="15" t="s">
        <v>59</v>
      </c>
      <c r="D1721" s="30">
        <v>428</v>
      </c>
      <c r="E1721" s="30"/>
      <c r="F1721" s="28"/>
      <c r="G1721" s="27"/>
      <c r="H1721" s="31">
        <v>1</v>
      </c>
      <c r="I1721" s="68"/>
      <c r="J1721" s="35"/>
      <c r="K1721" s="31"/>
      <c r="L1721" s="33"/>
      <c r="M1721" s="110"/>
    </row>
    <row r="1722" spans="1:13">
      <c r="A1722" s="9" t="s">
        <v>0</v>
      </c>
      <c r="B1722" s="10"/>
      <c r="C1722" s="15" t="s">
        <v>60</v>
      </c>
      <c r="D1722" s="30">
        <v>407</v>
      </c>
      <c r="E1722" s="30"/>
      <c r="F1722" s="28"/>
      <c r="G1722" s="27"/>
      <c r="H1722" s="31">
        <v>2</v>
      </c>
      <c r="I1722" s="68"/>
      <c r="J1722" s="35"/>
      <c r="K1722" s="31"/>
      <c r="L1722" s="33"/>
      <c r="M1722" s="110"/>
    </row>
    <row r="1723" spans="1:13">
      <c r="A1723" s="9" t="s">
        <v>1</v>
      </c>
      <c r="B1723" s="11"/>
      <c r="C1723" s="15" t="s">
        <v>61</v>
      </c>
      <c r="D1723" s="30">
        <v>20</v>
      </c>
      <c r="E1723" s="30"/>
      <c r="F1723" s="28"/>
      <c r="G1723" s="27"/>
      <c r="H1723" s="31">
        <v>3</v>
      </c>
      <c r="I1723" s="31"/>
      <c r="J1723" s="35"/>
      <c r="K1723" s="31"/>
      <c r="L1723" s="33"/>
      <c r="M1723" s="110"/>
    </row>
    <row r="1724" spans="1:13">
      <c r="A1724" s="9" t="s">
        <v>62</v>
      </c>
      <c r="B1724" s="11"/>
      <c r="C1724" s="16" t="s">
        <v>63</v>
      </c>
      <c r="D1724" s="57" t="s">
        <v>88</v>
      </c>
      <c r="E1724" s="21"/>
      <c r="F1724" s="54"/>
      <c r="G1724" s="27"/>
      <c r="H1724" s="31">
        <v>4</v>
      </c>
      <c r="I1724" s="31"/>
      <c r="J1724" s="35"/>
      <c r="K1724" s="31"/>
      <c r="L1724" s="33"/>
      <c r="M1724" s="110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27"/>
      <c r="H1725" s="31">
        <v>5</v>
      </c>
      <c r="I1725" s="31"/>
      <c r="J1725" s="35"/>
      <c r="K1725" s="31"/>
      <c r="L1725" s="33"/>
      <c r="M1725" s="110"/>
    </row>
    <row r="1726" spans="1:13">
      <c r="A1726" s="17">
        <v>1</v>
      </c>
      <c r="B1726" s="12"/>
      <c r="C1726" s="71" t="s">
        <v>78</v>
      </c>
      <c r="D1726" s="77">
        <v>22</v>
      </c>
      <c r="E1726" s="71" t="s">
        <v>78</v>
      </c>
      <c r="F1726" s="12"/>
      <c r="G1726" s="27"/>
      <c r="H1726" s="72"/>
      <c r="I1726" s="72"/>
      <c r="J1726" s="72"/>
      <c r="K1726" s="72"/>
      <c r="L1726" s="44"/>
      <c r="M1726" s="115"/>
    </row>
    <row r="1727" spans="1:13">
      <c r="A1727" s="17">
        <v>2</v>
      </c>
      <c r="B1727" s="74">
        <v>10</v>
      </c>
      <c r="C1727" s="71" t="s">
        <v>77</v>
      </c>
      <c r="D1727" s="71" t="s">
        <v>77</v>
      </c>
      <c r="E1727" s="71" t="s">
        <v>77</v>
      </c>
      <c r="F1727" s="6"/>
      <c r="G1727" s="27"/>
      <c r="H1727" s="98"/>
      <c r="I1727" s="98"/>
      <c r="J1727" s="98"/>
      <c r="K1727" s="98"/>
      <c r="L1727" s="44"/>
      <c r="M1727" s="115"/>
    </row>
    <row r="1728" spans="1:13">
      <c r="A1728" s="17">
        <v>3</v>
      </c>
      <c r="B1728" s="75"/>
      <c r="C1728" s="71"/>
      <c r="D1728" s="6"/>
      <c r="E1728" s="71"/>
      <c r="F1728" s="6"/>
      <c r="G1728" s="27"/>
      <c r="H1728" s="204" t="s">
        <v>75</v>
      </c>
      <c r="I1728" s="205"/>
      <c r="J1728" s="98"/>
      <c r="K1728" s="44" t="s">
        <v>35</v>
      </c>
      <c r="L1728" s="5"/>
      <c r="M1728" s="116"/>
    </row>
    <row r="1729" spans="1:14">
      <c r="A1729" s="17">
        <v>4</v>
      </c>
      <c r="B1729" s="75"/>
      <c r="C1729" s="71"/>
      <c r="D1729" s="6"/>
      <c r="E1729" s="71"/>
      <c r="F1729" s="6"/>
      <c r="G1729" s="27"/>
      <c r="H1729" s="21" t="s">
        <v>64</v>
      </c>
      <c r="I1729" s="21"/>
      <c r="J1729" s="43">
        <f>SUM(J1721*L1721)+10+12</f>
        <v>22</v>
      </c>
      <c r="K1729" s="2"/>
      <c r="L1729" s="3"/>
      <c r="M1729" s="11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27"/>
      <c r="H1730" s="21" t="s">
        <v>65</v>
      </c>
      <c r="I1730" s="21"/>
      <c r="J1730" s="43">
        <f>SUM(N1726,B1727)+12</f>
        <v>22</v>
      </c>
      <c r="K1730" s="27"/>
      <c r="L1730" s="3"/>
      <c r="M1730" s="11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27"/>
      <c r="H1731" s="206" t="s">
        <v>66</v>
      </c>
      <c r="I1731" s="207"/>
      <c r="J1731" s="206" t="s">
        <v>67</v>
      </c>
      <c r="K1731" s="207"/>
      <c r="L1731" s="20"/>
      <c r="M1731" s="118"/>
    </row>
    <row r="1732" spans="1:14">
      <c r="A1732" s="17">
        <v>7</v>
      </c>
      <c r="B1732" s="7"/>
      <c r="C1732" s="71"/>
      <c r="D1732" s="6"/>
      <c r="E1732" s="71"/>
      <c r="F1732" s="6"/>
      <c r="G1732" s="27"/>
      <c r="H1732" s="197"/>
      <c r="I1732" s="198"/>
      <c r="J1732" s="197"/>
      <c r="K1732" s="198"/>
      <c r="L1732" s="27"/>
      <c r="M1732" s="107"/>
    </row>
    <row r="1733" spans="1:14">
      <c r="A1733" s="17">
        <v>8</v>
      </c>
      <c r="B1733" s="75"/>
      <c r="C1733" s="71"/>
      <c r="D1733" s="71"/>
      <c r="E1733" s="71"/>
      <c r="F1733" s="6"/>
      <c r="G1733" s="27"/>
      <c r="H1733" s="199"/>
      <c r="I1733" s="200"/>
      <c r="J1733" s="199"/>
      <c r="K1733" s="200"/>
      <c r="L1733" s="27"/>
      <c r="M1733" s="107"/>
    </row>
    <row r="1734" spans="1:14">
      <c r="A1734" s="17">
        <v>9</v>
      </c>
      <c r="B1734" s="7"/>
      <c r="C1734" s="7"/>
      <c r="D1734" s="7"/>
      <c r="E1734" s="6"/>
      <c r="F1734" s="6"/>
      <c r="G1734" s="27"/>
      <c r="H1734" s="38" t="s">
        <v>68</v>
      </c>
      <c r="I1734" s="38"/>
      <c r="J1734" s="38"/>
      <c r="K1734" s="38"/>
      <c r="L1734" s="27"/>
      <c r="M1734" s="107"/>
    </row>
    <row r="1735" spans="1:14">
      <c r="A1735" s="17">
        <v>10</v>
      </c>
      <c r="B1735" s="95"/>
      <c r="C1735" s="6"/>
      <c r="D1735" s="6"/>
      <c r="E1735" s="6"/>
      <c r="F1735" s="6"/>
      <c r="G1735" s="27"/>
      <c r="H1735" s="54" t="s">
        <v>69</v>
      </c>
      <c r="I1735" s="54"/>
      <c r="J1735" s="54"/>
      <c r="K1735" s="54"/>
      <c r="L1735" s="27"/>
      <c r="M1735" s="107"/>
    </row>
    <row r="1736" spans="1:14">
      <c r="A1736" s="17">
        <v>11</v>
      </c>
      <c r="B1736" s="76"/>
      <c r="C1736" s="6"/>
      <c r="D1736" s="6"/>
      <c r="E1736" s="6"/>
      <c r="F1736" s="6"/>
      <c r="G1736" s="20"/>
      <c r="H1736" s="182"/>
      <c r="I1736" s="183"/>
      <c r="J1736" s="8"/>
      <c r="K1736" s="8"/>
      <c r="L1736" s="8"/>
      <c r="M1736" s="119"/>
    </row>
    <row r="1737" spans="1:14">
      <c r="A1737" s="17">
        <v>12</v>
      </c>
      <c r="B1737" s="75"/>
      <c r="C1737" s="6"/>
      <c r="D1737" s="6"/>
      <c r="E1737" s="6"/>
      <c r="F1737" s="6"/>
      <c r="G1737" s="20"/>
      <c r="H1737" s="95"/>
      <c r="I1737" s="7"/>
      <c r="J1737" s="8"/>
      <c r="K1737" s="8"/>
      <c r="L1737" s="8"/>
      <c r="M1737" s="119"/>
    </row>
    <row r="1738" spans="1:14">
      <c r="A1738" s="17">
        <v>13</v>
      </c>
      <c r="B1738" s="76"/>
      <c r="C1738" s="6"/>
      <c r="D1738" s="6"/>
      <c r="E1738" s="6"/>
      <c r="F1738" s="6"/>
      <c r="G1738" s="20"/>
      <c r="H1738" s="95"/>
      <c r="I1738" s="7"/>
      <c r="J1738" s="8"/>
      <c r="K1738" s="8"/>
      <c r="L1738" s="8"/>
      <c r="M1738" s="119"/>
    </row>
    <row r="1739" spans="1:14">
      <c r="A1739" s="17">
        <v>14</v>
      </c>
      <c r="B1739" s="76"/>
      <c r="C1739" s="6"/>
      <c r="D1739" s="6"/>
      <c r="E1739" s="6"/>
      <c r="F1739" s="6"/>
      <c r="G1739" s="20"/>
      <c r="H1739" s="95"/>
      <c r="I1739" s="7"/>
      <c r="J1739" s="8"/>
      <c r="K1739" s="8"/>
      <c r="L1739" s="8"/>
      <c r="M1739" s="119"/>
    </row>
    <row r="1740" spans="1:14">
      <c r="A1740" s="17">
        <v>15</v>
      </c>
      <c r="B1740" s="76"/>
      <c r="C1740" s="6"/>
      <c r="D1740" s="6"/>
      <c r="E1740" s="6"/>
      <c r="F1740" s="6"/>
      <c r="G1740" s="20"/>
      <c r="H1740" s="95"/>
      <c r="I1740" s="7"/>
      <c r="J1740" s="8"/>
      <c r="K1740" s="8"/>
      <c r="L1740" s="8"/>
      <c r="M1740" s="119"/>
    </row>
    <row r="1741" spans="1:14">
      <c r="A1741" s="17">
        <v>16</v>
      </c>
      <c r="B1741" s="75"/>
      <c r="C1741" s="6"/>
      <c r="D1741" s="6"/>
      <c r="E1741" s="6"/>
      <c r="F1741" s="6"/>
      <c r="G1741" s="54"/>
      <c r="H1741" s="95"/>
      <c r="I1741" s="7"/>
      <c r="J1741" s="8"/>
      <c r="K1741" s="8"/>
      <c r="L1741" s="8"/>
      <c r="M1741" s="119"/>
    </row>
    <row r="1742" spans="1:14">
      <c r="A1742" s="17">
        <v>17</v>
      </c>
      <c r="B1742" s="76"/>
      <c r="C1742" s="6"/>
      <c r="D1742" s="6"/>
      <c r="E1742" s="6"/>
      <c r="F1742" s="6"/>
      <c r="G1742" s="54"/>
      <c r="H1742" s="56"/>
      <c r="I1742" s="8"/>
      <c r="J1742" s="56"/>
      <c r="K1742" s="8"/>
      <c r="L1742" s="56"/>
      <c r="M1742" s="120"/>
    </row>
    <row r="1743" spans="1:14">
      <c r="A1743" s="17">
        <v>18</v>
      </c>
      <c r="B1743" s="76"/>
      <c r="C1743" s="6"/>
      <c r="D1743" s="6"/>
      <c r="E1743" s="6"/>
      <c r="F1743" s="6"/>
      <c r="G1743" s="54"/>
      <c r="H1743" s="99"/>
      <c r="I1743" s="8"/>
      <c r="J1743" s="99"/>
      <c r="K1743" s="8"/>
      <c r="L1743" s="99"/>
      <c r="M1743" s="121"/>
    </row>
    <row r="1744" spans="1:14">
      <c r="A1744" s="17">
        <v>19</v>
      </c>
      <c r="B1744" s="76"/>
      <c r="C1744" s="6"/>
      <c r="D1744" s="6"/>
      <c r="E1744" s="6"/>
      <c r="F1744" s="6"/>
      <c r="G1744" s="99"/>
      <c r="H1744" s="8"/>
      <c r="I1744" s="8"/>
      <c r="J1744" s="8"/>
      <c r="K1744" s="8"/>
      <c r="L1744" s="8"/>
      <c r="M1744" s="119"/>
    </row>
    <row r="1745" spans="1:13">
      <c r="A1745" s="17">
        <v>20</v>
      </c>
      <c r="B1745" s="75"/>
      <c r="C1745" s="6"/>
      <c r="D1745" s="6"/>
      <c r="E1745" s="6"/>
      <c r="F1745" s="6"/>
      <c r="G1745" s="99"/>
      <c r="H1745" s="8"/>
      <c r="I1745" s="8"/>
      <c r="J1745" s="8"/>
      <c r="K1745" s="8"/>
      <c r="L1745" s="8"/>
      <c r="M1745" s="119"/>
    </row>
    <row r="1746" spans="1:13">
      <c r="A1746" s="17">
        <v>21</v>
      </c>
      <c r="B1746" s="76"/>
      <c r="C1746" s="6"/>
      <c r="D1746" s="6"/>
      <c r="E1746" s="6"/>
      <c r="F1746" s="6"/>
      <c r="G1746" s="99"/>
      <c r="H1746" s="8"/>
      <c r="I1746" s="8"/>
      <c r="J1746" s="8"/>
      <c r="K1746" s="8"/>
      <c r="L1746" s="8"/>
      <c r="M1746" s="119"/>
    </row>
    <row r="1747" spans="1:13">
      <c r="A1747" s="17">
        <v>22</v>
      </c>
      <c r="B1747" s="76"/>
      <c r="C1747" s="6"/>
      <c r="D1747" s="6"/>
      <c r="E1747" s="6"/>
      <c r="F1747" s="6"/>
      <c r="G1747" s="99"/>
      <c r="H1747" s="8"/>
      <c r="I1747" s="8"/>
      <c r="J1747" s="8"/>
      <c r="K1747" s="8"/>
      <c r="L1747" s="8"/>
      <c r="M1747" s="119"/>
    </row>
    <row r="1748" spans="1:13">
      <c r="A1748" s="17">
        <v>23</v>
      </c>
      <c r="B1748" s="76"/>
      <c r="C1748" s="6"/>
      <c r="D1748" s="6"/>
      <c r="E1748" s="6"/>
      <c r="F1748" s="6"/>
      <c r="G1748" s="99"/>
      <c r="H1748" s="8"/>
      <c r="I1748" s="8"/>
      <c r="J1748" s="8"/>
      <c r="K1748" s="8"/>
      <c r="L1748" s="8"/>
      <c r="M1748" s="119"/>
    </row>
    <row r="1749" spans="1:13">
      <c r="A1749" s="17">
        <v>24</v>
      </c>
      <c r="B1749" s="75"/>
      <c r="C1749" s="6"/>
      <c r="D1749" s="6"/>
      <c r="E1749" s="6"/>
      <c r="F1749" s="6"/>
      <c r="G1749" s="99"/>
      <c r="H1749" s="42"/>
      <c r="I1749" s="8"/>
      <c r="J1749" s="42"/>
      <c r="K1749" s="8"/>
      <c r="L1749" s="8"/>
      <c r="M1749" s="119"/>
    </row>
    <row r="1750" spans="1:13">
      <c r="A1750" s="17">
        <v>25</v>
      </c>
      <c r="B1750" s="76"/>
      <c r="C1750" s="6"/>
      <c r="D1750" s="6"/>
      <c r="E1750" s="6"/>
      <c r="F1750" s="6"/>
      <c r="G1750" s="99"/>
      <c r="H1750" s="42"/>
      <c r="I1750" s="99"/>
      <c r="J1750" s="42"/>
      <c r="K1750" s="8"/>
      <c r="L1750" s="8"/>
      <c r="M1750" s="119"/>
    </row>
    <row r="1751" spans="1:13">
      <c r="G1751" s="8"/>
      <c r="H1751" s="8"/>
      <c r="I1751" s="8"/>
      <c r="J1751" s="8"/>
      <c r="K1751" s="8"/>
      <c r="L1751" s="8"/>
      <c r="M1751" s="119"/>
    </row>
    <row r="1752" spans="1:13">
      <c r="G1752" s="8"/>
      <c r="H1752" s="8"/>
      <c r="I1752" s="8"/>
      <c r="J1752" s="8"/>
      <c r="K1752" s="8"/>
      <c r="L1752" s="8"/>
      <c r="M1752" s="119"/>
    </row>
    <row r="1753" spans="1:13">
      <c r="G1753" s="8"/>
      <c r="H1753" s="8"/>
      <c r="I1753" s="8"/>
      <c r="J1753" s="8"/>
      <c r="K1753" s="8"/>
      <c r="L1753" s="8"/>
      <c r="M1753" s="119"/>
    </row>
    <row r="1754" spans="1:13">
      <c r="G1754" s="8"/>
      <c r="H1754" s="8"/>
      <c r="I1754" s="8"/>
      <c r="J1754" s="8"/>
      <c r="K1754" s="8"/>
      <c r="L1754" s="8"/>
      <c r="M1754" s="119"/>
    </row>
    <row r="1755" spans="1:13">
      <c r="G1755" s="8"/>
      <c r="H1755" s="8"/>
      <c r="I1755" s="8"/>
      <c r="J1755" s="8"/>
      <c r="K1755" s="8"/>
      <c r="L1755" s="8"/>
      <c r="M1755" s="119"/>
    </row>
    <row r="1756" spans="1:13">
      <c r="G1756" s="8"/>
      <c r="H1756" s="8"/>
      <c r="I1756" s="8"/>
      <c r="J1756" s="8"/>
      <c r="K1756" s="8"/>
      <c r="L1756" s="8"/>
      <c r="M1756" s="119"/>
    </row>
    <row r="1757" spans="1:13">
      <c r="G1757" s="8"/>
      <c r="H1757" s="8"/>
      <c r="I1757" s="8"/>
      <c r="J1757" s="8"/>
      <c r="K1757" s="8"/>
      <c r="L1757" s="8"/>
      <c r="M1757" s="119"/>
    </row>
    <row r="1758" spans="1:13">
      <c r="G1758" s="8"/>
      <c r="H1758" s="8"/>
      <c r="I1758" s="8"/>
      <c r="J1758" s="8"/>
      <c r="K1758" s="8"/>
      <c r="L1758" s="8"/>
      <c r="M1758" s="119"/>
    </row>
    <row r="1759" spans="1:13">
      <c r="G1759" s="8"/>
      <c r="H1759" s="8"/>
      <c r="I1759" s="8"/>
      <c r="J1759" s="8"/>
      <c r="K1759" s="8"/>
      <c r="L1759" s="8"/>
      <c r="M1759" s="119"/>
    </row>
    <row r="1760" spans="1:13">
      <c r="G1760" s="8"/>
      <c r="H1760" s="8"/>
      <c r="I1760" s="8"/>
      <c r="J1760" s="8"/>
      <c r="K1760" s="8"/>
      <c r="L1760" s="8"/>
      <c r="M1760" s="119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  <c r="M1761" s="112"/>
    </row>
    <row r="1762" spans="1:14">
      <c r="A1762" s="202" t="s">
        <v>86</v>
      </c>
      <c r="B1762" s="203"/>
      <c r="C1762" s="203"/>
      <c r="D1762" s="203"/>
      <c r="E1762" s="203"/>
      <c r="F1762" s="97"/>
      <c r="G1762" s="27"/>
      <c r="H1762" s="96" t="s">
        <v>51</v>
      </c>
      <c r="I1762" s="96"/>
      <c r="J1762" s="96"/>
      <c r="K1762" s="27"/>
      <c r="L1762" s="27"/>
      <c r="M1762" s="107"/>
    </row>
    <row r="1763" spans="1:14">
      <c r="A1763" s="34" t="s">
        <v>52</v>
      </c>
      <c r="B1763" s="97"/>
      <c r="C1763" s="97"/>
      <c r="D1763" s="97"/>
      <c r="E1763" s="97"/>
      <c r="F1763" s="97"/>
      <c r="G1763" s="27"/>
      <c r="H1763" s="55" t="s">
        <v>87</v>
      </c>
      <c r="I1763" s="55"/>
      <c r="J1763" s="55"/>
      <c r="K1763" s="37"/>
      <c r="L1763" s="26"/>
      <c r="M1763" s="113"/>
    </row>
    <row r="1764" spans="1:14">
      <c r="A1764" s="97"/>
      <c r="B1764" s="29"/>
      <c r="C1764" s="15" t="s">
        <v>53</v>
      </c>
      <c r="D1764" s="67"/>
      <c r="E1764" s="30"/>
      <c r="F1764" s="28"/>
      <c r="G1764" s="27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4"/>
    </row>
    <row r="1765" spans="1:14">
      <c r="A1765" s="1"/>
      <c r="B1765" s="1"/>
      <c r="C1765" s="15" t="s">
        <v>59</v>
      </c>
      <c r="D1765" s="30">
        <v>428</v>
      </c>
      <c r="E1765" s="30"/>
      <c r="F1765" s="28"/>
      <c r="G1765" s="27"/>
      <c r="H1765" s="31">
        <v>1</v>
      </c>
      <c r="I1765" s="68"/>
      <c r="J1765" s="35"/>
      <c r="K1765" s="31"/>
      <c r="L1765" s="33"/>
      <c r="M1765" s="110"/>
    </row>
    <row r="1766" spans="1:14">
      <c r="A1766" s="9" t="s">
        <v>0</v>
      </c>
      <c r="B1766" s="10"/>
      <c r="C1766" s="15" t="s">
        <v>60</v>
      </c>
      <c r="D1766" s="30">
        <v>407</v>
      </c>
      <c r="E1766" s="30"/>
      <c r="F1766" s="28"/>
      <c r="G1766" s="27"/>
      <c r="H1766" s="31">
        <v>2</v>
      </c>
      <c r="I1766" s="68"/>
      <c r="J1766" s="35"/>
      <c r="K1766" s="31"/>
      <c r="L1766" s="33"/>
      <c r="M1766" s="110"/>
    </row>
    <row r="1767" spans="1:14">
      <c r="A1767" s="9" t="s">
        <v>1</v>
      </c>
      <c r="B1767" s="11"/>
      <c r="C1767" s="15" t="s">
        <v>61</v>
      </c>
      <c r="D1767" s="30">
        <v>20</v>
      </c>
      <c r="E1767" s="30"/>
      <c r="F1767" s="28"/>
      <c r="G1767" s="27"/>
      <c r="H1767" s="31">
        <v>3</v>
      </c>
      <c r="I1767" s="31"/>
      <c r="J1767" s="35"/>
      <c r="K1767" s="31"/>
      <c r="L1767" s="33"/>
      <c r="M1767" s="110"/>
    </row>
    <row r="1768" spans="1:14">
      <c r="A1768" s="9" t="s">
        <v>62</v>
      </c>
      <c r="B1768" s="11"/>
      <c r="C1768" s="16" t="s">
        <v>63</v>
      </c>
      <c r="D1768" s="57" t="s">
        <v>88</v>
      </c>
      <c r="E1768" s="21"/>
      <c r="F1768" s="54"/>
      <c r="G1768" s="27"/>
      <c r="H1768" s="31">
        <v>4</v>
      </c>
      <c r="I1768" s="31"/>
      <c r="J1768" s="35"/>
      <c r="K1768" s="31"/>
      <c r="L1768" s="33"/>
      <c r="M1768" s="110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27"/>
      <c r="H1769" s="31">
        <v>5</v>
      </c>
      <c r="I1769" s="31"/>
      <c r="J1769" s="35"/>
      <c r="K1769" s="31"/>
      <c r="L1769" s="33"/>
      <c r="M1769" s="110"/>
    </row>
    <row r="1770" spans="1:14">
      <c r="A1770" s="17">
        <v>1</v>
      </c>
      <c r="B1770" s="12"/>
      <c r="C1770" s="71" t="s">
        <v>78</v>
      </c>
      <c r="D1770" s="77">
        <v>22</v>
      </c>
      <c r="E1770" s="71" t="s">
        <v>78</v>
      </c>
      <c r="F1770" s="12"/>
      <c r="G1770" s="27"/>
      <c r="H1770" s="72"/>
      <c r="I1770" s="72"/>
      <c r="J1770" s="72"/>
      <c r="K1770" s="72"/>
      <c r="L1770" s="44"/>
      <c r="M1770" s="115"/>
    </row>
    <row r="1771" spans="1:14">
      <c r="A1771" s="17">
        <v>2</v>
      </c>
      <c r="B1771" s="74">
        <v>10</v>
      </c>
      <c r="C1771" s="71" t="s">
        <v>77</v>
      </c>
      <c r="D1771" s="71" t="s">
        <v>77</v>
      </c>
      <c r="E1771" s="71" t="s">
        <v>77</v>
      </c>
      <c r="F1771" s="6"/>
      <c r="G1771" s="27"/>
      <c r="H1771" s="98"/>
      <c r="I1771" s="98"/>
      <c r="J1771" s="98"/>
      <c r="K1771" s="98"/>
      <c r="L1771" s="44"/>
      <c r="M1771" s="115"/>
    </row>
    <row r="1772" spans="1:14">
      <c r="A1772" s="17">
        <v>3</v>
      </c>
      <c r="B1772" s="75"/>
      <c r="C1772" s="71"/>
      <c r="D1772" s="6"/>
      <c r="E1772" s="71"/>
      <c r="F1772" s="6"/>
      <c r="G1772" s="27"/>
      <c r="H1772" s="204" t="s">
        <v>75</v>
      </c>
      <c r="I1772" s="205"/>
      <c r="J1772" s="98"/>
      <c r="K1772" s="44" t="s">
        <v>35</v>
      </c>
      <c r="L1772" s="5"/>
      <c r="M1772" s="116"/>
    </row>
    <row r="1773" spans="1:14">
      <c r="A1773" s="17">
        <v>4</v>
      </c>
      <c r="B1773" s="75"/>
      <c r="C1773" s="71"/>
      <c r="D1773" s="6"/>
      <c r="E1773" s="71"/>
      <c r="F1773" s="6"/>
      <c r="G1773" s="27"/>
      <c r="H1773" s="21" t="s">
        <v>64</v>
      </c>
      <c r="I1773" s="21"/>
      <c r="J1773" s="43">
        <f>SUM(J1765*L1765)+10+12</f>
        <v>22</v>
      </c>
      <c r="K1773" s="2"/>
      <c r="L1773" s="3"/>
      <c r="M1773" s="117"/>
    </row>
    <row r="1774" spans="1:14">
      <c r="A1774" s="17">
        <v>5</v>
      </c>
      <c r="B1774" s="76"/>
      <c r="C1774" s="71"/>
      <c r="D1774" s="71"/>
      <c r="E1774" s="71"/>
      <c r="F1774" s="6"/>
      <c r="G1774" s="27"/>
      <c r="H1774" s="21" t="s">
        <v>65</v>
      </c>
      <c r="I1774" s="21"/>
      <c r="J1774" s="43">
        <f>SUM(N1770,B1771)+12</f>
        <v>22</v>
      </c>
      <c r="K1774" s="27"/>
      <c r="L1774" s="3"/>
      <c r="M1774" s="11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27"/>
      <c r="H1775" s="206" t="s">
        <v>66</v>
      </c>
      <c r="I1775" s="207"/>
      <c r="J1775" s="206" t="s">
        <v>67</v>
      </c>
      <c r="K1775" s="207"/>
      <c r="L1775" s="20"/>
      <c r="M1775" s="118"/>
    </row>
    <row r="1776" spans="1:14">
      <c r="A1776" s="17">
        <v>7</v>
      </c>
      <c r="B1776" s="7"/>
      <c r="C1776" s="71"/>
      <c r="D1776" s="6"/>
      <c r="E1776" s="71"/>
      <c r="F1776" s="6"/>
      <c r="G1776" s="27"/>
      <c r="H1776" s="197"/>
      <c r="I1776" s="198"/>
      <c r="J1776" s="197"/>
      <c r="K1776" s="198"/>
      <c r="L1776" s="27"/>
      <c r="M1776" s="107"/>
    </row>
    <row r="1777" spans="1:13">
      <c r="A1777" s="17">
        <v>8</v>
      </c>
      <c r="B1777" s="75"/>
      <c r="C1777" s="71"/>
      <c r="D1777" s="71"/>
      <c r="E1777" s="71"/>
      <c r="F1777" s="6"/>
      <c r="G1777" s="27"/>
      <c r="H1777" s="199"/>
      <c r="I1777" s="200"/>
      <c r="J1777" s="199"/>
      <c r="K1777" s="200"/>
      <c r="L1777" s="27"/>
      <c r="M1777" s="107"/>
    </row>
    <row r="1778" spans="1:13">
      <c r="A1778" s="17">
        <v>9</v>
      </c>
      <c r="B1778" s="7"/>
      <c r="C1778" s="7"/>
      <c r="D1778" s="7"/>
      <c r="E1778" s="6"/>
      <c r="F1778" s="6"/>
      <c r="G1778" s="27"/>
      <c r="H1778" s="38" t="s">
        <v>68</v>
      </c>
      <c r="I1778" s="38"/>
      <c r="J1778" s="38"/>
      <c r="K1778" s="38"/>
      <c r="L1778" s="27"/>
      <c r="M1778" s="107"/>
    </row>
    <row r="1779" spans="1:13">
      <c r="A1779" s="17">
        <v>10</v>
      </c>
      <c r="B1779" s="95"/>
      <c r="C1779" s="6"/>
      <c r="D1779" s="6"/>
      <c r="E1779" s="6"/>
      <c r="F1779" s="6"/>
      <c r="G1779" s="27"/>
      <c r="H1779" s="54" t="s">
        <v>69</v>
      </c>
      <c r="I1779" s="54"/>
      <c r="J1779" s="54"/>
      <c r="K1779" s="54"/>
      <c r="L1779" s="27"/>
      <c r="M1779" s="107"/>
    </row>
    <row r="1780" spans="1:13">
      <c r="A1780" s="17">
        <v>11</v>
      </c>
      <c r="B1780" s="76"/>
      <c r="C1780" s="6"/>
      <c r="D1780" s="6"/>
      <c r="E1780" s="6"/>
      <c r="F1780" s="6"/>
      <c r="G1780" s="20"/>
      <c r="H1780" s="182"/>
      <c r="I1780" s="183"/>
      <c r="J1780" s="8"/>
      <c r="K1780" s="8"/>
      <c r="L1780" s="8"/>
      <c r="M1780" s="119"/>
    </row>
    <row r="1781" spans="1:13">
      <c r="A1781" s="17">
        <v>12</v>
      </c>
      <c r="B1781" s="75"/>
      <c r="C1781" s="6"/>
      <c r="D1781" s="6"/>
      <c r="E1781" s="6"/>
      <c r="F1781" s="6"/>
      <c r="G1781" s="20"/>
      <c r="H1781" s="95"/>
      <c r="I1781" s="7"/>
      <c r="J1781" s="8"/>
      <c r="K1781" s="8"/>
      <c r="L1781" s="8"/>
      <c r="M1781" s="119"/>
    </row>
    <row r="1782" spans="1:13">
      <c r="A1782" s="17">
        <v>13</v>
      </c>
      <c r="B1782" s="76"/>
      <c r="C1782" s="6"/>
      <c r="D1782" s="6"/>
      <c r="E1782" s="6"/>
      <c r="F1782" s="6"/>
      <c r="G1782" s="20"/>
      <c r="H1782" s="95"/>
      <c r="I1782" s="7"/>
      <c r="J1782" s="8"/>
      <c r="K1782" s="8"/>
      <c r="L1782" s="8"/>
      <c r="M1782" s="119"/>
    </row>
    <row r="1783" spans="1:13">
      <c r="A1783" s="17">
        <v>14</v>
      </c>
      <c r="B1783" s="76"/>
      <c r="C1783" s="6"/>
      <c r="D1783" s="6"/>
      <c r="E1783" s="6"/>
      <c r="F1783" s="6"/>
      <c r="G1783" s="20"/>
      <c r="H1783" s="95"/>
      <c r="I1783" s="7"/>
      <c r="J1783" s="8"/>
      <c r="K1783" s="8"/>
      <c r="L1783" s="8"/>
      <c r="M1783" s="119"/>
    </row>
    <row r="1784" spans="1:13">
      <c r="A1784" s="17">
        <v>15</v>
      </c>
      <c r="B1784" s="76"/>
      <c r="C1784" s="6"/>
      <c r="D1784" s="6"/>
      <c r="E1784" s="6"/>
      <c r="F1784" s="6"/>
      <c r="G1784" s="20"/>
      <c r="H1784" s="95"/>
      <c r="I1784" s="7"/>
      <c r="J1784" s="8"/>
      <c r="K1784" s="8"/>
      <c r="L1784" s="8"/>
      <c r="M1784" s="119"/>
    </row>
    <row r="1785" spans="1:13">
      <c r="A1785" s="17">
        <v>16</v>
      </c>
      <c r="B1785" s="75"/>
      <c r="C1785" s="6"/>
      <c r="D1785" s="6"/>
      <c r="E1785" s="6"/>
      <c r="F1785" s="6"/>
      <c r="G1785" s="54"/>
      <c r="H1785" s="95"/>
      <c r="I1785" s="7"/>
      <c r="J1785" s="8"/>
      <c r="K1785" s="8"/>
      <c r="L1785" s="8"/>
      <c r="M1785" s="119"/>
    </row>
    <row r="1786" spans="1:13">
      <c r="A1786" s="17">
        <v>17</v>
      </c>
      <c r="B1786" s="76"/>
      <c r="C1786" s="6"/>
      <c r="D1786" s="6"/>
      <c r="E1786" s="6"/>
      <c r="F1786" s="6"/>
      <c r="G1786" s="54"/>
      <c r="H1786" s="56"/>
      <c r="I1786" s="8"/>
      <c r="J1786" s="56"/>
      <c r="K1786" s="8"/>
      <c r="L1786" s="56"/>
      <c r="M1786" s="120"/>
    </row>
    <row r="1787" spans="1:13">
      <c r="A1787" s="17">
        <v>18</v>
      </c>
      <c r="B1787" s="76"/>
      <c r="C1787" s="6"/>
      <c r="D1787" s="6"/>
      <c r="E1787" s="6"/>
      <c r="F1787" s="6"/>
      <c r="G1787" s="54"/>
      <c r="H1787" s="99"/>
      <c r="I1787" s="8"/>
      <c r="J1787" s="99"/>
      <c r="K1787" s="8"/>
      <c r="L1787" s="99"/>
      <c r="M1787" s="121"/>
    </row>
    <row r="1788" spans="1:13">
      <c r="A1788" s="17">
        <v>19</v>
      </c>
      <c r="B1788" s="76"/>
      <c r="C1788" s="6"/>
      <c r="D1788" s="6"/>
      <c r="E1788" s="6"/>
      <c r="F1788" s="6"/>
      <c r="G1788" s="99"/>
      <c r="H1788" s="8"/>
      <c r="I1788" s="8"/>
      <c r="J1788" s="8"/>
      <c r="K1788" s="8"/>
      <c r="L1788" s="8"/>
      <c r="M1788" s="119"/>
    </row>
    <row r="1789" spans="1:13">
      <c r="A1789" s="17">
        <v>20</v>
      </c>
      <c r="B1789" s="75"/>
      <c r="C1789" s="6"/>
      <c r="D1789" s="6"/>
      <c r="E1789" s="6"/>
      <c r="F1789" s="6"/>
      <c r="G1789" s="99"/>
      <c r="H1789" s="8"/>
      <c r="I1789" s="8"/>
      <c r="J1789" s="8"/>
      <c r="K1789" s="8"/>
      <c r="L1789" s="8"/>
      <c r="M1789" s="119"/>
    </row>
    <row r="1790" spans="1:13">
      <c r="A1790" s="17">
        <v>21</v>
      </c>
      <c r="B1790" s="76"/>
      <c r="C1790" s="6"/>
      <c r="D1790" s="6"/>
      <c r="E1790" s="6"/>
      <c r="F1790" s="6"/>
      <c r="G1790" s="99"/>
      <c r="H1790" s="8"/>
      <c r="I1790" s="8"/>
      <c r="J1790" s="8"/>
      <c r="K1790" s="8"/>
      <c r="L1790" s="8"/>
      <c r="M1790" s="119"/>
    </row>
    <row r="1791" spans="1:13">
      <c r="A1791" s="17">
        <v>22</v>
      </c>
      <c r="B1791" s="76"/>
      <c r="C1791" s="6"/>
      <c r="D1791" s="6"/>
      <c r="E1791" s="6"/>
      <c r="F1791" s="6"/>
      <c r="G1791" s="99"/>
      <c r="H1791" s="8"/>
      <c r="I1791" s="8"/>
      <c r="J1791" s="8"/>
      <c r="K1791" s="8"/>
      <c r="L1791" s="8"/>
      <c r="M1791" s="119"/>
    </row>
    <row r="1792" spans="1:13">
      <c r="A1792" s="17">
        <v>23</v>
      </c>
      <c r="B1792" s="76"/>
      <c r="C1792" s="6"/>
      <c r="D1792" s="6"/>
      <c r="E1792" s="6"/>
      <c r="F1792" s="6"/>
      <c r="G1792" s="99"/>
      <c r="H1792" s="8"/>
      <c r="I1792" s="8"/>
      <c r="J1792" s="8"/>
      <c r="K1792" s="8"/>
      <c r="L1792" s="8"/>
      <c r="M1792" s="119"/>
    </row>
    <row r="1793" spans="1:13">
      <c r="A1793" s="17">
        <v>24</v>
      </c>
      <c r="B1793" s="75"/>
      <c r="C1793" s="6"/>
      <c r="D1793" s="6"/>
      <c r="E1793" s="6"/>
      <c r="F1793" s="6"/>
      <c r="G1793" s="99"/>
      <c r="H1793" s="42"/>
      <c r="I1793" s="8"/>
      <c r="J1793" s="42"/>
      <c r="K1793" s="8"/>
      <c r="L1793" s="8"/>
      <c r="M1793" s="119"/>
    </row>
    <row r="1794" spans="1:13">
      <c r="A1794" s="17">
        <v>25</v>
      </c>
      <c r="B1794" s="76"/>
      <c r="C1794" s="6"/>
      <c r="D1794" s="6"/>
      <c r="E1794" s="6"/>
      <c r="F1794" s="6"/>
      <c r="G1794" s="99"/>
      <c r="H1794" s="42"/>
      <c r="I1794" s="99"/>
      <c r="J1794" s="42"/>
      <c r="K1794" s="8"/>
      <c r="L1794" s="8"/>
      <c r="M1794" s="119"/>
    </row>
    <row r="1795" spans="1:13">
      <c r="G1795" s="8"/>
      <c r="H1795" s="8"/>
      <c r="I1795" s="8"/>
      <c r="J1795" s="8"/>
      <c r="K1795" s="8"/>
      <c r="L1795" s="8"/>
      <c r="M1795" s="119"/>
    </row>
    <row r="1796" spans="1:13">
      <c r="G1796" s="8"/>
      <c r="H1796" s="8"/>
      <c r="I1796" s="8"/>
      <c r="J1796" s="8"/>
      <c r="K1796" s="8"/>
      <c r="L1796" s="8"/>
      <c r="M1796" s="119"/>
    </row>
    <row r="1797" spans="1:13">
      <c r="G1797" s="8"/>
      <c r="H1797" s="8"/>
      <c r="I1797" s="8"/>
      <c r="J1797" s="8"/>
      <c r="K1797" s="8"/>
      <c r="L1797" s="8"/>
      <c r="M1797" s="119"/>
    </row>
    <row r="1798" spans="1:13">
      <c r="G1798" s="8"/>
      <c r="H1798" s="8"/>
      <c r="I1798" s="8"/>
      <c r="J1798" s="8"/>
      <c r="K1798" s="8"/>
      <c r="L1798" s="8"/>
      <c r="M1798" s="119"/>
    </row>
    <row r="1799" spans="1:13">
      <c r="G1799" s="8"/>
      <c r="H1799" s="8"/>
      <c r="I1799" s="8"/>
      <c r="J1799" s="8"/>
      <c r="K1799" s="8"/>
      <c r="L1799" s="8"/>
      <c r="M1799" s="119"/>
    </row>
    <row r="1800" spans="1:13">
      <c r="G1800" s="8"/>
      <c r="H1800" s="8"/>
      <c r="I1800" s="8"/>
      <c r="J1800" s="8"/>
      <c r="K1800" s="8"/>
      <c r="L1800" s="8"/>
      <c r="M1800" s="119"/>
    </row>
    <row r="1801" spans="1:13">
      <c r="G1801" s="8"/>
      <c r="H1801" s="8"/>
      <c r="I1801" s="8"/>
      <c r="J1801" s="8"/>
      <c r="K1801" s="8"/>
      <c r="L1801" s="8"/>
      <c r="M1801" s="119"/>
    </row>
    <row r="1802" spans="1:13">
      <c r="G1802" s="8"/>
      <c r="H1802" s="8"/>
      <c r="I1802" s="8"/>
      <c r="J1802" s="8"/>
      <c r="K1802" s="8"/>
      <c r="L1802" s="8"/>
      <c r="M1802" s="119"/>
    </row>
    <row r="1803" spans="1:13">
      <c r="G1803" s="8"/>
      <c r="H1803" s="8"/>
      <c r="I1803" s="8"/>
      <c r="J1803" s="8"/>
      <c r="K1803" s="8"/>
      <c r="L1803" s="8"/>
      <c r="M1803" s="119"/>
    </row>
    <row r="1804" spans="1:13">
      <c r="G1804" s="8"/>
      <c r="H1804" s="8"/>
      <c r="I1804" s="8"/>
      <c r="J1804" s="8"/>
      <c r="K1804" s="8"/>
      <c r="L1804" s="8"/>
      <c r="M1804" s="119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  <c r="M1805" s="112"/>
    </row>
    <row r="1806" spans="1:13">
      <c r="A1806" s="202" t="s">
        <v>86</v>
      </c>
      <c r="B1806" s="203"/>
      <c r="C1806" s="203"/>
      <c r="D1806" s="203"/>
      <c r="E1806" s="203"/>
      <c r="F1806" s="97"/>
      <c r="G1806" s="27"/>
      <c r="H1806" s="96" t="s">
        <v>51</v>
      </c>
      <c r="I1806" s="96"/>
      <c r="J1806" s="96"/>
      <c r="K1806" s="27"/>
      <c r="L1806" s="27"/>
      <c r="M1806" s="107"/>
    </row>
    <row r="1807" spans="1:13">
      <c r="A1807" s="34" t="s">
        <v>52</v>
      </c>
      <c r="B1807" s="97"/>
      <c r="C1807" s="97"/>
      <c r="D1807" s="97"/>
      <c r="E1807" s="97"/>
      <c r="F1807" s="97"/>
      <c r="G1807" s="27"/>
      <c r="H1807" s="55" t="s">
        <v>87</v>
      </c>
      <c r="I1807" s="55"/>
      <c r="J1807" s="55"/>
      <c r="K1807" s="37"/>
      <c r="L1807" s="26"/>
      <c r="M1807" s="113"/>
    </row>
    <row r="1808" spans="1:13">
      <c r="A1808" s="97"/>
      <c r="B1808" s="29"/>
      <c r="C1808" s="15" t="s">
        <v>53</v>
      </c>
      <c r="D1808" s="67"/>
      <c r="E1808" s="30"/>
      <c r="F1808" s="28"/>
      <c r="G1808" s="27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4"/>
    </row>
    <row r="1809" spans="1:13">
      <c r="A1809" s="1"/>
      <c r="B1809" s="1"/>
      <c r="C1809" s="15" t="s">
        <v>59</v>
      </c>
      <c r="D1809" s="30">
        <v>428</v>
      </c>
      <c r="E1809" s="30"/>
      <c r="F1809" s="28"/>
      <c r="G1809" s="27"/>
      <c r="H1809" s="31">
        <v>1</v>
      </c>
      <c r="I1809" s="68"/>
      <c r="J1809" s="35"/>
      <c r="K1809" s="31"/>
      <c r="L1809" s="33"/>
      <c r="M1809" s="110"/>
    </row>
    <row r="1810" spans="1:13">
      <c r="A1810" s="9" t="s">
        <v>0</v>
      </c>
      <c r="B1810" s="10"/>
      <c r="C1810" s="15" t="s">
        <v>60</v>
      </c>
      <c r="D1810" s="30">
        <v>407</v>
      </c>
      <c r="E1810" s="30"/>
      <c r="F1810" s="28"/>
      <c r="G1810" s="27"/>
      <c r="H1810" s="31">
        <v>2</v>
      </c>
      <c r="I1810" s="68"/>
      <c r="J1810" s="35"/>
      <c r="K1810" s="31"/>
      <c r="L1810" s="33"/>
      <c r="M1810" s="110"/>
    </row>
    <row r="1811" spans="1:13">
      <c r="A1811" s="9" t="s">
        <v>1</v>
      </c>
      <c r="B1811" s="11"/>
      <c r="C1811" s="15" t="s">
        <v>61</v>
      </c>
      <c r="D1811" s="30">
        <v>20</v>
      </c>
      <c r="E1811" s="30"/>
      <c r="F1811" s="28"/>
      <c r="G1811" s="27"/>
      <c r="H1811" s="31">
        <v>3</v>
      </c>
      <c r="I1811" s="31"/>
      <c r="J1811" s="35"/>
      <c r="K1811" s="31"/>
      <c r="L1811" s="33"/>
      <c r="M1811" s="110"/>
    </row>
    <row r="1812" spans="1:13">
      <c r="A1812" s="9" t="s">
        <v>62</v>
      </c>
      <c r="B1812" s="11"/>
      <c r="C1812" s="16" t="s">
        <v>63</v>
      </c>
      <c r="D1812" s="57" t="s">
        <v>88</v>
      </c>
      <c r="E1812" s="21"/>
      <c r="F1812" s="54"/>
      <c r="G1812" s="27"/>
      <c r="H1812" s="31">
        <v>4</v>
      </c>
      <c r="I1812" s="31"/>
      <c r="J1812" s="35"/>
      <c r="K1812" s="31"/>
      <c r="L1812" s="33"/>
      <c r="M1812" s="110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27"/>
      <c r="H1813" s="31">
        <v>5</v>
      </c>
      <c r="I1813" s="31"/>
      <c r="J1813" s="35"/>
      <c r="K1813" s="31"/>
      <c r="L1813" s="33"/>
      <c r="M1813" s="110"/>
    </row>
    <row r="1814" spans="1:13">
      <c r="A1814" s="17">
        <v>1</v>
      </c>
      <c r="B1814" s="12"/>
      <c r="C1814" s="71" t="s">
        <v>78</v>
      </c>
      <c r="D1814" s="77">
        <v>22</v>
      </c>
      <c r="E1814" s="71" t="s">
        <v>78</v>
      </c>
      <c r="F1814" s="12"/>
      <c r="G1814" s="27"/>
      <c r="H1814" s="72"/>
      <c r="I1814" s="72"/>
      <c r="J1814" s="72"/>
      <c r="K1814" s="72"/>
      <c r="L1814" s="44"/>
      <c r="M1814" s="115"/>
    </row>
    <row r="1815" spans="1:13">
      <c r="A1815" s="17">
        <v>2</v>
      </c>
      <c r="B1815" s="74">
        <v>10</v>
      </c>
      <c r="C1815" s="71" t="s">
        <v>77</v>
      </c>
      <c r="D1815" s="71" t="s">
        <v>77</v>
      </c>
      <c r="E1815" s="71" t="s">
        <v>77</v>
      </c>
      <c r="F1815" s="6"/>
      <c r="G1815" s="27"/>
      <c r="H1815" s="98"/>
      <c r="I1815" s="98"/>
      <c r="J1815" s="98"/>
      <c r="K1815" s="98"/>
      <c r="L1815" s="44"/>
      <c r="M1815" s="115"/>
    </row>
    <row r="1816" spans="1:13">
      <c r="A1816" s="17">
        <v>3</v>
      </c>
      <c r="B1816" s="75"/>
      <c r="C1816" s="71"/>
      <c r="D1816" s="6"/>
      <c r="E1816" s="71"/>
      <c r="F1816" s="6"/>
      <c r="G1816" s="27"/>
      <c r="H1816" s="204" t="s">
        <v>75</v>
      </c>
      <c r="I1816" s="205"/>
      <c r="J1816" s="98"/>
      <c r="K1816" s="44" t="s">
        <v>35</v>
      </c>
      <c r="L1816" s="5"/>
      <c r="M1816" s="116"/>
    </row>
    <row r="1817" spans="1:13">
      <c r="A1817" s="17">
        <v>4</v>
      </c>
      <c r="B1817" s="75"/>
      <c r="C1817" s="71"/>
      <c r="D1817" s="6"/>
      <c r="E1817" s="71"/>
      <c r="F1817" s="6"/>
      <c r="G1817" s="27"/>
      <c r="H1817" s="21" t="s">
        <v>64</v>
      </c>
      <c r="I1817" s="21"/>
      <c r="J1817" s="43">
        <f>SUM(J1809*L1809)+10+12</f>
        <v>22</v>
      </c>
      <c r="K1817" s="2"/>
      <c r="L1817" s="3"/>
      <c r="M1817" s="117"/>
    </row>
    <row r="1818" spans="1:13">
      <c r="A1818" s="17">
        <v>5</v>
      </c>
      <c r="B1818" s="76"/>
      <c r="C1818" s="71"/>
      <c r="D1818" s="71"/>
      <c r="E1818" s="71"/>
      <c r="F1818" s="6"/>
      <c r="G1818" s="27"/>
      <c r="H1818" s="21" t="s">
        <v>65</v>
      </c>
      <c r="I1818" s="21"/>
      <c r="J1818" s="43">
        <f>SUM(N1814,B1815)+12</f>
        <v>22</v>
      </c>
      <c r="K1818" s="27"/>
      <c r="L1818" s="3"/>
      <c r="M1818" s="117"/>
    </row>
    <row r="1819" spans="1:13">
      <c r="A1819" s="17">
        <v>6</v>
      </c>
      <c r="B1819" s="7"/>
      <c r="C1819" s="7"/>
      <c r="D1819" s="7"/>
      <c r="E1819" s="71"/>
      <c r="F1819" s="6"/>
      <c r="G1819" s="27"/>
      <c r="H1819" s="206" t="s">
        <v>66</v>
      </c>
      <c r="I1819" s="207"/>
      <c r="J1819" s="206" t="s">
        <v>67</v>
      </c>
      <c r="K1819" s="207"/>
      <c r="L1819" s="20"/>
      <c r="M1819" s="118"/>
    </row>
    <row r="1820" spans="1:13">
      <c r="A1820" s="17">
        <v>7</v>
      </c>
      <c r="B1820" s="7"/>
      <c r="C1820" s="71"/>
      <c r="D1820" s="6"/>
      <c r="E1820" s="71"/>
      <c r="F1820" s="6"/>
      <c r="G1820" s="27"/>
      <c r="H1820" s="197"/>
      <c r="I1820" s="198"/>
      <c r="J1820" s="197"/>
      <c r="K1820" s="198"/>
      <c r="L1820" s="27"/>
      <c r="M1820" s="107"/>
    </row>
    <row r="1821" spans="1:13">
      <c r="A1821" s="17">
        <v>8</v>
      </c>
      <c r="B1821" s="75"/>
      <c r="C1821" s="71"/>
      <c r="D1821" s="71"/>
      <c r="E1821" s="71"/>
      <c r="F1821" s="6"/>
      <c r="G1821" s="27"/>
      <c r="H1821" s="199"/>
      <c r="I1821" s="200"/>
      <c r="J1821" s="199"/>
      <c r="K1821" s="200"/>
      <c r="L1821" s="27"/>
      <c r="M1821" s="107"/>
    </row>
    <row r="1822" spans="1:13">
      <c r="A1822" s="17">
        <v>9</v>
      </c>
      <c r="B1822" s="7"/>
      <c r="C1822" s="7"/>
      <c r="D1822" s="7"/>
      <c r="E1822" s="6"/>
      <c r="F1822" s="6"/>
      <c r="G1822" s="27"/>
      <c r="H1822" s="38" t="s">
        <v>68</v>
      </c>
      <c r="I1822" s="38"/>
      <c r="J1822" s="38"/>
      <c r="K1822" s="38"/>
      <c r="L1822" s="27"/>
      <c r="M1822" s="107"/>
    </row>
    <row r="1823" spans="1:13">
      <c r="A1823" s="17">
        <v>10</v>
      </c>
      <c r="B1823" s="95"/>
      <c r="C1823" s="6"/>
      <c r="D1823" s="6"/>
      <c r="E1823" s="6"/>
      <c r="F1823" s="6"/>
      <c r="G1823" s="27"/>
      <c r="H1823" s="54" t="s">
        <v>69</v>
      </c>
      <c r="I1823" s="54"/>
      <c r="J1823" s="54"/>
      <c r="K1823" s="54"/>
      <c r="L1823" s="27"/>
      <c r="M1823" s="107"/>
    </row>
    <row r="1824" spans="1:13">
      <c r="A1824" s="17">
        <v>11</v>
      </c>
      <c r="B1824" s="76"/>
      <c r="C1824" s="6"/>
      <c r="D1824" s="6"/>
      <c r="E1824" s="6"/>
      <c r="F1824" s="6"/>
      <c r="G1824" s="20"/>
      <c r="H1824" s="182"/>
      <c r="I1824" s="183"/>
      <c r="J1824" s="8"/>
      <c r="K1824" s="8"/>
      <c r="L1824" s="8"/>
      <c r="M1824" s="119"/>
    </row>
    <row r="1825" spans="1:13">
      <c r="A1825" s="17">
        <v>12</v>
      </c>
      <c r="B1825" s="75"/>
      <c r="C1825" s="6"/>
      <c r="D1825" s="6"/>
      <c r="E1825" s="6"/>
      <c r="F1825" s="6"/>
      <c r="G1825" s="20"/>
      <c r="H1825" s="95"/>
      <c r="I1825" s="7"/>
      <c r="J1825" s="8"/>
      <c r="K1825" s="8"/>
      <c r="L1825" s="8"/>
      <c r="M1825" s="119"/>
    </row>
    <row r="1826" spans="1:13">
      <c r="A1826" s="17">
        <v>13</v>
      </c>
      <c r="B1826" s="76"/>
      <c r="C1826" s="6"/>
      <c r="D1826" s="6"/>
      <c r="E1826" s="6"/>
      <c r="F1826" s="6"/>
      <c r="G1826" s="20"/>
      <c r="H1826" s="95"/>
      <c r="I1826" s="7"/>
      <c r="J1826" s="8"/>
      <c r="K1826" s="8"/>
      <c r="L1826" s="8"/>
      <c r="M1826" s="119"/>
    </row>
    <row r="1827" spans="1:13">
      <c r="A1827" s="17">
        <v>14</v>
      </c>
      <c r="B1827" s="76"/>
      <c r="C1827" s="6"/>
      <c r="D1827" s="6"/>
      <c r="E1827" s="6"/>
      <c r="F1827" s="6"/>
      <c r="G1827" s="20"/>
      <c r="H1827" s="95"/>
      <c r="I1827" s="7"/>
      <c r="J1827" s="8"/>
      <c r="K1827" s="8"/>
      <c r="L1827" s="8"/>
      <c r="M1827" s="119"/>
    </row>
    <row r="1828" spans="1:13">
      <c r="A1828" s="17">
        <v>15</v>
      </c>
      <c r="B1828" s="76"/>
      <c r="C1828" s="6"/>
      <c r="D1828" s="6"/>
      <c r="E1828" s="6"/>
      <c r="F1828" s="6"/>
      <c r="G1828" s="20"/>
      <c r="H1828" s="95"/>
      <c r="I1828" s="7"/>
      <c r="J1828" s="8"/>
      <c r="K1828" s="8"/>
      <c r="L1828" s="8"/>
      <c r="M1828" s="119"/>
    </row>
    <row r="1829" spans="1:13">
      <c r="A1829" s="17">
        <v>16</v>
      </c>
      <c r="B1829" s="75"/>
      <c r="C1829" s="6"/>
      <c r="D1829" s="6"/>
      <c r="E1829" s="6"/>
      <c r="F1829" s="6"/>
      <c r="G1829" s="54"/>
      <c r="H1829" s="95"/>
      <c r="I1829" s="7"/>
      <c r="J1829" s="8"/>
      <c r="K1829" s="8"/>
      <c r="L1829" s="8"/>
      <c r="M1829" s="119"/>
    </row>
    <row r="1830" spans="1:13">
      <c r="A1830" s="17">
        <v>17</v>
      </c>
      <c r="B1830" s="76"/>
      <c r="C1830" s="6"/>
      <c r="D1830" s="6"/>
      <c r="E1830" s="6"/>
      <c r="F1830" s="6"/>
      <c r="G1830" s="54"/>
      <c r="H1830" s="56"/>
      <c r="I1830" s="8"/>
      <c r="J1830" s="56"/>
      <c r="K1830" s="8"/>
      <c r="L1830" s="56"/>
      <c r="M1830" s="120"/>
    </row>
    <row r="1831" spans="1:13">
      <c r="A1831" s="17">
        <v>18</v>
      </c>
      <c r="B1831" s="76"/>
      <c r="C1831" s="6"/>
      <c r="D1831" s="6"/>
      <c r="E1831" s="6"/>
      <c r="F1831" s="6"/>
      <c r="G1831" s="54"/>
      <c r="H1831" s="99"/>
      <c r="I1831" s="8"/>
      <c r="J1831" s="99"/>
      <c r="K1831" s="8"/>
      <c r="L1831" s="99"/>
      <c r="M1831" s="121"/>
    </row>
    <row r="1832" spans="1:13">
      <c r="A1832" s="17">
        <v>19</v>
      </c>
      <c r="B1832" s="76"/>
      <c r="C1832" s="6"/>
      <c r="D1832" s="6"/>
      <c r="E1832" s="6"/>
      <c r="F1832" s="6"/>
      <c r="G1832" s="99"/>
      <c r="H1832" s="8"/>
      <c r="I1832" s="8"/>
      <c r="J1832" s="8"/>
      <c r="K1832" s="8"/>
      <c r="L1832" s="8"/>
      <c r="M1832" s="119"/>
    </row>
    <row r="1833" spans="1:13">
      <c r="A1833" s="17">
        <v>20</v>
      </c>
      <c r="B1833" s="75"/>
      <c r="C1833" s="6"/>
      <c r="D1833" s="6"/>
      <c r="E1833" s="6"/>
      <c r="F1833" s="6"/>
      <c r="G1833" s="99"/>
      <c r="H1833" s="8"/>
      <c r="I1833" s="8"/>
      <c r="J1833" s="8"/>
      <c r="K1833" s="8"/>
      <c r="L1833" s="8"/>
      <c r="M1833" s="119"/>
    </row>
    <row r="1834" spans="1:13">
      <c r="A1834" s="17">
        <v>21</v>
      </c>
      <c r="B1834" s="76"/>
      <c r="C1834" s="6"/>
      <c r="D1834" s="6"/>
      <c r="E1834" s="6"/>
      <c r="F1834" s="6"/>
      <c r="G1834" s="99"/>
      <c r="H1834" s="8"/>
      <c r="I1834" s="8"/>
      <c r="J1834" s="8"/>
      <c r="K1834" s="8"/>
      <c r="L1834" s="8"/>
      <c r="M1834" s="119"/>
    </row>
    <row r="1835" spans="1:13">
      <c r="A1835" s="17">
        <v>22</v>
      </c>
      <c r="B1835" s="76"/>
      <c r="C1835" s="6"/>
      <c r="D1835" s="6"/>
      <c r="E1835" s="6"/>
      <c r="F1835" s="6"/>
      <c r="G1835" s="99"/>
      <c r="H1835" s="8"/>
      <c r="I1835" s="8"/>
      <c r="J1835" s="8"/>
      <c r="K1835" s="8"/>
      <c r="L1835" s="8"/>
      <c r="M1835" s="119"/>
    </row>
    <row r="1836" spans="1:13">
      <c r="A1836" s="17">
        <v>23</v>
      </c>
      <c r="B1836" s="76"/>
      <c r="C1836" s="6"/>
      <c r="D1836" s="6"/>
      <c r="E1836" s="6"/>
      <c r="F1836" s="6"/>
      <c r="G1836" s="99"/>
      <c r="H1836" s="8"/>
      <c r="I1836" s="8"/>
      <c r="J1836" s="8"/>
      <c r="K1836" s="8"/>
      <c r="L1836" s="8"/>
      <c r="M1836" s="119"/>
    </row>
    <row r="1837" spans="1:13">
      <c r="A1837" s="17">
        <v>24</v>
      </c>
      <c r="B1837" s="75"/>
      <c r="C1837" s="6"/>
      <c r="D1837" s="6"/>
      <c r="E1837" s="6"/>
      <c r="F1837" s="6"/>
      <c r="G1837" s="99"/>
      <c r="H1837" s="42"/>
      <c r="I1837" s="8"/>
      <c r="J1837" s="42"/>
      <c r="K1837" s="8"/>
      <c r="L1837" s="8"/>
      <c r="M1837" s="119"/>
    </row>
    <row r="1838" spans="1:13">
      <c r="A1838" s="17">
        <v>25</v>
      </c>
      <c r="B1838" s="76"/>
      <c r="C1838" s="6"/>
      <c r="D1838" s="6"/>
      <c r="E1838" s="6"/>
      <c r="F1838" s="6"/>
      <c r="G1838" s="99"/>
      <c r="H1838" s="42"/>
      <c r="I1838" s="99"/>
      <c r="J1838" s="42"/>
      <c r="K1838" s="8"/>
      <c r="L1838" s="8"/>
      <c r="M1838" s="119"/>
    </row>
    <row r="1839" spans="1:13">
      <c r="G1839" s="8"/>
      <c r="H1839" s="8"/>
      <c r="I1839" s="8"/>
      <c r="J1839" s="8"/>
      <c r="K1839" s="8"/>
      <c r="L1839" s="8"/>
      <c r="M1839" s="119"/>
    </row>
    <row r="1840" spans="1:13">
      <c r="G1840" s="8"/>
      <c r="H1840" s="8"/>
      <c r="I1840" s="8"/>
      <c r="J1840" s="8"/>
      <c r="K1840" s="8"/>
      <c r="L1840" s="8"/>
      <c r="M1840" s="119"/>
    </row>
    <row r="1841" spans="1:13">
      <c r="G1841" s="8"/>
      <c r="H1841" s="8"/>
      <c r="I1841" s="8"/>
      <c r="J1841" s="8"/>
      <c r="K1841" s="8"/>
      <c r="L1841" s="8"/>
      <c r="M1841" s="119"/>
    </row>
    <row r="1842" spans="1:13">
      <c r="G1842" s="8"/>
      <c r="H1842" s="8"/>
      <c r="I1842" s="8"/>
      <c r="J1842" s="8"/>
      <c r="K1842" s="8"/>
      <c r="L1842" s="8"/>
      <c r="M1842" s="119"/>
    </row>
    <row r="1843" spans="1:13">
      <c r="G1843" s="8"/>
      <c r="H1843" s="8"/>
      <c r="I1843" s="8"/>
      <c r="J1843" s="8"/>
      <c r="K1843" s="8"/>
      <c r="L1843" s="8"/>
      <c r="M1843" s="119"/>
    </row>
    <row r="1844" spans="1:13">
      <c r="G1844" s="8"/>
      <c r="H1844" s="8"/>
      <c r="I1844" s="8"/>
      <c r="J1844" s="8"/>
      <c r="K1844" s="8"/>
      <c r="L1844" s="8"/>
      <c r="M1844" s="119"/>
    </row>
    <row r="1845" spans="1:13">
      <c r="G1845" s="8"/>
      <c r="H1845" s="8"/>
      <c r="I1845" s="8"/>
      <c r="J1845" s="8"/>
      <c r="K1845" s="8"/>
      <c r="L1845" s="8"/>
      <c r="M1845" s="119"/>
    </row>
    <row r="1846" spans="1:13">
      <c r="G1846" s="8"/>
      <c r="H1846" s="8"/>
      <c r="I1846" s="8"/>
      <c r="J1846" s="8"/>
      <c r="K1846" s="8"/>
      <c r="L1846" s="8"/>
      <c r="M1846" s="119"/>
    </row>
    <row r="1847" spans="1:13">
      <c r="G1847" s="8"/>
      <c r="H1847" s="8"/>
      <c r="I1847" s="8"/>
      <c r="J1847" s="8"/>
      <c r="K1847" s="8"/>
      <c r="L1847" s="8"/>
      <c r="M1847" s="119"/>
    </row>
    <row r="1848" spans="1:13">
      <c r="G1848" s="8"/>
      <c r="H1848" s="8"/>
      <c r="I1848" s="8"/>
      <c r="J1848" s="8"/>
      <c r="K1848" s="8"/>
      <c r="L1848" s="8"/>
      <c r="M1848" s="119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  <c r="M1849" s="112"/>
    </row>
    <row r="1850" spans="1:13">
      <c r="A1850" s="202" t="s">
        <v>86</v>
      </c>
      <c r="B1850" s="203"/>
      <c r="C1850" s="203"/>
      <c r="D1850" s="203"/>
      <c r="E1850" s="203"/>
      <c r="F1850" s="97"/>
      <c r="G1850" s="27"/>
      <c r="H1850" s="96" t="s">
        <v>51</v>
      </c>
      <c r="I1850" s="96"/>
      <c r="J1850" s="96"/>
      <c r="K1850" s="27"/>
      <c r="L1850" s="27"/>
      <c r="M1850" s="107"/>
    </row>
    <row r="1851" spans="1:13">
      <c r="A1851" s="34" t="s">
        <v>52</v>
      </c>
      <c r="B1851" s="97"/>
      <c r="C1851" s="97"/>
      <c r="D1851" s="97"/>
      <c r="E1851" s="97"/>
      <c r="F1851" s="97"/>
      <c r="G1851" s="27"/>
      <c r="H1851" s="55" t="s">
        <v>87</v>
      </c>
      <c r="I1851" s="55"/>
      <c r="J1851" s="55"/>
      <c r="K1851" s="37"/>
      <c r="L1851" s="26"/>
      <c r="M1851" s="113"/>
    </row>
    <row r="1852" spans="1:13">
      <c r="A1852" s="97"/>
      <c r="B1852" s="29"/>
      <c r="C1852" s="15" t="s">
        <v>53</v>
      </c>
      <c r="D1852" s="67"/>
      <c r="E1852" s="30"/>
      <c r="F1852" s="28"/>
      <c r="G1852" s="27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4"/>
    </row>
    <row r="1853" spans="1:13">
      <c r="A1853" s="1"/>
      <c r="B1853" s="1"/>
      <c r="C1853" s="15" t="s">
        <v>59</v>
      </c>
      <c r="D1853" s="30">
        <v>428</v>
      </c>
      <c r="E1853" s="30"/>
      <c r="F1853" s="28"/>
      <c r="G1853" s="27"/>
      <c r="H1853" s="31">
        <v>1</v>
      </c>
      <c r="I1853" s="68"/>
      <c r="J1853" s="35"/>
      <c r="K1853" s="31"/>
      <c r="L1853" s="33"/>
      <c r="M1853" s="110"/>
    </row>
    <row r="1854" spans="1:13">
      <c r="A1854" s="9" t="s">
        <v>0</v>
      </c>
      <c r="B1854" s="10"/>
      <c r="C1854" s="15" t="s">
        <v>60</v>
      </c>
      <c r="D1854" s="30">
        <v>407</v>
      </c>
      <c r="E1854" s="30"/>
      <c r="F1854" s="28"/>
      <c r="G1854" s="27"/>
      <c r="H1854" s="31">
        <v>2</v>
      </c>
      <c r="I1854" s="68"/>
      <c r="J1854" s="35"/>
      <c r="K1854" s="31"/>
      <c r="L1854" s="33"/>
      <c r="M1854" s="110"/>
    </row>
    <row r="1855" spans="1:13">
      <c r="A1855" s="9" t="s">
        <v>1</v>
      </c>
      <c r="B1855" s="11"/>
      <c r="C1855" s="15" t="s">
        <v>61</v>
      </c>
      <c r="D1855" s="30">
        <v>20</v>
      </c>
      <c r="E1855" s="30"/>
      <c r="F1855" s="28"/>
      <c r="G1855" s="27"/>
      <c r="H1855" s="31">
        <v>3</v>
      </c>
      <c r="I1855" s="31"/>
      <c r="J1855" s="35"/>
      <c r="K1855" s="31"/>
      <c r="L1855" s="33"/>
      <c r="M1855" s="110"/>
    </row>
    <row r="1856" spans="1:13">
      <c r="A1856" s="9" t="s">
        <v>62</v>
      </c>
      <c r="B1856" s="11"/>
      <c r="C1856" s="16" t="s">
        <v>63</v>
      </c>
      <c r="D1856" s="57" t="s">
        <v>88</v>
      </c>
      <c r="E1856" s="21"/>
      <c r="F1856" s="54"/>
      <c r="G1856" s="27"/>
      <c r="H1856" s="31">
        <v>4</v>
      </c>
      <c r="I1856" s="31"/>
      <c r="J1856" s="35"/>
      <c r="K1856" s="31"/>
      <c r="L1856" s="33"/>
      <c r="M1856" s="110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27"/>
      <c r="H1857" s="31">
        <v>5</v>
      </c>
      <c r="I1857" s="31"/>
      <c r="J1857" s="35"/>
      <c r="K1857" s="31"/>
      <c r="L1857" s="33"/>
      <c r="M1857" s="110"/>
    </row>
    <row r="1858" spans="1:14">
      <c r="A1858" s="17">
        <v>1</v>
      </c>
      <c r="B1858" s="12"/>
      <c r="C1858" s="71" t="s">
        <v>78</v>
      </c>
      <c r="D1858" s="77">
        <v>22</v>
      </c>
      <c r="E1858" s="71" t="s">
        <v>78</v>
      </c>
      <c r="F1858" s="12"/>
      <c r="G1858" s="27"/>
      <c r="H1858" s="72"/>
      <c r="I1858" s="72"/>
      <c r="J1858" s="72"/>
      <c r="K1858" s="72"/>
      <c r="L1858" s="44"/>
      <c r="M1858" s="115"/>
    </row>
    <row r="1859" spans="1:14">
      <c r="A1859" s="17">
        <v>2</v>
      </c>
      <c r="B1859" s="74">
        <v>10</v>
      </c>
      <c r="C1859" s="71" t="s">
        <v>77</v>
      </c>
      <c r="D1859" s="71" t="s">
        <v>77</v>
      </c>
      <c r="E1859" s="71" t="s">
        <v>77</v>
      </c>
      <c r="F1859" s="6"/>
      <c r="G1859" s="27"/>
      <c r="H1859" s="98"/>
      <c r="I1859" s="98"/>
      <c r="J1859" s="98"/>
      <c r="K1859" s="98"/>
      <c r="L1859" s="44"/>
      <c r="M1859" s="115"/>
    </row>
    <row r="1860" spans="1:14">
      <c r="A1860" s="17">
        <v>3</v>
      </c>
      <c r="B1860" s="75"/>
      <c r="C1860" s="71"/>
      <c r="D1860" s="6"/>
      <c r="E1860" s="71"/>
      <c r="F1860" s="6"/>
      <c r="G1860" s="27"/>
      <c r="H1860" s="204" t="s">
        <v>75</v>
      </c>
      <c r="I1860" s="205"/>
      <c r="J1860" s="98"/>
      <c r="K1860" s="44" t="s">
        <v>35</v>
      </c>
      <c r="L1860" s="5"/>
      <c r="M1860" s="116"/>
    </row>
    <row r="1861" spans="1:14">
      <c r="A1861" s="17">
        <v>4</v>
      </c>
      <c r="B1861" s="75"/>
      <c r="C1861" s="71"/>
      <c r="D1861" s="6"/>
      <c r="E1861" s="71"/>
      <c r="F1861" s="6"/>
      <c r="G1861" s="27"/>
      <c r="H1861" s="21" t="s">
        <v>64</v>
      </c>
      <c r="I1861" s="21"/>
      <c r="J1861" s="43">
        <f>SUM(J1853*L1853)+10+12</f>
        <v>22</v>
      </c>
      <c r="K1861" s="2"/>
      <c r="L1861" s="3"/>
      <c r="M1861" s="117"/>
    </row>
    <row r="1862" spans="1:14">
      <c r="A1862" s="17">
        <v>5</v>
      </c>
      <c r="B1862" s="76"/>
      <c r="C1862" s="71"/>
      <c r="D1862" s="71"/>
      <c r="E1862" s="71"/>
      <c r="F1862" s="6"/>
      <c r="G1862" s="27"/>
      <c r="H1862" s="21" t="s">
        <v>65</v>
      </c>
      <c r="I1862" s="21"/>
      <c r="J1862" s="43">
        <f>SUM(N1858,B1859)+12</f>
        <v>22</v>
      </c>
      <c r="K1862" s="27"/>
      <c r="L1862" s="3"/>
      <c r="M1862" s="11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27"/>
      <c r="H1863" s="206" t="s">
        <v>66</v>
      </c>
      <c r="I1863" s="207"/>
      <c r="J1863" s="206" t="s">
        <v>67</v>
      </c>
      <c r="K1863" s="207"/>
      <c r="L1863" s="20"/>
      <c r="M1863" s="118"/>
    </row>
    <row r="1864" spans="1:14">
      <c r="A1864" s="17">
        <v>7</v>
      </c>
      <c r="B1864" s="7"/>
      <c r="C1864" s="71"/>
      <c r="D1864" s="6"/>
      <c r="E1864" s="71"/>
      <c r="F1864" s="6"/>
      <c r="G1864" s="27"/>
      <c r="H1864" s="197"/>
      <c r="I1864" s="198"/>
      <c r="J1864" s="197"/>
      <c r="K1864" s="198"/>
      <c r="L1864" s="27"/>
      <c r="M1864" s="107"/>
    </row>
    <row r="1865" spans="1:14">
      <c r="A1865" s="17">
        <v>8</v>
      </c>
      <c r="B1865" s="75"/>
      <c r="C1865" s="71"/>
      <c r="D1865" s="71"/>
      <c r="E1865" s="71"/>
      <c r="F1865" s="6"/>
      <c r="G1865" s="27"/>
      <c r="H1865" s="199"/>
      <c r="I1865" s="200"/>
      <c r="J1865" s="199"/>
      <c r="K1865" s="200"/>
      <c r="L1865" s="27"/>
      <c r="M1865" s="107"/>
    </row>
    <row r="1866" spans="1:14">
      <c r="A1866" s="17">
        <v>9</v>
      </c>
      <c r="B1866" s="7"/>
      <c r="C1866" s="7"/>
      <c r="D1866" s="7"/>
      <c r="E1866" s="6"/>
      <c r="F1866" s="6"/>
      <c r="G1866" s="27"/>
      <c r="H1866" s="38" t="s">
        <v>68</v>
      </c>
      <c r="I1866" s="38"/>
      <c r="J1866" s="38"/>
      <c r="K1866" s="38"/>
      <c r="L1866" s="27"/>
      <c r="M1866" s="107"/>
    </row>
    <row r="1867" spans="1:14">
      <c r="A1867" s="17">
        <v>10</v>
      </c>
      <c r="B1867" s="95"/>
      <c r="C1867" s="6"/>
      <c r="D1867" s="6"/>
      <c r="E1867" s="6"/>
      <c r="F1867" s="6"/>
      <c r="G1867" s="27"/>
      <c r="H1867" s="54" t="s">
        <v>69</v>
      </c>
      <c r="I1867" s="54"/>
      <c r="J1867" s="54"/>
      <c r="K1867" s="54"/>
      <c r="L1867" s="27"/>
      <c r="M1867" s="107"/>
    </row>
    <row r="1868" spans="1:14">
      <c r="A1868" s="17">
        <v>11</v>
      </c>
      <c r="B1868" s="76"/>
      <c r="C1868" s="6"/>
      <c r="D1868" s="6"/>
      <c r="E1868" s="6"/>
      <c r="F1868" s="6"/>
      <c r="G1868" s="20"/>
      <c r="H1868" s="182"/>
      <c r="I1868" s="183"/>
      <c r="J1868" s="8"/>
      <c r="K1868" s="8"/>
      <c r="L1868" s="8"/>
      <c r="M1868" s="119"/>
    </row>
    <row r="1869" spans="1:14">
      <c r="A1869" s="17">
        <v>12</v>
      </c>
      <c r="B1869" s="75"/>
      <c r="C1869" s="6"/>
      <c r="D1869" s="6"/>
      <c r="E1869" s="6"/>
      <c r="F1869" s="6"/>
      <c r="G1869" s="20"/>
      <c r="H1869" s="95"/>
      <c r="I1869" s="7"/>
      <c r="J1869" s="8"/>
      <c r="K1869" s="8"/>
      <c r="L1869" s="8"/>
      <c r="M1869" s="119"/>
    </row>
    <row r="1870" spans="1:14">
      <c r="A1870" s="17">
        <v>13</v>
      </c>
      <c r="B1870" s="76"/>
      <c r="C1870" s="6"/>
      <c r="D1870" s="6"/>
      <c r="E1870" s="6"/>
      <c r="F1870" s="6"/>
      <c r="G1870" s="20"/>
      <c r="H1870" s="95"/>
      <c r="I1870" s="7"/>
      <c r="J1870" s="8"/>
      <c r="K1870" s="8"/>
      <c r="L1870" s="8"/>
      <c r="M1870" s="119"/>
    </row>
    <row r="1871" spans="1:14">
      <c r="A1871" s="17">
        <v>14</v>
      </c>
      <c r="B1871" s="76"/>
      <c r="C1871" s="6"/>
      <c r="D1871" s="6"/>
      <c r="E1871" s="6"/>
      <c r="F1871" s="6"/>
      <c r="G1871" s="20"/>
      <c r="H1871" s="95"/>
      <c r="I1871" s="7"/>
      <c r="J1871" s="8"/>
      <c r="K1871" s="8"/>
      <c r="L1871" s="8"/>
      <c r="M1871" s="119"/>
    </row>
    <row r="1872" spans="1:14">
      <c r="A1872" s="17">
        <v>15</v>
      </c>
      <c r="B1872" s="76"/>
      <c r="C1872" s="6"/>
      <c r="D1872" s="6"/>
      <c r="E1872" s="6"/>
      <c r="F1872" s="6"/>
      <c r="G1872" s="20"/>
      <c r="H1872" s="95"/>
      <c r="I1872" s="7"/>
      <c r="J1872" s="8"/>
      <c r="K1872" s="8"/>
      <c r="L1872" s="8"/>
      <c r="M1872" s="119"/>
    </row>
    <row r="1873" spans="1:13">
      <c r="A1873" s="17">
        <v>16</v>
      </c>
      <c r="B1873" s="75"/>
      <c r="C1873" s="6"/>
      <c r="D1873" s="6"/>
      <c r="E1873" s="6"/>
      <c r="F1873" s="6"/>
      <c r="G1873" s="54"/>
      <c r="H1873" s="95"/>
      <c r="I1873" s="7"/>
      <c r="J1873" s="8"/>
      <c r="K1873" s="8"/>
      <c r="L1873" s="8"/>
      <c r="M1873" s="119"/>
    </row>
    <row r="1874" spans="1:13">
      <c r="A1874" s="17">
        <v>17</v>
      </c>
      <c r="B1874" s="76"/>
      <c r="C1874" s="6"/>
      <c r="D1874" s="6"/>
      <c r="E1874" s="6"/>
      <c r="F1874" s="6"/>
      <c r="G1874" s="54"/>
      <c r="H1874" s="56"/>
      <c r="I1874" s="8"/>
      <c r="J1874" s="56"/>
      <c r="K1874" s="8"/>
      <c r="L1874" s="56"/>
      <c r="M1874" s="120"/>
    </row>
    <row r="1875" spans="1:13">
      <c r="A1875" s="17">
        <v>18</v>
      </c>
      <c r="B1875" s="76"/>
      <c r="C1875" s="6"/>
      <c r="D1875" s="6"/>
      <c r="E1875" s="6"/>
      <c r="F1875" s="6"/>
      <c r="G1875" s="54"/>
      <c r="H1875" s="99"/>
      <c r="I1875" s="8"/>
      <c r="J1875" s="99"/>
      <c r="K1875" s="8"/>
      <c r="L1875" s="99"/>
      <c r="M1875" s="121"/>
    </row>
    <row r="1876" spans="1:13">
      <c r="A1876" s="17">
        <v>19</v>
      </c>
      <c r="B1876" s="76"/>
      <c r="C1876" s="6"/>
      <c r="D1876" s="6"/>
      <c r="E1876" s="6"/>
      <c r="F1876" s="6"/>
      <c r="G1876" s="99"/>
      <c r="H1876" s="8"/>
      <c r="I1876" s="8"/>
      <c r="J1876" s="8"/>
      <c r="K1876" s="8"/>
      <c r="L1876" s="8"/>
      <c r="M1876" s="119"/>
    </row>
    <row r="1877" spans="1:13">
      <c r="A1877" s="17">
        <v>20</v>
      </c>
      <c r="B1877" s="75"/>
      <c r="C1877" s="6"/>
      <c r="D1877" s="6"/>
      <c r="E1877" s="6"/>
      <c r="F1877" s="6"/>
      <c r="G1877" s="99"/>
      <c r="H1877" s="8"/>
      <c r="I1877" s="8"/>
      <c r="J1877" s="8"/>
      <c r="K1877" s="8"/>
      <c r="L1877" s="8"/>
      <c r="M1877" s="119"/>
    </row>
    <row r="1878" spans="1:13">
      <c r="A1878" s="17">
        <v>21</v>
      </c>
      <c r="B1878" s="76"/>
      <c r="C1878" s="6"/>
      <c r="D1878" s="6"/>
      <c r="E1878" s="6"/>
      <c r="F1878" s="6"/>
      <c r="G1878" s="99"/>
      <c r="H1878" s="8"/>
      <c r="I1878" s="8"/>
      <c r="J1878" s="8"/>
      <c r="K1878" s="8"/>
      <c r="L1878" s="8"/>
      <c r="M1878" s="119"/>
    </row>
    <row r="1879" spans="1:13">
      <c r="A1879" s="17">
        <v>22</v>
      </c>
      <c r="B1879" s="76"/>
      <c r="C1879" s="6"/>
      <c r="D1879" s="6"/>
      <c r="E1879" s="6"/>
      <c r="F1879" s="6"/>
      <c r="G1879" s="99"/>
      <c r="H1879" s="8"/>
      <c r="I1879" s="8"/>
      <c r="J1879" s="8"/>
      <c r="K1879" s="8"/>
      <c r="L1879" s="8"/>
      <c r="M1879" s="119"/>
    </row>
    <row r="1880" spans="1:13">
      <c r="A1880" s="17">
        <v>23</v>
      </c>
      <c r="B1880" s="76"/>
      <c r="C1880" s="6"/>
      <c r="D1880" s="6"/>
      <c r="E1880" s="6"/>
      <c r="F1880" s="6"/>
      <c r="G1880" s="99"/>
      <c r="H1880" s="8"/>
      <c r="I1880" s="8"/>
      <c r="J1880" s="8"/>
      <c r="K1880" s="8"/>
      <c r="L1880" s="8"/>
      <c r="M1880" s="119"/>
    </row>
    <row r="1881" spans="1:13">
      <c r="A1881" s="17">
        <v>24</v>
      </c>
      <c r="B1881" s="75"/>
      <c r="C1881" s="6"/>
      <c r="D1881" s="6"/>
      <c r="E1881" s="6"/>
      <c r="F1881" s="6"/>
      <c r="G1881" s="99"/>
      <c r="H1881" s="42"/>
      <c r="I1881" s="8"/>
      <c r="J1881" s="42"/>
      <c r="K1881" s="8"/>
      <c r="L1881" s="8"/>
      <c r="M1881" s="119"/>
    </row>
    <row r="1882" spans="1:13">
      <c r="A1882" s="17">
        <v>25</v>
      </c>
      <c r="B1882" s="76"/>
      <c r="C1882" s="6"/>
      <c r="D1882" s="6"/>
      <c r="E1882" s="6"/>
      <c r="F1882" s="6"/>
      <c r="G1882" s="99"/>
      <c r="H1882" s="42"/>
      <c r="I1882" s="99"/>
      <c r="J1882" s="42"/>
      <c r="K1882" s="8"/>
      <c r="L1882" s="8"/>
      <c r="M1882" s="119"/>
    </row>
    <row r="1883" spans="1:13">
      <c r="G1883" s="8"/>
      <c r="H1883" s="8"/>
      <c r="I1883" s="8"/>
      <c r="J1883" s="8"/>
      <c r="K1883" s="8"/>
      <c r="L1883" s="8"/>
      <c r="M1883" s="119"/>
    </row>
    <row r="1884" spans="1:13">
      <c r="G1884" s="8"/>
      <c r="H1884" s="8"/>
      <c r="I1884" s="8"/>
      <c r="J1884" s="8"/>
      <c r="K1884" s="8"/>
      <c r="L1884" s="8"/>
      <c r="M1884" s="119"/>
    </row>
    <row r="1885" spans="1:13">
      <c r="G1885" s="8"/>
      <c r="H1885" s="8"/>
      <c r="I1885" s="8"/>
      <c r="J1885" s="8"/>
      <c r="K1885" s="8"/>
      <c r="L1885" s="8"/>
      <c r="M1885" s="119"/>
    </row>
    <row r="1886" spans="1:13">
      <c r="G1886" s="8"/>
      <c r="H1886" s="8"/>
      <c r="I1886" s="8"/>
      <c r="J1886" s="8"/>
      <c r="K1886" s="8"/>
      <c r="L1886" s="8"/>
      <c r="M1886" s="119"/>
    </row>
    <row r="1887" spans="1:13">
      <c r="G1887" s="8"/>
      <c r="H1887" s="8"/>
      <c r="I1887" s="8"/>
      <c r="J1887" s="8"/>
      <c r="K1887" s="8"/>
      <c r="L1887" s="8"/>
      <c r="M1887" s="119"/>
    </row>
    <row r="1888" spans="1:13">
      <c r="G1888" s="8"/>
      <c r="H1888" s="8"/>
      <c r="I1888" s="8"/>
      <c r="J1888" s="8"/>
      <c r="K1888" s="8"/>
      <c r="L1888" s="8"/>
      <c r="M1888" s="119"/>
    </row>
    <row r="1889" spans="1:13">
      <c r="G1889" s="8"/>
      <c r="H1889" s="8"/>
      <c r="I1889" s="8"/>
      <c r="J1889" s="8"/>
      <c r="K1889" s="8"/>
      <c r="L1889" s="8"/>
      <c r="M1889" s="119"/>
    </row>
    <row r="1890" spans="1:13">
      <c r="G1890" s="8"/>
      <c r="H1890" s="8"/>
      <c r="I1890" s="8"/>
      <c r="J1890" s="8"/>
      <c r="K1890" s="8"/>
      <c r="L1890" s="8"/>
      <c r="M1890" s="119"/>
    </row>
    <row r="1891" spans="1:13">
      <c r="G1891" s="8"/>
      <c r="H1891" s="8"/>
      <c r="I1891" s="8"/>
      <c r="J1891" s="8"/>
      <c r="K1891" s="8"/>
      <c r="L1891" s="8"/>
      <c r="M1891" s="119"/>
    </row>
    <row r="1892" spans="1:13">
      <c r="G1892" s="8"/>
      <c r="H1892" s="8"/>
      <c r="I1892" s="8"/>
      <c r="J1892" s="8"/>
      <c r="K1892" s="8"/>
      <c r="L1892" s="8"/>
      <c r="M1892" s="119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  <c r="M1893" s="112"/>
    </row>
    <row r="1894" spans="1:13">
      <c r="A1894" s="202" t="s">
        <v>86</v>
      </c>
      <c r="B1894" s="203"/>
      <c r="C1894" s="203"/>
      <c r="D1894" s="203"/>
      <c r="E1894" s="203"/>
      <c r="F1894" s="97"/>
      <c r="G1894" s="27"/>
      <c r="H1894" s="96" t="s">
        <v>51</v>
      </c>
      <c r="I1894" s="96"/>
      <c r="J1894" s="96"/>
      <c r="K1894" s="27"/>
      <c r="L1894" s="27"/>
      <c r="M1894" s="107"/>
    </row>
    <row r="1895" spans="1:13">
      <c r="A1895" s="34" t="s">
        <v>52</v>
      </c>
      <c r="B1895" s="97"/>
      <c r="C1895" s="97"/>
      <c r="D1895" s="97"/>
      <c r="E1895" s="97"/>
      <c r="F1895" s="97"/>
      <c r="G1895" s="27"/>
      <c r="H1895" s="55" t="s">
        <v>87</v>
      </c>
      <c r="I1895" s="55"/>
      <c r="J1895" s="55"/>
      <c r="K1895" s="37"/>
      <c r="L1895" s="26"/>
      <c r="M1895" s="113"/>
    </row>
    <row r="1896" spans="1:13">
      <c r="A1896" s="97"/>
      <c r="B1896" s="29"/>
      <c r="C1896" s="15" t="s">
        <v>53</v>
      </c>
      <c r="D1896" s="67"/>
      <c r="E1896" s="30"/>
      <c r="F1896" s="28"/>
      <c r="G1896" s="27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4"/>
    </row>
    <row r="1897" spans="1:13">
      <c r="A1897" s="1"/>
      <c r="B1897" s="1"/>
      <c r="C1897" s="15" t="s">
        <v>59</v>
      </c>
      <c r="D1897" s="30">
        <v>428</v>
      </c>
      <c r="E1897" s="30"/>
      <c r="F1897" s="28"/>
      <c r="G1897" s="27"/>
      <c r="H1897" s="31">
        <v>1</v>
      </c>
      <c r="I1897" s="68"/>
      <c r="J1897" s="35"/>
      <c r="K1897" s="31"/>
      <c r="L1897" s="33"/>
      <c r="M1897" s="110"/>
    </row>
    <row r="1898" spans="1:13">
      <c r="A1898" s="9" t="s">
        <v>0</v>
      </c>
      <c r="B1898" s="10"/>
      <c r="C1898" s="15" t="s">
        <v>60</v>
      </c>
      <c r="D1898" s="30">
        <v>407</v>
      </c>
      <c r="E1898" s="30"/>
      <c r="F1898" s="28"/>
      <c r="G1898" s="27"/>
      <c r="H1898" s="31">
        <v>2</v>
      </c>
      <c r="I1898" s="68"/>
      <c r="J1898" s="35"/>
      <c r="K1898" s="31"/>
      <c r="L1898" s="33"/>
      <c r="M1898" s="110"/>
    </row>
    <row r="1899" spans="1:13">
      <c r="A1899" s="9" t="s">
        <v>1</v>
      </c>
      <c r="B1899" s="11"/>
      <c r="C1899" s="15" t="s">
        <v>61</v>
      </c>
      <c r="D1899" s="30">
        <v>20</v>
      </c>
      <c r="E1899" s="30"/>
      <c r="F1899" s="28"/>
      <c r="G1899" s="27"/>
      <c r="H1899" s="31">
        <v>3</v>
      </c>
      <c r="I1899" s="31"/>
      <c r="J1899" s="35"/>
      <c r="K1899" s="31"/>
      <c r="L1899" s="33"/>
      <c r="M1899" s="110"/>
    </row>
    <row r="1900" spans="1:13">
      <c r="A1900" s="9" t="s">
        <v>62</v>
      </c>
      <c r="B1900" s="11"/>
      <c r="C1900" s="16" t="s">
        <v>63</v>
      </c>
      <c r="D1900" s="57" t="s">
        <v>88</v>
      </c>
      <c r="E1900" s="21"/>
      <c r="F1900" s="54"/>
      <c r="G1900" s="27"/>
      <c r="H1900" s="31">
        <v>4</v>
      </c>
      <c r="I1900" s="31"/>
      <c r="J1900" s="35"/>
      <c r="K1900" s="31"/>
      <c r="L1900" s="33"/>
      <c r="M1900" s="110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27"/>
      <c r="H1901" s="31">
        <v>5</v>
      </c>
      <c r="I1901" s="31"/>
      <c r="J1901" s="35"/>
      <c r="K1901" s="31"/>
      <c r="L1901" s="33"/>
      <c r="M1901" s="110"/>
    </row>
    <row r="1902" spans="1:13">
      <c r="A1902" s="17">
        <v>1</v>
      </c>
      <c r="B1902" s="12"/>
      <c r="C1902" s="71" t="s">
        <v>78</v>
      </c>
      <c r="D1902" s="77">
        <v>22</v>
      </c>
      <c r="E1902" s="71" t="s">
        <v>78</v>
      </c>
      <c r="F1902" s="12"/>
      <c r="G1902" s="27"/>
      <c r="H1902" s="72"/>
      <c r="I1902" s="72"/>
      <c r="J1902" s="72"/>
      <c r="K1902" s="72"/>
      <c r="L1902" s="44"/>
      <c r="M1902" s="115"/>
    </row>
    <row r="1903" spans="1:13">
      <c r="A1903" s="17">
        <v>2</v>
      </c>
      <c r="B1903" s="74">
        <v>10</v>
      </c>
      <c r="C1903" s="71" t="s">
        <v>77</v>
      </c>
      <c r="D1903" s="71" t="s">
        <v>77</v>
      </c>
      <c r="E1903" s="71" t="s">
        <v>77</v>
      </c>
      <c r="F1903" s="6"/>
      <c r="G1903" s="27"/>
      <c r="H1903" s="98"/>
      <c r="I1903" s="98"/>
      <c r="J1903" s="98"/>
      <c r="K1903" s="98"/>
      <c r="L1903" s="44"/>
      <c r="M1903" s="115"/>
    </row>
    <row r="1904" spans="1:13">
      <c r="A1904" s="17">
        <v>3</v>
      </c>
      <c r="B1904" s="75"/>
      <c r="C1904" s="71"/>
      <c r="D1904" s="6"/>
      <c r="E1904" s="71"/>
      <c r="F1904" s="6"/>
      <c r="G1904" s="27"/>
      <c r="H1904" s="204" t="s">
        <v>75</v>
      </c>
      <c r="I1904" s="205"/>
      <c r="J1904" s="98"/>
      <c r="K1904" s="44" t="s">
        <v>35</v>
      </c>
      <c r="L1904" s="5"/>
      <c r="M1904" s="116"/>
    </row>
    <row r="1905" spans="1:14">
      <c r="A1905" s="17">
        <v>4</v>
      </c>
      <c r="B1905" s="75"/>
      <c r="C1905" s="71"/>
      <c r="D1905" s="6"/>
      <c r="E1905" s="71"/>
      <c r="F1905" s="6"/>
      <c r="G1905" s="27"/>
      <c r="H1905" s="21" t="s">
        <v>64</v>
      </c>
      <c r="I1905" s="21"/>
      <c r="J1905" s="43">
        <f>SUM(J1897*L1897)+10+12</f>
        <v>22</v>
      </c>
      <c r="K1905" s="2"/>
      <c r="L1905" s="3"/>
      <c r="M1905" s="11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27"/>
      <c r="H1906" s="21" t="s">
        <v>65</v>
      </c>
      <c r="I1906" s="21"/>
      <c r="J1906" s="43">
        <f>SUM(N1902,B1903)+12</f>
        <v>22</v>
      </c>
      <c r="K1906" s="27"/>
      <c r="L1906" s="3"/>
      <c r="M1906" s="11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27"/>
      <c r="H1907" s="206" t="s">
        <v>66</v>
      </c>
      <c r="I1907" s="207"/>
      <c r="J1907" s="206" t="s">
        <v>67</v>
      </c>
      <c r="K1907" s="207"/>
      <c r="L1907" s="20"/>
      <c r="M1907" s="118"/>
    </row>
    <row r="1908" spans="1:14">
      <c r="A1908" s="17">
        <v>7</v>
      </c>
      <c r="B1908" s="7"/>
      <c r="C1908" s="71"/>
      <c r="D1908" s="6"/>
      <c r="E1908" s="71"/>
      <c r="F1908" s="6"/>
      <c r="G1908" s="27"/>
      <c r="H1908" s="197"/>
      <c r="I1908" s="198"/>
      <c r="J1908" s="197"/>
      <c r="K1908" s="198"/>
      <c r="L1908" s="27"/>
      <c r="M1908" s="107"/>
    </row>
    <row r="1909" spans="1:14">
      <c r="A1909" s="17">
        <v>8</v>
      </c>
      <c r="B1909" s="75"/>
      <c r="C1909" s="71"/>
      <c r="D1909" s="71"/>
      <c r="E1909" s="71"/>
      <c r="F1909" s="6"/>
      <c r="G1909" s="27"/>
      <c r="H1909" s="199"/>
      <c r="I1909" s="200"/>
      <c r="J1909" s="199"/>
      <c r="K1909" s="200"/>
      <c r="L1909" s="27"/>
      <c r="M1909" s="107"/>
    </row>
    <row r="1910" spans="1:14">
      <c r="A1910" s="17">
        <v>9</v>
      </c>
      <c r="B1910" s="7"/>
      <c r="C1910" s="7"/>
      <c r="D1910" s="7"/>
      <c r="E1910" s="6"/>
      <c r="F1910" s="6"/>
      <c r="G1910" s="27"/>
      <c r="H1910" s="38" t="s">
        <v>68</v>
      </c>
      <c r="I1910" s="38"/>
      <c r="J1910" s="38"/>
      <c r="K1910" s="38"/>
      <c r="L1910" s="27"/>
      <c r="M1910" s="107"/>
    </row>
    <row r="1911" spans="1:14">
      <c r="A1911" s="17">
        <v>10</v>
      </c>
      <c r="B1911" s="95"/>
      <c r="C1911" s="6"/>
      <c r="D1911" s="6"/>
      <c r="E1911" s="6"/>
      <c r="F1911" s="6"/>
      <c r="G1911" s="27"/>
      <c r="H1911" s="54" t="s">
        <v>69</v>
      </c>
      <c r="I1911" s="54"/>
      <c r="J1911" s="54"/>
      <c r="K1911" s="54"/>
      <c r="L1911" s="27"/>
      <c r="M1911" s="107"/>
    </row>
    <row r="1912" spans="1:14">
      <c r="A1912" s="17">
        <v>11</v>
      </c>
      <c r="B1912" s="76"/>
      <c r="C1912" s="6"/>
      <c r="D1912" s="6"/>
      <c r="E1912" s="6"/>
      <c r="F1912" s="6"/>
      <c r="G1912" s="20"/>
      <c r="H1912" s="182"/>
      <c r="I1912" s="183"/>
      <c r="J1912" s="8"/>
      <c r="K1912" s="8"/>
      <c r="L1912" s="8"/>
      <c r="M1912" s="119"/>
    </row>
    <row r="1913" spans="1:14">
      <c r="A1913" s="17">
        <v>12</v>
      </c>
      <c r="B1913" s="75"/>
      <c r="C1913" s="6"/>
      <c r="D1913" s="6"/>
      <c r="E1913" s="6"/>
      <c r="F1913" s="6"/>
      <c r="G1913" s="20"/>
      <c r="H1913" s="95"/>
      <c r="I1913" s="7"/>
      <c r="J1913" s="8"/>
      <c r="K1913" s="8"/>
      <c r="L1913" s="8"/>
      <c r="M1913" s="119"/>
    </row>
    <row r="1914" spans="1:14">
      <c r="A1914" s="17">
        <v>13</v>
      </c>
      <c r="B1914" s="76"/>
      <c r="C1914" s="6"/>
      <c r="D1914" s="6"/>
      <c r="E1914" s="6"/>
      <c r="F1914" s="6"/>
      <c r="G1914" s="20"/>
      <c r="H1914" s="95"/>
      <c r="I1914" s="7"/>
      <c r="J1914" s="8"/>
      <c r="K1914" s="8"/>
      <c r="L1914" s="8"/>
      <c r="M1914" s="119"/>
    </row>
    <row r="1915" spans="1:14">
      <c r="A1915" s="17">
        <v>14</v>
      </c>
      <c r="B1915" s="76"/>
      <c r="C1915" s="6"/>
      <c r="D1915" s="6"/>
      <c r="E1915" s="6"/>
      <c r="F1915" s="6"/>
      <c r="G1915" s="20"/>
      <c r="H1915" s="95"/>
      <c r="I1915" s="7"/>
      <c r="J1915" s="8"/>
      <c r="K1915" s="8"/>
      <c r="L1915" s="8"/>
      <c r="M1915" s="119"/>
    </row>
    <row r="1916" spans="1:14">
      <c r="A1916" s="17">
        <v>15</v>
      </c>
      <c r="B1916" s="76"/>
      <c r="C1916" s="6"/>
      <c r="D1916" s="6"/>
      <c r="E1916" s="6"/>
      <c r="F1916" s="6"/>
      <c r="G1916" s="20"/>
      <c r="H1916" s="95"/>
      <c r="I1916" s="7"/>
      <c r="J1916" s="8"/>
      <c r="K1916" s="8"/>
      <c r="L1916" s="8"/>
      <c r="M1916" s="119"/>
    </row>
    <row r="1917" spans="1:14">
      <c r="A1917" s="17">
        <v>16</v>
      </c>
      <c r="B1917" s="75"/>
      <c r="C1917" s="6"/>
      <c r="D1917" s="6"/>
      <c r="E1917" s="6"/>
      <c r="F1917" s="6"/>
      <c r="G1917" s="54"/>
      <c r="H1917" s="95"/>
      <c r="I1917" s="7"/>
      <c r="J1917" s="8"/>
      <c r="K1917" s="8"/>
      <c r="L1917" s="8"/>
      <c r="M1917" s="119"/>
    </row>
    <row r="1918" spans="1:14">
      <c r="A1918" s="17">
        <v>17</v>
      </c>
      <c r="B1918" s="76"/>
      <c r="C1918" s="6"/>
      <c r="D1918" s="6"/>
      <c r="E1918" s="6"/>
      <c r="F1918" s="6"/>
      <c r="G1918" s="54"/>
      <c r="H1918" s="56"/>
      <c r="I1918" s="8"/>
      <c r="J1918" s="56"/>
      <c r="K1918" s="8"/>
      <c r="L1918" s="56"/>
      <c r="M1918" s="120"/>
    </row>
    <row r="1919" spans="1:14">
      <c r="A1919" s="17">
        <v>18</v>
      </c>
      <c r="B1919" s="76"/>
      <c r="C1919" s="6"/>
      <c r="D1919" s="6"/>
      <c r="E1919" s="6"/>
      <c r="F1919" s="6"/>
      <c r="G1919" s="54"/>
      <c r="H1919" s="99"/>
      <c r="I1919" s="8"/>
      <c r="J1919" s="99"/>
      <c r="K1919" s="8"/>
      <c r="L1919" s="99"/>
      <c r="M1919" s="121"/>
    </row>
    <row r="1920" spans="1:14">
      <c r="A1920" s="17">
        <v>19</v>
      </c>
      <c r="B1920" s="76"/>
      <c r="C1920" s="6"/>
      <c r="D1920" s="6"/>
      <c r="E1920" s="6"/>
      <c r="F1920" s="6"/>
      <c r="G1920" s="99"/>
      <c r="H1920" s="8"/>
      <c r="I1920" s="8"/>
      <c r="J1920" s="8"/>
      <c r="K1920" s="8"/>
      <c r="L1920" s="8"/>
      <c r="M1920" s="119"/>
    </row>
    <row r="1921" spans="1:13">
      <c r="A1921" s="17">
        <v>20</v>
      </c>
      <c r="B1921" s="75"/>
      <c r="C1921" s="6"/>
      <c r="D1921" s="6"/>
      <c r="E1921" s="6"/>
      <c r="F1921" s="6"/>
      <c r="G1921" s="99"/>
      <c r="H1921" s="8"/>
      <c r="I1921" s="8"/>
      <c r="J1921" s="8"/>
      <c r="K1921" s="8"/>
      <c r="L1921" s="8"/>
      <c r="M1921" s="119"/>
    </row>
    <row r="1922" spans="1:13">
      <c r="A1922" s="17">
        <v>21</v>
      </c>
      <c r="B1922" s="76"/>
      <c r="C1922" s="6"/>
      <c r="D1922" s="6"/>
      <c r="E1922" s="6"/>
      <c r="F1922" s="6"/>
      <c r="G1922" s="99"/>
      <c r="H1922" s="8"/>
      <c r="I1922" s="8"/>
      <c r="J1922" s="8"/>
      <c r="K1922" s="8"/>
      <c r="L1922" s="8"/>
      <c r="M1922" s="119"/>
    </row>
    <row r="1923" spans="1:13">
      <c r="A1923" s="17">
        <v>22</v>
      </c>
      <c r="B1923" s="76"/>
      <c r="C1923" s="6"/>
      <c r="D1923" s="6"/>
      <c r="E1923" s="6"/>
      <c r="F1923" s="6"/>
      <c r="G1923" s="99"/>
      <c r="H1923" s="8"/>
      <c r="I1923" s="8"/>
      <c r="J1923" s="8"/>
      <c r="K1923" s="8"/>
      <c r="L1923" s="8"/>
      <c r="M1923" s="119"/>
    </row>
    <row r="1924" spans="1:13">
      <c r="A1924" s="17">
        <v>23</v>
      </c>
      <c r="B1924" s="76"/>
      <c r="C1924" s="6"/>
      <c r="D1924" s="6"/>
      <c r="E1924" s="6"/>
      <c r="F1924" s="6"/>
      <c r="G1924" s="99"/>
      <c r="H1924" s="8"/>
      <c r="I1924" s="8"/>
      <c r="J1924" s="8"/>
      <c r="K1924" s="8"/>
      <c r="L1924" s="8"/>
      <c r="M1924" s="119"/>
    </row>
    <row r="1925" spans="1:13">
      <c r="A1925" s="17">
        <v>24</v>
      </c>
      <c r="B1925" s="75"/>
      <c r="C1925" s="6"/>
      <c r="D1925" s="6"/>
      <c r="E1925" s="6"/>
      <c r="F1925" s="6"/>
      <c r="G1925" s="99"/>
      <c r="H1925" s="42"/>
      <c r="I1925" s="8"/>
      <c r="J1925" s="42"/>
      <c r="K1925" s="8"/>
      <c r="L1925" s="8"/>
      <c r="M1925" s="119"/>
    </row>
    <row r="1926" spans="1:13">
      <c r="A1926" s="17">
        <v>25</v>
      </c>
      <c r="B1926" s="76"/>
      <c r="C1926" s="6"/>
      <c r="D1926" s="6"/>
      <c r="E1926" s="6"/>
      <c r="F1926" s="6"/>
      <c r="G1926" s="99"/>
      <c r="H1926" s="42"/>
      <c r="I1926" s="99"/>
      <c r="J1926" s="42"/>
      <c r="K1926" s="8"/>
      <c r="L1926" s="8"/>
      <c r="M1926" s="119"/>
    </row>
    <row r="1927" spans="1:13">
      <c r="G1927" s="8"/>
      <c r="H1927" s="8"/>
      <c r="I1927" s="8"/>
      <c r="J1927" s="8"/>
      <c r="K1927" s="8"/>
      <c r="L1927" s="8"/>
      <c r="M1927" s="119"/>
    </row>
    <row r="1928" spans="1:13">
      <c r="G1928" s="8"/>
      <c r="H1928" s="8"/>
      <c r="I1928" s="8"/>
      <c r="J1928" s="8"/>
      <c r="K1928" s="8"/>
      <c r="L1928" s="8"/>
      <c r="M1928" s="119"/>
    </row>
    <row r="1929" spans="1:13">
      <c r="G1929" s="8"/>
      <c r="H1929" s="8"/>
      <c r="I1929" s="8"/>
      <c r="J1929" s="8"/>
      <c r="K1929" s="8"/>
      <c r="L1929" s="8"/>
      <c r="M1929" s="119"/>
    </row>
    <row r="1930" spans="1:13">
      <c r="G1930" s="8"/>
      <c r="H1930" s="8"/>
      <c r="I1930" s="8"/>
      <c r="J1930" s="8"/>
      <c r="K1930" s="8"/>
      <c r="L1930" s="8"/>
      <c r="M1930" s="119"/>
    </row>
    <row r="1931" spans="1:13">
      <c r="G1931" s="8"/>
      <c r="H1931" s="8"/>
      <c r="I1931" s="8"/>
      <c r="J1931" s="8"/>
      <c r="K1931" s="8"/>
      <c r="L1931" s="8"/>
      <c r="M1931" s="119"/>
    </row>
    <row r="1932" spans="1:13">
      <c r="G1932" s="8"/>
      <c r="H1932" s="8"/>
      <c r="I1932" s="8"/>
      <c r="J1932" s="8"/>
      <c r="K1932" s="8"/>
      <c r="L1932" s="8"/>
      <c r="M1932" s="119"/>
    </row>
    <row r="1933" spans="1:13">
      <c r="G1933" s="8"/>
      <c r="H1933" s="8"/>
      <c r="I1933" s="8"/>
      <c r="J1933" s="8"/>
      <c r="K1933" s="8"/>
      <c r="L1933" s="8"/>
      <c r="M1933" s="119"/>
    </row>
    <row r="1934" spans="1:13">
      <c r="G1934" s="8"/>
      <c r="H1934" s="8"/>
      <c r="I1934" s="8"/>
      <c r="J1934" s="8"/>
      <c r="K1934" s="8"/>
      <c r="L1934" s="8"/>
      <c r="M1934" s="119"/>
    </row>
    <row r="1935" spans="1:13">
      <c r="G1935" s="8"/>
      <c r="H1935" s="8"/>
      <c r="I1935" s="8"/>
      <c r="J1935" s="8"/>
      <c r="K1935" s="8"/>
      <c r="L1935" s="8"/>
      <c r="M1935" s="119"/>
    </row>
    <row r="1936" spans="1:13">
      <c r="G1936" s="8"/>
      <c r="H1936" s="8"/>
      <c r="I1936" s="8"/>
      <c r="J1936" s="8"/>
      <c r="K1936" s="8"/>
      <c r="L1936" s="8"/>
      <c r="M1936" s="119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  <c r="M1937" s="112"/>
    </row>
    <row r="1938" spans="1:13">
      <c r="A1938" s="202" t="s">
        <v>86</v>
      </c>
      <c r="B1938" s="203"/>
      <c r="C1938" s="203"/>
      <c r="D1938" s="203"/>
      <c r="E1938" s="203"/>
      <c r="F1938" s="97"/>
      <c r="G1938" s="27"/>
      <c r="H1938" s="96" t="s">
        <v>51</v>
      </c>
      <c r="I1938" s="96"/>
      <c r="J1938" s="96"/>
      <c r="K1938" s="27"/>
      <c r="L1938" s="27"/>
      <c r="M1938" s="107"/>
    </row>
    <row r="1939" spans="1:13">
      <c r="A1939" s="34" t="s">
        <v>52</v>
      </c>
      <c r="B1939" s="97"/>
      <c r="C1939" s="97"/>
      <c r="D1939" s="97"/>
      <c r="E1939" s="97"/>
      <c r="F1939" s="97"/>
      <c r="G1939" s="27"/>
      <c r="H1939" s="55" t="s">
        <v>87</v>
      </c>
      <c r="I1939" s="55"/>
      <c r="J1939" s="55"/>
      <c r="K1939" s="37"/>
      <c r="L1939" s="26"/>
      <c r="M1939" s="113"/>
    </row>
    <row r="1940" spans="1:13">
      <c r="A1940" s="97"/>
      <c r="B1940" s="29"/>
      <c r="C1940" s="15" t="s">
        <v>53</v>
      </c>
      <c r="D1940" s="67"/>
      <c r="E1940" s="30"/>
      <c r="F1940" s="28"/>
      <c r="G1940" s="27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4"/>
    </row>
    <row r="1941" spans="1:13">
      <c r="A1941" s="1"/>
      <c r="B1941" s="1"/>
      <c r="C1941" s="15" t="s">
        <v>59</v>
      </c>
      <c r="D1941" s="30">
        <v>428</v>
      </c>
      <c r="E1941" s="30"/>
      <c r="F1941" s="28"/>
      <c r="G1941" s="27"/>
      <c r="H1941" s="31">
        <v>1</v>
      </c>
      <c r="I1941" s="68"/>
      <c r="J1941" s="35"/>
      <c r="K1941" s="31"/>
      <c r="L1941" s="33"/>
      <c r="M1941" s="110"/>
    </row>
    <row r="1942" spans="1:13">
      <c r="A1942" s="9" t="s">
        <v>0</v>
      </c>
      <c r="B1942" s="10"/>
      <c r="C1942" s="15" t="s">
        <v>60</v>
      </c>
      <c r="D1942" s="30">
        <v>407</v>
      </c>
      <c r="E1942" s="30"/>
      <c r="F1942" s="28"/>
      <c r="G1942" s="27"/>
      <c r="H1942" s="31">
        <v>2</v>
      </c>
      <c r="I1942" s="68"/>
      <c r="J1942" s="35"/>
      <c r="K1942" s="31"/>
      <c r="L1942" s="33"/>
      <c r="M1942" s="110"/>
    </row>
    <row r="1943" spans="1:13">
      <c r="A1943" s="9" t="s">
        <v>1</v>
      </c>
      <c r="B1943" s="11"/>
      <c r="C1943" s="15" t="s">
        <v>61</v>
      </c>
      <c r="D1943" s="30">
        <v>20</v>
      </c>
      <c r="E1943" s="30"/>
      <c r="F1943" s="28"/>
      <c r="G1943" s="27"/>
      <c r="H1943" s="31">
        <v>3</v>
      </c>
      <c r="I1943" s="31"/>
      <c r="J1943" s="35"/>
      <c r="K1943" s="31"/>
      <c r="L1943" s="33"/>
      <c r="M1943" s="110"/>
    </row>
    <row r="1944" spans="1:13">
      <c r="A1944" s="9" t="s">
        <v>62</v>
      </c>
      <c r="B1944" s="11"/>
      <c r="C1944" s="16" t="s">
        <v>63</v>
      </c>
      <c r="D1944" s="57" t="s">
        <v>88</v>
      </c>
      <c r="E1944" s="21"/>
      <c r="F1944" s="54"/>
      <c r="G1944" s="27"/>
      <c r="H1944" s="31">
        <v>4</v>
      </c>
      <c r="I1944" s="31"/>
      <c r="J1944" s="35"/>
      <c r="K1944" s="31"/>
      <c r="L1944" s="33"/>
      <c r="M1944" s="110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27"/>
      <c r="H1945" s="31">
        <v>5</v>
      </c>
      <c r="I1945" s="31"/>
      <c r="J1945" s="35"/>
      <c r="K1945" s="31"/>
      <c r="L1945" s="33"/>
      <c r="M1945" s="110"/>
    </row>
    <row r="1946" spans="1:13">
      <c r="A1946" s="17">
        <v>1</v>
      </c>
      <c r="B1946" s="12"/>
      <c r="C1946" s="71" t="s">
        <v>78</v>
      </c>
      <c r="D1946" s="77">
        <v>22</v>
      </c>
      <c r="E1946" s="71" t="s">
        <v>78</v>
      </c>
      <c r="F1946" s="12"/>
      <c r="G1946" s="27"/>
      <c r="H1946" s="72"/>
      <c r="I1946" s="72"/>
      <c r="J1946" s="72"/>
      <c r="K1946" s="72"/>
      <c r="L1946" s="44"/>
      <c r="M1946" s="115"/>
    </row>
    <row r="1947" spans="1:13">
      <c r="A1947" s="17">
        <v>2</v>
      </c>
      <c r="B1947" s="74">
        <v>10</v>
      </c>
      <c r="C1947" s="71" t="s">
        <v>77</v>
      </c>
      <c r="D1947" s="71" t="s">
        <v>77</v>
      </c>
      <c r="E1947" s="71" t="s">
        <v>77</v>
      </c>
      <c r="F1947" s="6"/>
      <c r="G1947" s="27"/>
      <c r="H1947" s="98"/>
      <c r="I1947" s="98"/>
      <c r="J1947" s="98"/>
      <c r="K1947" s="98"/>
      <c r="L1947" s="44"/>
      <c r="M1947" s="115"/>
    </row>
    <row r="1948" spans="1:13">
      <c r="A1948" s="17">
        <v>3</v>
      </c>
      <c r="B1948" s="75"/>
      <c r="C1948" s="71"/>
      <c r="D1948" s="6"/>
      <c r="E1948" s="71"/>
      <c r="F1948" s="6"/>
      <c r="G1948" s="27"/>
      <c r="H1948" s="204" t="s">
        <v>75</v>
      </c>
      <c r="I1948" s="205"/>
      <c r="J1948" s="98"/>
      <c r="K1948" s="44" t="s">
        <v>35</v>
      </c>
      <c r="L1948" s="5"/>
      <c r="M1948" s="116"/>
    </row>
    <row r="1949" spans="1:13">
      <c r="A1949" s="17">
        <v>4</v>
      </c>
      <c r="B1949" s="75"/>
      <c r="C1949" s="71"/>
      <c r="D1949" s="6"/>
      <c r="E1949" s="71"/>
      <c r="F1949" s="6"/>
      <c r="G1949" s="27"/>
      <c r="H1949" s="21" t="s">
        <v>64</v>
      </c>
      <c r="I1949" s="21"/>
      <c r="J1949" s="43">
        <f>SUM(J1941*L1941)+10+12</f>
        <v>22</v>
      </c>
      <c r="K1949" s="2"/>
      <c r="L1949" s="3"/>
      <c r="M1949" s="117"/>
    </row>
    <row r="1950" spans="1:13">
      <c r="A1950" s="17">
        <v>5</v>
      </c>
      <c r="B1950" s="76"/>
      <c r="C1950" s="71"/>
      <c r="D1950" s="71"/>
      <c r="E1950" s="71"/>
      <c r="F1950" s="6"/>
      <c r="G1950" s="27"/>
      <c r="H1950" s="21" t="s">
        <v>65</v>
      </c>
      <c r="I1950" s="21"/>
      <c r="J1950" s="43">
        <f>SUM(N1946,B1947)+12</f>
        <v>22</v>
      </c>
      <c r="K1950" s="27"/>
      <c r="L1950" s="3"/>
      <c r="M1950" s="117"/>
    </row>
    <row r="1951" spans="1:13">
      <c r="A1951" s="17">
        <v>6</v>
      </c>
      <c r="B1951" s="7"/>
      <c r="C1951" s="7"/>
      <c r="D1951" s="7"/>
      <c r="E1951" s="71"/>
      <c r="F1951" s="6"/>
      <c r="G1951" s="27"/>
      <c r="H1951" s="206" t="s">
        <v>66</v>
      </c>
      <c r="I1951" s="207"/>
      <c r="J1951" s="206" t="s">
        <v>67</v>
      </c>
      <c r="K1951" s="207"/>
      <c r="L1951" s="20"/>
      <c r="M1951" s="118"/>
    </row>
    <row r="1952" spans="1:13">
      <c r="A1952" s="17">
        <v>7</v>
      </c>
      <c r="B1952" s="7"/>
      <c r="C1952" s="71"/>
      <c r="D1952" s="6"/>
      <c r="E1952" s="71"/>
      <c r="F1952" s="6"/>
      <c r="G1952" s="27"/>
      <c r="H1952" s="197"/>
      <c r="I1952" s="198"/>
      <c r="J1952" s="197"/>
      <c r="K1952" s="198"/>
      <c r="L1952" s="27"/>
      <c r="M1952" s="107"/>
    </row>
    <row r="1953" spans="1:13">
      <c r="A1953" s="17">
        <v>8</v>
      </c>
      <c r="B1953" s="75"/>
      <c r="C1953" s="71"/>
      <c r="D1953" s="71"/>
      <c r="E1953" s="71"/>
      <c r="F1953" s="6"/>
      <c r="G1953" s="27"/>
      <c r="H1953" s="199"/>
      <c r="I1953" s="200"/>
      <c r="J1953" s="199"/>
      <c r="K1953" s="200"/>
      <c r="L1953" s="27"/>
      <c r="M1953" s="107"/>
    </row>
    <row r="1954" spans="1:13">
      <c r="A1954" s="17">
        <v>9</v>
      </c>
      <c r="B1954" s="7"/>
      <c r="C1954" s="7"/>
      <c r="D1954" s="7"/>
      <c r="E1954" s="6"/>
      <c r="F1954" s="6"/>
      <c r="G1954" s="27"/>
      <c r="H1954" s="38" t="s">
        <v>68</v>
      </c>
      <c r="I1954" s="38"/>
      <c r="J1954" s="38"/>
      <c r="K1954" s="38"/>
      <c r="L1954" s="27"/>
      <c r="M1954" s="107"/>
    </row>
    <row r="1955" spans="1:13">
      <c r="A1955" s="17">
        <v>10</v>
      </c>
      <c r="B1955" s="95"/>
      <c r="C1955" s="6"/>
      <c r="D1955" s="6"/>
      <c r="E1955" s="6"/>
      <c r="F1955" s="6"/>
      <c r="G1955" s="27"/>
      <c r="H1955" s="54" t="s">
        <v>69</v>
      </c>
      <c r="I1955" s="54"/>
      <c r="J1955" s="54"/>
      <c r="K1955" s="54"/>
      <c r="L1955" s="27"/>
      <c r="M1955" s="107"/>
    </row>
    <row r="1956" spans="1:13">
      <c r="A1956" s="17">
        <v>11</v>
      </c>
      <c r="B1956" s="76"/>
      <c r="C1956" s="6"/>
      <c r="D1956" s="6"/>
      <c r="E1956" s="6"/>
      <c r="F1956" s="6"/>
      <c r="G1956" s="20"/>
      <c r="H1956" s="182"/>
      <c r="I1956" s="183"/>
      <c r="J1956" s="8"/>
      <c r="K1956" s="8"/>
      <c r="L1956" s="8"/>
      <c r="M1956" s="119"/>
    </row>
    <row r="1957" spans="1:13">
      <c r="A1957" s="17">
        <v>12</v>
      </c>
      <c r="B1957" s="75"/>
      <c r="C1957" s="6"/>
      <c r="D1957" s="6"/>
      <c r="E1957" s="6"/>
      <c r="F1957" s="6"/>
      <c r="G1957" s="20"/>
      <c r="H1957" s="95"/>
      <c r="I1957" s="7"/>
      <c r="J1957" s="8"/>
      <c r="K1957" s="8"/>
      <c r="L1957" s="8"/>
      <c r="M1957" s="119"/>
    </row>
    <row r="1958" spans="1:13">
      <c r="A1958" s="17">
        <v>13</v>
      </c>
      <c r="B1958" s="76"/>
      <c r="C1958" s="6"/>
      <c r="D1958" s="6"/>
      <c r="E1958" s="6"/>
      <c r="F1958" s="6"/>
      <c r="G1958" s="20"/>
      <c r="H1958" s="95"/>
      <c r="I1958" s="7"/>
      <c r="J1958" s="8"/>
      <c r="K1958" s="8"/>
      <c r="L1958" s="8"/>
      <c r="M1958" s="119"/>
    </row>
    <row r="1959" spans="1:13">
      <c r="A1959" s="17">
        <v>14</v>
      </c>
      <c r="B1959" s="76"/>
      <c r="C1959" s="6"/>
      <c r="D1959" s="6"/>
      <c r="E1959" s="6"/>
      <c r="F1959" s="6"/>
      <c r="G1959" s="20"/>
      <c r="H1959" s="95"/>
      <c r="I1959" s="7"/>
      <c r="J1959" s="8"/>
      <c r="K1959" s="8"/>
      <c r="L1959" s="8"/>
      <c r="M1959" s="119"/>
    </row>
    <row r="1960" spans="1:13">
      <c r="A1960" s="17">
        <v>15</v>
      </c>
      <c r="B1960" s="76"/>
      <c r="C1960" s="6"/>
      <c r="D1960" s="6"/>
      <c r="E1960" s="6"/>
      <c r="F1960" s="6"/>
      <c r="G1960" s="20"/>
      <c r="H1960" s="95"/>
      <c r="I1960" s="7"/>
      <c r="J1960" s="8"/>
      <c r="K1960" s="8"/>
      <c r="L1960" s="8"/>
      <c r="M1960" s="119"/>
    </row>
    <row r="1961" spans="1:13">
      <c r="A1961" s="17">
        <v>16</v>
      </c>
      <c r="B1961" s="75"/>
      <c r="C1961" s="6"/>
      <c r="D1961" s="6"/>
      <c r="E1961" s="6"/>
      <c r="F1961" s="6"/>
      <c r="G1961" s="54"/>
      <c r="H1961" s="95"/>
      <c r="I1961" s="7"/>
      <c r="J1961" s="8"/>
      <c r="K1961" s="8"/>
      <c r="L1961" s="8"/>
      <c r="M1961" s="119"/>
    </row>
    <row r="1962" spans="1:13">
      <c r="A1962" s="17">
        <v>17</v>
      </c>
      <c r="B1962" s="76"/>
      <c r="C1962" s="6"/>
      <c r="D1962" s="6"/>
      <c r="E1962" s="6"/>
      <c r="F1962" s="6"/>
      <c r="G1962" s="54"/>
      <c r="H1962" s="56"/>
      <c r="I1962" s="8"/>
      <c r="J1962" s="56"/>
      <c r="K1962" s="8"/>
      <c r="L1962" s="56"/>
      <c r="M1962" s="120"/>
    </row>
    <row r="1963" spans="1:13">
      <c r="A1963" s="17">
        <v>18</v>
      </c>
      <c r="B1963" s="76"/>
      <c r="C1963" s="6"/>
      <c r="D1963" s="6"/>
      <c r="E1963" s="6"/>
      <c r="F1963" s="6"/>
      <c r="G1963" s="54"/>
      <c r="H1963" s="99"/>
      <c r="I1963" s="8"/>
      <c r="J1963" s="99"/>
      <c r="K1963" s="8"/>
      <c r="L1963" s="99"/>
      <c r="M1963" s="121"/>
    </row>
    <row r="1964" spans="1:13">
      <c r="A1964" s="17">
        <v>19</v>
      </c>
      <c r="B1964" s="76"/>
      <c r="C1964" s="6"/>
      <c r="D1964" s="6"/>
      <c r="E1964" s="6"/>
      <c r="F1964" s="6"/>
      <c r="G1964" s="99"/>
      <c r="H1964" s="8"/>
      <c r="I1964" s="8"/>
      <c r="J1964" s="8"/>
      <c r="K1964" s="8"/>
      <c r="L1964" s="8"/>
      <c r="M1964" s="119"/>
    </row>
    <row r="1965" spans="1:13">
      <c r="A1965" s="17">
        <v>20</v>
      </c>
      <c r="B1965" s="75"/>
      <c r="C1965" s="6"/>
      <c r="D1965" s="6"/>
      <c r="E1965" s="6"/>
      <c r="F1965" s="6"/>
      <c r="G1965" s="99"/>
      <c r="H1965" s="8"/>
      <c r="I1965" s="8"/>
      <c r="J1965" s="8"/>
      <c r="K1965" s="8"/>
      <c r="L1965" s="8"/>
      <c r="M1965" s="119"/>
    </row>
    <row r="1966" spans="1:13">
      <c r="A1966" s="17">
        <v>21</v>
      </c>
      <c r="B1966" s="76"/>
      <c r="C1966" s="6"/>
      <c r="D1966" s="6"/>
      <c r="E1966" s="6"/>
      <c r="F1966" s="6"/>
      <c r="G1966" s="99"/>
      <c r="H1966" s="8"/>
      <c r="I1966" s="8"/>
      <c r="J1966" s="8"/>
      <c r="K1966" s="8"/>
      <c r="L1966" s="8"/>
      <c r="M1966" s="119"/>
    </row>
    <row r="1967" spans="1:13">
      <c r="A1967" s="17">
        <v>22</v>
      </c>
      <c r="B1967" s="76"/>
      <c r="C1967" s="6"/>
      <c r="D1967" s="6"/>
      <c r="E1967" s="6"/>
      <c r="F1967" s="6"/>
      <c r="G1967" s="99"/>
      <c r="H1967" s="8"/>
      <c r="I1967" s="8"/>
      <c r="J1967" s="8"/>
      <c r="K1967" s="8"/>
      <c r="L1967" s="8"/>
      <c r="M1967" s="119"/>
    </row>
    <row r="1968" spans="1:13">
      <c r="A1968" s="17">
        <v>23</v>
      </c>
      <c r="B1968" s="76"/>
      <c r="C1968" s="6"/>
      <c r="D1968" s="6"/>
      <c r="E1968" s="6"/>
      <c r="F1968" s="6"/>
      <c r="G1968" s="99"/>
      <c r="H1968" s="8"/>
      <c r="I1968" s="8"/>
      <c r="J1968" s="8"/>
      <c r="K1968" s="8"/>
      <c r="L1968" s="8"/>
      <c r="M1968" s="119"/>
    </row>
    <row r="1969" spans="1:13">
      <c r="A1969" s="17">
        <v>24</v>
      </c>
      <c r="B1969" s="75"/>
      <c r="C1969" s="6"/>
      <c r="D1969" s="6"/>
      <c r="E1969" s="6"/>
      <c r="F1969" s="6"/>
      <c r="G1969" s="99"/>
      <c r="H1969" s="42"/>
      <c r="I1969" s="8"/>
      <c r="J1969" s="42"/>
      <c r="K1969" s="8"/>
      <c r="L1969" s="8"/>
      <c r="M1969" s="119"/>
    </row>
    <row r="1970" spans="1:13">
      <c r="A1970" s="17">
        <v>25</v>
      </c>
      <c r="B1970" s="76"/>
      <c r="C1970" s="6"/>
      <c r="D1970" s="6"/>
      <c r="E1970" s="6"/>
      <c r="F1970" s="6"/>
      <c r="G1970" s="99"/>
      <c r="H1970" s="42"/>
      <c r="I1970" s="99"/>
      <c r="J1970" s="42"/>
      <c r="K1970" s="8"/>
      <c r="L1970" s="8"/>
      <c r="M1970" s="119"/>
    </row>
    <row r="1971" spans="1:13">
      <c r="G1971" s="8"/>
      <c r="H1971" s="8"/>
      <c r="I1971" s="8"/>
      <c r="J1971" s="8"/>
      <c r="K1971" s="8"/>
      <c r="L1971" s="8"/>
      <c r="M1971" s="119"/>
    </row>
    <row r="1972" spans="1:13">
      <c r="G1972" s="8"/>
      <c r="H1972" s="8"/>
      <c r="I1972" s="8"/>
      <c r="J1972" s="8"/>
      <c r="K1972" s="8"/>
      <c r="L1972" s="8"/>
      <c r="M1972" s="119"/>
    </row>
    <row r="1973" spans="1:13">
      <c r="G1973" s="8"/>
      <c r="H1973" s="8"/>
      <c r="I1973" s="8"/>
      <c r="J1973" s="8"/>
      <c r="K1973" s="8"/>
      <c r="L1973" s="8"/>
      <c r="M1973" s="119"/>
    </row>
    <row r="1974" spans="1:13">
      <c r="G1974" s="8"/>
      <c r="H1974" s="8"/>
      <c r="I1974" s="8"/>
      <c r="J1974" s="8"/>
      <c r="K1974" s="8"/>
      <c r="L1974" s="8"/>
      <c r="M1974" s="119"/>
    </row>
    <row r="1975" spans="1:13">
      <c r="G1975" s="8"/>
      <c r="H1975" s="8"/>
      <c r="I1975" s="8"/>
      <c r="J1975" s="8"/>
      <c r="K1975" s="8"/>
      <c r="L1975" s="8"/>
      <c r="M1975" s="119"/>
    </row>
    <row r="1976" spans="1:13">
      <c r="G1976" s="8"/>
      <c r="H1976" s="8"/>
      <c r="I1976" s="8"/>
      <c r="J1976" s="8"/>
      <c r="K1976" s="8"/>
      <c r="L1976" s="8"/>
      <c r="M1976" s="119"/>
    </row>
    <row r="1977" spans="1:13">
      <c r="G1977" s="8"/>
      <c r="H1977" s="8"/>
      <c r="I1977" s="8"/>
      <c r="J1977" s="8"/>
      <c r="K1977" s="8"/>
      <c r="L1977" s="8"/>
      <c r="M1977" s="119"/>
    </row>
    <row r="1978" spans="1:13">
      <c r="G1978" s="8"/>
      <c r="H1978" s="8"/>
      <c r="I1978" s="8"/>
      <c r="J1978" s="8"/>
      <c r="K1978" s="8"/>
      <c r="L1978" s="8"/>
      <c r="M1978" s="119"/>
    </row>
    <row r="1979" spans="1:13">
      <c r="G1979" s="8"/>
      <c r="H1979" s="8"/>
      <c r="I1979" s="8"/>
      <c r="J1979" s="8"/>
      <c r="K1979" s="8"/>
      <c r="L1979" s="8"/>
      <c r="M1979" s="119"/>
    </row>
    <row r="1980" spans="1:13">
      <c r="G1980" s="8"/>
      <c r="H1980" s="8"/>
      <c r="I1980" s="8"/>
      <c r="J1980" s="8"/>
      <c r="K1980" s="8"/>
      <c r="L1980" s="8"/>
      <c r="M1980" s="119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  <c r="M1981" s="112"/>
    </row>
    <row r="1982" spans="1:13">
      <c r="A1982" s="202" t="s">
        <v>86</v>
      </c>
      <c r="B1982" s="203"/>
      <c r="C1982" s="203"/>
      <c r="D1982" s="203"/>
      <c r="E1982" s="203"/>
      <c r="F1982" s="97"/>
      <c r="G1982" s="27"/>
      <c r="H1982" s="96" t="s">
        <v>51</v>
      </c>
      <c r="I1982" s="96"/>
      <c r="J1982" s="96"/>
      <c r="K1982" s="27"/>
      <c r="L1982" s="27"/>
      <c r="M1982" s="107"/>
    </row>
    <row r="1983" spans="1:13">
      <c r="A1983" s="34" t="s">
        <v>52</v>
      </c>
      <c r="B1983" s="97"/>
      <c r="C1983" s="97"/>
      <c r="D1983" s="97"/>
      <c r="E1983" s="97"/>
      <c r="F1983" s="97"/>
      <c r="G1983" s="27"/>
      <c r="H1983" s="55" t="s">
        <v>87</v>
      </c>
      <c r="I1983" s="55"/>
      <c r="J1983" s="55"/>
      <c r="K1983" s="37"/>
      <c r="L1983" s="26"/>
      <c r="M1983" s="113"/>
    </row>
    <row r="1984" spans="1:13">
      <c r="A1984" s="97"/>
      <c r="B1984" s="29"/>
      <c r="C1984" s="15" t="s">
        <v>53</v>
      </c>
      <c r="D1984" s="67"/>
      <c r="E1984" s="30"/>
      <c r="F1984" s="28"/>
      <c r="G1984" s="27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4"/>
    </row>
    <row r="1985" spans="1:13">
      <c r="A1985" s="1"/>
      <c r="B1985" s="1"/>
      <c r="C1985" s="15" t="s">
        <v>59</v>
      </c>
      <c r="D1985" s="30">
        <v>428</v>
      </c>
      <c r="E1985" s="30"/>
      <c r="F1985" s="28"/>
      <c r="G1985" s="27"/>
      <c r="H1985" s="31">
        <v>1</v>
      </c>
      <c r="I1985" s="68"/>
      <c r="J1985" s="35"/>
      <c r="K1985" s="31"/>
      <c r="L1985" s="33"/>
      <c r="M1985" s="110"/>
    </row>
    <row r="1986" spans="1:13">
      <c r="A1986" s="9" t="s">
        <v>0</v>
      </c>
      <c r="B1986" s="10"/>
      <c r="C1986" s="15" t="s">
        <v>60</v>
      </c>
      <c r="D1986" s="30">
        <v>407</v>
      </c>
      <c r="E1986" s="30"/>
      <c r="F1986" s="28"/>
      <c r="G1986" s="27"/>
      <c r="H1986" s="31">
        <v>2</v>
      </c>
      <c r="I1986" s="68"/>
      <c r="J1986" s="35"/>
      <c r="K1986" s="31"/>
      <c r="L1986" s="33"/>
      <c r="M1986" s="110"/>
    </row>
    <row r="1987" spans="1:13">
      <c r="A1987" s="9" t="s">
        <v>1</v>
      </c>
      <c r="B1987" s="11"/>
      <c r="C1987" s="15" t="s">
        <v>61</v>
      </c>
      <c r="D1987" s="30">
        <v>20</v>
      </c>
      <c r="E1987" s="30"/>
      <c r="F1987" s="28"/>
      <c r="G1987" s="27"/>
      <c r="H1987" s="31">
        <v>3</v>
      </c>
      <c r="I1987" s="31"/>
      <c r="J1987" s="35"/>
      <c r="K1987" s="31"/>
      <c r="L1987" s="33"/>
      <c r="M1987" s="110"/>
    </row>
    <row r="1988" spans="1:13">
      <c r="A1988" s="9" t="s">
        <v>62</v>
      </c>
      <c r="B1988" s="11"/>
      <c r="C1988" s="16" t="s">
        <v>63</v>
      </c>
      <c r="D1988" s="57" t="s">
        <v>88</v>
      </c>
      <c r="E1988" s="21"/>
      <c r="F1988" s="54"/>
      <c r="G1988" s="27"/>
      <c r="H1988" s="31">
        <v>4</v>
      </c>
      <c r="I1988" s="31"/>
      <c r="J1988" s="35"/>
      <c r="K1988" s="31"/>
      <c r="L1988" s="33"/>
      <c r="M1988" s="110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27"/>
      <c r="H1989" s="31">
        <v>5</v>
      </c>
      <c r="I1989" s="31"/>
      <c r="J1989" s="35"/>
      <c r="K1989" s="31"/>
      <c r="L1989" s="33"/>
      <c r="M1989" s="110"/>
    </row>
    <row r="1990" spans="1:13">
      <c r="A1990" s="17">
        <v>1</v>
      </c>
      <c r="B1990" s="12"/>
      <c r="C1990" s="71" t="s">
        <v>78</v>
      </c>
      <c r="D1990" s="77">
        <v>22</v>
      </c>
      <c r="E1990" s="71" t="s">
        <v>78</v>
      </c>
      <c r="F1990" s="12"/>
      <c r="G1990" s="27"/>
      <c r="H1990" s="72"/>
      <c r="I1990" s="72"/>
      <c r="J1990" s="72"/>
      <c r="K1990" s="72"/>
      <c r="L1990" s="44"/>
      <c r="M1990" s="115"/>
    </row>
    <row r="1991" spans="1:13">
      <c r="A1991" s="17">
        <v>2</v>
      </c>
      <c r="B1991" s="74">
        <v>10</v>
      </c>
      <c r="C1991" s="71" t="s">
        <v>77</v>
      </c>
      <c r="D1991" s="71" t="s">
        <v>77</v>
      </c>
      <c r="E1991" s="71" t="s">
        <v>77</v>
      </c>
      <c r="F1991" s="6"/>
      <c r="G1991" s="27"/>
      <c r="H1991" s="98"/>
      <c r="I1991" s="98"/>
      <c r="J1991" s="98"/>
      <c r="K1991" s="98"/>
      <c r="L1991" s="44"/>
      <c r="M1991" s="115"/>
    </row>
    <row r="1992" spans="1:13">
      <c r="A1992" s="17">
        <v>3</v>
      </c>
      <c r="B1992" s="75"/>
      <c r="C1992" s="71"/>
      <c r="D1992" s="6"/>
      <c r="E1992" s="71"/>
      <c r="F1992" s="6"/>
      <c r="G1992" s="27"/>
      <c r="H1992" s="204" t="s">
        <v>75</v>
      </c>
      <c r="I1992" s="205"/>
      <c r="J1992" s="98"/>
      <c r="K1992" s="44" t="s">
        <v>35</v>
      </c>
      <c r="L1992" s="5"/>
      <c r="M1992" s="116"/>
    </row>
    <row r="1993" spans="1:13">
      <c r="A1993" s="17">
        <v>4</v>
      </c>
      <c r="B1993" s="75"/>
      <c r="C1993" s="71"/>
      <c r="D1993" s="6"/>
      <c r="E1993" s="71"/>
      <c r="F1993" s="6"/>
      <c r="G1993" s="27"/>
      <c r="H1993" s="21" t="s">
        <v>64</v>
      </c>
      <c r="I1993" s="21"/>
      <c r="J1993" s="43">
        <f>SUM(J1985*L1985)+10+12</f>
        <v>22</v>
      </c>
      <c r="K1993" s="2"/>
      <c r="L1993" s="3"/>
      <c r="M1993" s="117"/>
    </row>
    <row r="1994" spans="1:13">
      <c r="A1994" s="17">
        <v>5</v>
      </c>
      <c r="B1994" s="76"/>
      <c r="C1994" s="71"/>
      <c r="D1994" s="71"/>
      <c r="E1994" s="71"/>
      <c r="F1994" s="6"/>
      <c r="G1994" s="27"/>
      <c r="H1994" s="21" t="s">
        <v>65</v>
      </c>
      <c r="I1994" s="21"/>
      <c r="J1994" s="43">
        <f>SUM(N1990,B1991)+12</f>
        <v>22</v>
      </c>
      <c r="K1994" s="27"/>
      <c r="L1994" s="3"/>
      <c r="M1994" s="117"/>
    </row>
    <row r="1995" spans="1:13">
      <c r="A1995" s="17">
        <v>6</v>
      </c>
      <c r="B1995" s="7"/>
      <c r="C1995" s="7"/>
      <c r="D1995" s="7"/>
      <c r="E1995" s="71"/>
      <c r="F1995" s="6"/>
      <c r="G1995" s="27"/>
      <c r="H1995" s="206" t="s">
        <v>66</v>
      </c>
      <c r="I1995" s="207"/>
      <c r="J1995" s="206" t="s">
        <v>67</v>
      </c>
      <c r="K1995" s="207"/>
      <c r="L1995" s="20"/>
      <c r="M1995" s="118"/>
    </row>
    <row r="1996" spans="1:13">
      <c r="A1996" s="17">
        <v>7</v>
      </c>
      <c r="B1996" s="7"/>
      <c r="C1996" s="71"/>
      <c r="D1996" s="6"/>
      <c r="E1996" s="71"/>
      <c r="F1996" s="6"/>
      <c r="G1996" s="27"/>
      <c r="H1996" s="197"/>
      <c r="I1996" s="198"/>
      <c r="J1996" s="197"/>
      <c r="K1996" s="198"/>
      <c r="L1996" s="27"/>
      <c r="M1996" s="107"/>
    </row>
    <row r="1997" spans="1:13">
      <c r="A1997" s="17">
        <v>8</v>
      </c>
      <c r="B1997" s="75"/>
      <c r="C1997" s="71"/>
      <c r="D1997" s="71"/>
      <c r="E1997" s="71"/>
      <c r="F1997" s="6"/>
      <c r="G1997" s="27"/>
      <c r="H1997" s="199"/>
      <c r="I1997" s="200"/>
      <c r="J1997" s="199"/>
      <c r="K1997" s="200"/>
      <c r="L1997" s="27"/>
      <c r="M1997" s="107"/>
    </row>
    <row r="1998" spans="1:13">
      <c r="A1998" s="17">
        <v>9</v>
      </c>
      <c r="B1998" s="7"/>
      <c r="C1998" s="7"/>
      <c r="D1998" s="7"/>
      <c r="E1998" s="6"/>
      <c r="F1998" s="6"/>
      <c r="G1998" s="27"/>
      <c r="H1998" s="38" t="s">
        <v>68</v>
      </c>
      <c r="I1998" s="38"/>
      <c r="J1998" s="38"/>
      <c r="K1998" s="38"/>
      <c r="L1998" s="27"/>
      <c r="M1998" s="107"/>
    </row>
    <row r="1999" spans="1:13">
      <c r="A1999" s="17">
        <v>10</v>
      </c>
      <c r="B1999" s="95"/>
      <c r="C1999" s="6"/>
      <c r="D1999" s="6"/>
      <c r="E1999" s="6"/>
      <c r="F1999" s="6"/>
      <c r="G1999" s="27"/>
      <c r="H1999" s="54" t="s">
        <v>69</v>
      </c>
      <c r="I1999" s="54"/>
      <c r="J1999" s="54"/>
      <c r="K1999" s="54"/>
      <c r="L1999" s="27"/>
      <c r="M1999" s="107"/>
    </row>
    <row r="2000" spans="1:13">
      <c r="A2000" s="17">
        <v>11</v>
      </c>
      <c r="B2000" s="76"/>
      <c r="C2000" s="6"/>
      <c r="D2000" s="6"/>
      <c r="E2000" s="6"/>
      <c r="F2000" s="6"/>
      <c r="G2000" s="20"/>
      <c r="H2000" s="182"/>
      <c r="I2000" s="183"/>
      <c r="J2000" s="8"/>
      <c r="K2000" s="8"/>
      <c r="L2000" s="8"/>
      <c r="M2000" s="119"/>
    </row>
    <row r="2001" spans="1:13">
      <c r="A2001" s="17">
        <v>12</v>
      </c>
      <c r="B2001" s="75"/>
      <c r="C2001" s="6"/>
      <c r="D2001" s="6"/>
      <c r="E2001" s="6"/>
      <c r="F2001" s="6"/>
      <c r="G2001" s="20"/>
      <c r="H2001" s="95"/>
      <c r="I2001" s="7"/>
      <c r="J2001" s="8"/>
      <c r="K2001" s="8"/>
      <c r="L2001" s="8"/>
      <c r="M2001" s="119"/>
    </row>
    <row r="2002" spans="1:13">
      <c r="A2002" s="17">
        <v>13</v>
      </c>
      <c r="B2002" s="76"/>
      <c r="C2002" s="6"/>
      <c r="D2002" s="6"/>
      <c r="E2002" s="6"/>
      <c r="F2002" s="6"/>
      <c r="G2002" s="20"/>
      <c r="H2002" s="95"/>
      <c r="I2002" s="7"/>
      <c r="J2002" s="8"/>
      <c r="K2002" s="8"/>
      <c r="L2002" s="8"/>
      <c r="M2002" s="119"/>
    </row>
    <row r="2003" spans="1:13">
      <c r="A2003" s="17">
        <v>14</v>
      </c>
      <c r="B2003" s="76"/>
      <c r="C2003" s="6"/>
      <c r="D2003" s="6"/>
      <c r="E2003" s="6"/>
      <c r="F2003" s="6"/>
      <c r="G2003" s="20"/>
      <c r="H2003" s="95"/>
      <c r="I2003" s="7"/>
      <c r="J2003" s="8"/>
      <c r="K2003" s="8"/>
      <c r="L2003" s="8"/>
      <c r="M2003" s="119"/>
    </row>
    <row r="2004" spans="1:13">
      <c r="A2004" s="17">
        <v>15</v>
      </c>
      <c r="B2004" s="76"/>
      <c r="C2004" s="6"/>
      <c r="D2004" s="6"/>
      <c r="E2004" s="6"/>
      <c r="F2004" s="6"/>
      <c r="G2004" s="20"/>
      <c r="H2004" s="95"/>
      <c r="I2004" s="7"/>
      <c r="J2004" s="8"/>
      <c r="K2004" s="8"/>
      <c r="L2004" s="8"/>
      <c r="M2004" s="119"/>
    </row>
    <row r="2005" spans="1:13">
      <c r="A2005" s="17">
        <v>16</v>
      </c>
      <c r="B2005" s="75"/>
      <c r="C2005" s="6"/>
      <c r="D2005" s="6"/>
      <c r="E2005" s="6"/>
      <c r="F2005" s="6"/>
      <c r="G2005" s="54"/>
      <c r="H2005" s="95"/>
      <c r="I2005" s="7"/>
      <c r="J2005" s="8"/>
      <c r="K2005" s="8"/>
      <c r="L2005" s="8"/>
      <c r="M2005" s="119"/>
    </row>
    <row r="2006" spans="1:13">
      <c r="A2006" s="17">
        <v>17</v>
      </c>
      <c r="B2006" s="76"/>
      <c r="C2006" s="6"/>
      <c r="D2006" s="6"/>
      <c r="E2006" s="6"/>
      <c r="F2006" s="6"/>
      <c r="G2006" s="54"/>
      <c r="H2006" s="56"/>
      <c r="I2006" s="8"/>
      <c r="J2006" s="56"/>
      <c r="K2006" s="8"/>
      <c r="L2006" s="56"/>
      <c r="M2006" s="120"/>
    </row>
    <row r="2007" spans="1:13">
      <c r="A2007" s="17">
        <v>18</v>
      </c>
      <c r="B2007" s="76"/>
      <c r="C2007" s="6"/>
      <c r="D2007" s="6"/>
      <c r="E2007" s="6"/>
      <c r="F2007" s="6"/>
      <c r="G2007" s="54"/>
      <c r="H2007" s="99"/>
      <c r="I2007" s="8"/>
      <c r="J2007" s="99"/>
      <c r="K2007" s="8"/>
      <c r="L2007" s="99"/>
      <c r="M2007" s="121"/>
    </row>
    <row r="2008" spans="1:13">
      <c r="A2008" s="17">
        <v>19</v>
      </c>
      <c r="B2008" s="76"/>
      <c r="C2008" s="6"/>
      <c r="D2008" s="6"/>
      <c r="E2008" s="6"/>
      <c r="F2008" s="6"/>
      <c r="G2008" s="99"/>
      <c r="H2008" s="8"/>
      <c r="I2008" s="8"/>
      <c r="J2008" s="8"/>
      <c r="K2008" s="8"/>
      <c r="L2008" s="8"/>
      <c r="M2008" s="119"/>
    </row>
    <row r="2009" spans="1:13">
      <c r="A2009" s="17">
        <v>20</v>
      </c>
      <c r="B2009" s="75"/>
      <c r="C2009" s="6"/>
      <c r="D2009" s="6"/>
      <c r="E2009" s="6"/>
      <c r="F2009" s="6"/>
      <c r="G2009" s="99"/>
      <c r="H2009" s="8"/>
      <c r="I2009" s="8"/>
      <c r="J2009" s="8"/>
      <c r="K2009" s="8"/>
      <c r="L2009" s="8"/>
      <c r="M2009" s="119"/>
    </row>
    <row r="2010" spans="1:13">
      <c r="A2010" s="17">
        <v>21</v>
      </c>
      <c r="B2010" s="76"/>
      <c r="C2010" s="6"/>
      <c r="D2010" s="6"/>
      <c r="E2010" s="6"/>
      <c r="F2010" s="6"/>
      <c r="G2010" s="99"/>
      <c r="H2010" s="8"/>
      <c r="I2010" s="8"/>
      <c r="J2010" s="8"/>
      <c r="K2010" s="8"/>
      <c r="L2010" s="8"/>
      <c r="M2010" s="119"/>
    </row>
    <row r="2011" spans="1:13">
      <c r="A2011" s="17">
        <v>22</v>
      </c>
      <c r="B2011" s="76"/>
      <c r="C2011" s="6"/>
      <c r="D2011" s="6"/>
      <c r="E2011" s="6"/>
      <c r="F2011" s="6"/>
      <c r="G2011" s="99"/>
      <c r="H2011" s="8"/>
      <c r="I2011" s="8"/>
      <c r="J2011" s="8"/>
      <c r="K2011" s="8"/>
      <c r="L2011" s="8"/>
      <c r="M2011" s="119"/>
    </row>
    <row r="2012" spans="1:13">
      <c r="A2012" s="17">
        <v>23</v>
      </c>
      <c r="B2012" s="76"/>
      <c r="C2012" s="6"/>
      <c r="D2012" s="6"/>
      <c r="E2012" s="6"/>
      <c r="F2012" s="6"/>
      <c r="G2012" s="99"/>
      <c r="H2012" s="8"/>
      <c r="I2012" s="8"/>
      <c r="J2012" s="8"/>
      <c r="K2012" s="8"/>
      <c r="L2012" s="8"/>
      <c r="M2012" s="119"/>
    </row>
    <row r="2013" spans="1:13">
      <c r="A2013" s="17">
        <v>24</v>
      </c>
      <c r="B2013" s="75"/>
      <c r="C2013" s="6"/>
      <c r="D2013" s="6"/>
      <c r="E2013" s="6"/>
      <c r="F2013" s="6"/>
      <c r="G2013" s="99"/>
      <c r="H2013" s="42"/>
      <c r="I2013" s="8"/>
      <c r="J2013" s="42"/>
      <c r="K2013" s="8"/>
      <c r="L2013" s="8"/>
      <c r="M2013" s="119"/>
    </row>
    <row r="2014" spans="1:13">
      <c r="A2014" s="17">
        <v>25</v>
      </c>
      <c r="B2014" s="76"/>
      <c r="C2014" s="6"/>
      <c r="D2014" s="6"/>
      <c r="E2014" s="6"/>
      <c r="F2014" s="6"/>
      <c r="G2014" s="99"/>
      <c r="H2014" s="42"/>
      <c r="I2014" s="99"/>
      <c r="J2014" s="42"/>
      <c r="K2014" s="8"/>
      <c r="L2014" s="8"/>
      <c r="M2014" s="119"/>
    </row>
    <row r="2015" spans="1:13">
      <c r="G2015" s="8"/>
      <c r="H2015" s="8"/>
      <c r="I2015" s="8"/>
      <c r="J2015" s="8"/>
      <c r="K2015" s="8"/>
      <c r="L2015" s="8"/>
      <c r="M2015" s="119"/>
    </row>
    <row r="2016" spans="1:13">
      <c r="G2016" s="8"/>
      <c r="H2016" s="8"/>
      <c r="I2016" s="8"/>
      <c r="J2016" s="8"/>
      <c r="K2016" s="8"/>
      <c r="L2016" s="8"/>
      <c r="M2016" s="119"/>
    </row>
    <row r="2017" spans="1:13">
      <c r="G2017" s="8"/>
      <c r="H2017" s="8"/>
      <c r="I2017" s="8"/>
      <c r="J2017" s="8"/>
      <c r="K2017" s="8"/>
      <c r="L2017" s="8"/>
      <c r="M2017" s="119"/>
    </row>
    <row r="2018" spans="1:13">
      <c r="G2018" s="8"/>
      <c r="H2018" s="8"/>
      <c r="I2018" s="8"/>
      <c r="J2018" s="8"/>
      <c r="K2018" s="8"/>
      <c r="L2018" s="8"/>
      <c r="M2018" s="119"/>
    </row>
    <row r="2019" spans="1:13">
      <c r="G2019" s="8"/>
      <c r="H2019" s="8"/>
      <c r="I2019" s="8"/>
      <c r="J2019" s="8"/>
      <c r="K2019" s="8"/>
      <c r="L2019" s="8"/>
      <c r="M2019" s="119"/>
    </row>
    <row r="2020" spans="1:13">
      <c r="G2020" s="8"/>
      <c r="H2020" s="8"/>
      <c r="I2020" s="8"/>
      <c r="J2020" s="8"/>
      <c r="K2020" s="8"/>
      <c r="L2020" s="8"/>
      <c r="M2020" s="119"/>
    </row>
    <row r="2021" spans="1:13">
      <c r="G2021" s="8"/>
      <c r="H2021" s="8"/>
      <c r="I2021" s="8"/>
      <c r="J2021" s="8"/>
      <c r="K2021" s="8"/>
      <c r="L2021" s="8"/>
      <c r="M2021" s="119"/>
    </row>
    <row r="2022" spans="1:13">
      <c r="G2022" s="8"/>
      <c r="H2022" s="8"/>
      <c r="I2022" s="8"/>
      <c r="J2022" s="8"/>
      <c r="K2022" s="8"/>
      <c r="L2022" s="8"/>
      <c r="M2022" s="119"/>
    </row>
    <row r="2023" spans="1:13">
      <c r="G2023" s="8"/>
      <c r="H2023" s="8"/>
      <c r="I2023" s="8"/>
      <c r="J2023" s="8"/>
      <c r="K2023" s="8"/>
      <c r="L2023" s="8"/>
      <c r="M2023" s="119"/>
    </row>
    <row r="2024" spans="1:13">
      <c r="G2024" s="8"/>
      <c r="H2024" s="8"/>
      <c r="I2024" s="8"/>
      <c r="J2024" s="8"/>
      <c r="K2024" s="8"/>
      <c r="L2024" s="8"/>
      <c r="M2024" s="119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  <c r="M2025" s="112"/>
    </row>
    <row r="2026" spans="1:13">
      <c r="A2026" s="202" t="s">
        <v>86</v>
      </c>
      <c r="B2026" s="203"/>
      <c r="C2026" s="203"/>
      <c r="D2026" s="203"/>
      <c r="E2026" s="203"/>
      <c r="F2026" s="97"/>
      <c r="G2026" s="27"/>
      <c r="H2026" s="96" t="s">
        <v>51</v>
      </c>
      <c r="I2026" s="96"/>
      <c r="J2026" s="96"/>
      <c r="K2026" s="27"/>
      <c r="L2026" s="27"/>
      <c r="M2026" s="107"/>
    </row>
    <row r="2027" spans="1:13">
      <c r="A2027" s="34" t="s">
        <v>52</v>
      </c>
      <c r="B2027" s="97"/>
      <c r="C2027" s="97"/>
      <c r="D2027" s="97"/>
      <c r="E2027" s="97"/>
      <c r="F2027" s="97"/>
      <c r="G2027" s="27"/>
      <c r="H2027" s="55" t="s">
        <v>87</v>
      </c>
      <c r="I2027" s="55"/>
      <c r="J2027" s="55"/>
      <c r="K2027" s="37"/>
      <c r="L2027" s="26"/>
      <c r="M2027" s="113"/>
    </row>
    <row r="2028" spans="1:13">
      <c r="A2028" s="97"/>
      <c r="B2028" s="29"/>
      <c r="C2028" s="15" t="s">
        <v>53</v>
      </c>
      <c r="D2028" s="67"/>
      <c r="E2028" s="30"/>
      <c r="F2028" s="28"/>
      <c r="G2028" s="27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4"/>
    </row>
    <row r="2029" spans="1:13">
      <c r="A2029" s="1"/>
      <c r="B2029" s="1"/>
      <c r="C2029" s="15" t="s">
        <v>59</v>
      </c>
      <c r="D2029" s="30">
        <v>428</v>
      </c>
      <c r="E2029" s="30"/>
      <c r="F2029" s="28"/>
      <c r="G2029" s="27"/>
      <c r="H2029" s="31">
        <v>1</v>
      </c>
      <c r="I2029" s="68"/>
      <c r="J2029" s="35"/>
      <c r="K2029" s="31"/>
      <c r="L2029" s="33"/>
      <c r="M2029" s="110"/>
    </row>
    <row r="2030" spans="1:13">
      <c r="A2030" s="9" t="s">
        <v>0</v>
      </c>
      <c r="B2030" s="10"/>
      <c r="C2030" s="15" t="s">
        <v>60</v>
      </c>
      <c r="D2030" s="30">
        <v>407</v>
      </c>
      <c r="E2030" s="30"/>
      <c r="F2030" s="28"/>
      <c r="G2030" s="27"/>
      <c r="H2030" s="31">
        <v>2</v>
      </c>
      <c r="I2030" s="68"/>
      <c r="J2030" s="35"/>
      <c r="K2030" s="31"/>
      <c r="L2030" s="33"/>
      <c r="M2030" s="110"/>
    </row>
    <row r="2031" spans="1:13">
      <c r="A2031" s="9" t="s">
        <v>1</v>
      </c>
      <c r="B2031" s="11"/>
      <c r="C2031" s="15" t="s">
        <v>61</v>
      </c>
      <c r="D2031" s="30">
        <v>20</v>
      </c>
      <c r="E2031" s="30"/>
      <c r="F2031" s="28"/>
      <c r="G2031" s="27"/>
      <c r="H2031" s="31">
        <v>3</v>
      </c>
      <c r="I2031" s="31"/>
      <c r="J2031" s="35"/>
      <c r="K2031" s="31"/>
      <c r="L2031" s="33"/>
      <c r="M2031" s="110"/>
    </row>
    <row r="2032" spans="1:13">
      <c r="A2032" s="9" t="s">
        <v>62</v>
      </c>
      <c r="B2032" s="11"/>
      <c r="C2032" s="16" t="s">
        <v>63</v>
      </c>
      <c r="D2032" s="57" t="s">
        <v>88</v>
      </c>
      <c r="E2032" s="21"/>
      <c r="F2032" s="54"/>
      <c r="G2032" s="27"/>
      <c r="H2032" s="31">
        <v>4</v>
      </c>
      <c r="I2032" s="31"/>
      <c r="J2032" s="35"/>
      <c r="K2032" s="31"/>
      <c r="L2032" s="33"/>
      <c r="M2032" s="110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27"/>
      <c r="H2033" s="31">
        <v>5</v>
      </c>
      <c r="I2033" s="31"/>
      <c r="J2033" s="35"/>
      <c r="K2033" s="31"/>
      <c r="L2033" s="33"/>
      <c r="M2033" s="110"/>
    </row>
    <row r="2034" spans="1:13">
      <c r="A2034" s="17">
        <v>1</v>
      </c>
      <c r="B2034" s="12"/>
      <c r="C2034" s="71" t="s">
        <v>78</v>
      </c>
      <c r="D2034" s="77">
        <v>22</v>
      </c>
      <c r="E2034" s="71" t="s">
        <v>78</v>
      </c>
      <c r="F2034" s="12"/>
      <c r="G2034" s="27"/>
      <c r="H2034" s="72"/>
      <c r="I2034" s="72"/>
      <c r="J2034" s="72"/>
      <c r="K2034" s="72"/>
      <c r="L2034" s="44"/>
      <c r="M2034" s="115"/>
    </row>
    <row r="2035" spans="1:13">
      <c r="A2035" s="17">
        <v>2</v>
      </c>
      <c r="B2035" s="74">
        <v>10</v>
      </c>
      <c r="C2035" s="71" t="s">
        <v>77</v>
      </c>
      <c r="D2035" s="71" t="s">
        <v>77</v>
      </c>
      <c r="E2035" s="71" t="s">
        <v>77</v>
      </c>
      <c r="F2035" s="6"/>
      <c r="G2035" s="27"/>
      <c r="H2035" s="98"/>
      <c r="I2035" s="98"/>
      <c r="J2035" s="98"/>
      <c r="K2035" s="98"/>
      <c r="L2035" s="44"/>
      <c r="M2035" s="115"/>
    </row>
    <row r="2036" spans="1:13">
      <c r="A2036" s="17">
        <v>3</v>
      </c>
      <c r="B2036" s="75"/>
      <c r="C2036" s="71"/>
      <c r="D2036" s="6"/>
      <c r="E2036" s="71"/>
      <c r="F2036" s="6"/>
      <c r="G2036" s="27"/>
      <c r="H2036" s="204" t="s">
        <v>75</v>
      </c>
      <c r="I2036" s="205"/>
      <c r="J2036" s="98"/>
      <c r="K2036" s="44" t="s">
        <v>35</v>
      </c>
      <c r="L2036" s="5"/>
      <c r="M2036" s="116"/>
    </row>
    <row r="2037" spans="1:13">
      <c r="A2037" s="17">
        <v>4</v>
      </c>
      <c r="B2037" s="75"/>
      <c r="C2037" s="71"/>
      <c r="D2037" s="6"/>
      <c r="E2037" s="71"/>
      <c r="F2037" s="6"/>
      <c r="G2037" s="27"/>
      <c r="H2037" s="21" t="s">
        <v>64</v>
      </c>
      <c r="I2037" s="21"/>
      <c r="J2037" s="43">
        <f>SUM(J2029*L2029)+10+12</f>
        <v>22</v>
      </c>
      <c r="K2037" s="2"/>
      <c r="L2037" s="3"/>
      <c r="M2037" s="117"/>
    </row>
    <row r="2038" spans="1:13">
      <c r="A2038" s="17">
        <v>5</v>
      </c>
      <c r="B2038" s="76"/>
      <c r="C2038" s="71"/>
      <c r="D2038" s="71"/>
      <c r="E2038" s="71"/>
      <c r="F2038" s="6"/>
      <c r="G2038" s="27"/>
      <c r="H2038" s="21" t="s">
        <v>65</v>
      </c>
      <c r="I2038" s="21"/>
      <c r="J2038" s="43">
        <f>SUM(N2034,B2035)+12</f>
        <v>22</v>
      </c>
      <c r="K2038" s="27"/>
      <c r="L2038" s="3"/>
      <c r="M2038" s="117"/>
    </row>
    <row r="2039" spans="1:13">
      <c r="A2039" s="17">
        <v>6</v>
      </c>
      <c r="B2039" s="7"/>
      <c r="C2039" s="7"/>
      <c r="D2039" s="7"/>
      <c r="E2039" s="71"/>
      <c r="F2039" s="6"/>
      <c r="G2039" s="27"/>
      <c r="H2039" s="206" t="s">
        <v>66</v>
      </c>
      <c r="I2039" s="207"/>
      <c r="J2039" s="206" t="s">
        <v>67</v>
      </c>
      <c r="K2039" s="207"/>
      <c r="L2039" s="20"/>
      <c r="M2039" s="118"/>
    </row>
    <row r="2040" spans="1:13">
      <c r="A2040" s="17">
        <v>7</v>
      </c>
      <c r="B2040" s="7"/>
      <c r="C2040" s="71"/>
      <c r="D2040" s="6"/>
      <c r="E2040" s="71"/>
      <c r="F2040" s="6"/>
      <c r="G2040" s="27"/>
      <c r="H2040" s="197"/>
      <c r="I2040" s="198"/>
      <c r="J2040" s="197"/>
      <c r="K2040" s="198"/>
      <c r="L2040" s="27"/>
      <c r="M2040" s="107"/>
    </row>
    <row r="2041" spans="1:13">
      <c r="A2041" s="17">
        <v>8</v>
      </c>
      <c r="B2041" s="75"/>
      <c r="C2041" s="71"/>
      <c r="D2041" s="71"/>
      <c r="E2041" s="71"/>
      <c r="F2041" s="6"/>
      <c r="G2041" s="27"/>
      <c r="H2041" s="199"/>
      <c r="I2041" s="200"/>
      <c r="J2041" s="199"/>
      <c r="K2041" s="200"/>
      <c r="L2041" s="27"/>
      <c r="M2041" s="107"/>
    </row>
    <row r="2042" spans="1:13">
      <c r="A2042" s="17">
        <v>9</v>
      </c>
      <c r="B2042" s="7"/>
      <c r="C2042" s="7"/>
      <c r="D2042" s="7"/>
      <c r="E2042" s="6"/>
      <c r="F2042" s="6"/>
      <c r="G2042" s="27"/>
      <c r="H2042" s="38" t="s">
        <v>68</v>
      </c>
      <c r="I2042" s="38"/>
      <c r="J2042" s="38"/>
      <c r="K2042" s="38"/>
      <c r="L2042" s="27"/>
      <c r="M2042" s="107"/>
    </row>
    <row r="2043" spans="1:13">
      <c r="A2043" s="17">
        <v>10</v>
      </c>
      <c r="B2043" s="95"/>
      <c r="C2043" s="6"/>
      <c r="D2043" s="6"/>
      <c r="E2043" s="6"/>
      <c r="F2043" s="6"/>
      <c r="G2043" s="27"/>
      <c r="H2043" s="54" t="s">
        <v>69</v>
      </c>
      <c r="I2043" s="54"/>
      <c r="J2043" s="54"/>
      <c r="K2043" s="54"/>
      <c r="L2043" s="27"/>
      <c r="M2043" s="107"/>
    </row>
    <row r="2044" spans="1:13">
      <c r="A2044" s="17">
        <v>11</v>
      </c>
      <c r="B2044" s="76"/>
      <c r="C2044" s="6"/>
      <c r="D2044" s="6"/>
      <c r="E2044" s="6"/>
      <c r="F2044" s="6"/>
      <c r="G2044" s="20"/>
      <c r="H2044" s="182"/>
      <c r="I2044" s="183"/>
      <c r="J2044" s="8"/>
      <c r="K2044" s="8"/>
      <c r="L2044" s="8"/>
      <c r="M2044" s="119"/>
    </row>
    <row r="2045" spans="1:13">
      <c r="A2045" s="17">
        <v>12</v>
      </c>
      <c r="B2045" s="75"/>
      <c r="C2045" s="6"/>
      <c r="D2045" s="6"/>
      <c r="E2045" s="6"/>
      <c r="F2045" s="6"/>
      <c r="G2045" s="20"/>
      <c r="H2045" s="95"/>
      <c r="I2045" s="7"/>
      <c r="J2045" s="8"/>
      <c r="K2045" s="8"/>
      <c r="L2045" s="8"/>
      <c r="M2045" s="119"/>
    </row>
    <row r="2046" spans="1:13">
      <c r="A2046" s="17">
        <v>13</v>
      </c>
      <c r="B2046" s="76"/>
      <c r="C2046" s="6"/>
      <c r="D2046" s="6"/>
      <c r="E2046" s="6"/>
      <c r="F2046" s="6"/>
      <c r="G2046" s="20"/>
      <c r="H2046" s="95"/>
      <c r="I2046" s="7"/>
      <c r="J2046" s="8"/>
      <c r="K2046" s="8"/>
      <c r="L2046" s="8"/>
      <c r="M2046" s="119"/>
    </row>
    <row r="2047" spans="1:13">
      <c r="A2047" s="17">
        <v>14</v>
      </c>
      <c r="B2047" s="76"/>
      <c r="C2047" s="6"/>
      <c r="D2047" s="6"/>
      <c r="E2047" s="6"/>
      <c r="F2047" s="6"/>
      <c r="G2047" s="20"/>
      <c r="H2047" s="95"/>
      <c r="I2047" s="7"/>
      <c r="J2047" s="8"/>
      <c r="K2047" s="8"/>
      <c r="L2047" s="8"/>
      <c r="M2047" s="119"/>
    </row>
    <row r="2048" spans="1:13">
      <c r="A2048" s="17">
        <v>15</v>
      </c>
      <c r="B2048" s="76"/>
      <c r="C2048" s="6"/>
      <c r="D2048" s="6"/>
      <c r="E2048" s="6"/>
      <c r="F2048" s="6"/>
      <c r="G2048" s="20"/>
      <c r="H2048" s="95"/>
      <c r="I2048" s="7"/>
      <c r="J2048" s="8"/>
      <c r="K2048" s="8"/>
      <c r="L2048" s="8"/>
      <c r="M2048" s="119"/>
    </row>
    <row r="2049" spans="1:13">
      <c r="A2049" s="17">
        <v>16</v>
      </c>
      <c r="B2049" s="75"/>
      <c r="C2049" s="6"/>
      <c r="D2049" s="6"/>
      <c r="E2049" s="6"/>
      <c r="F2049" s="6"/>
      <c r="G2049" s="54"/>
      <c r="H2049" s="95"/>
      <c r="I2049" s="7"/>
      <c r="J2049" s="8"/>
      <c r="K2049" s="8"/>
      <c r="L2049" s="8"/>
      <c r="M2049" s="119"/>
    </row>
    <row r="2050" spans="1:13">
      <c r="A2050" s="17">
        <v>17</v>
      </c>
      <c r="B2050" s="76"/>
      <c r="C2050" s="6"/>
      <c r="D2050" s="6"/>
      <c r="E2050" s="6"/>
      <c r="F2050" s="6"/>
      <c r="G2050" s="54"/>
      <c r="H2050" s="56"/>
      <c r="I2050" s="8"/>
      <c r="J2050" s="56"/>
      <c r="K2050" s="8"/>
      <c r="L2050" s="56"/>
      <c r="M2050" s="120"/>
    </row>
    <row r="2051" spans="1:13">
      <c r="A2051" s="17">
        <v>18</v>
      </c>
      <c r="B2051" s="76"/>
      <c r="C2051" s="6"/>
      <c r="D2051" s="6"/>
      <c r="E2051" s="6"/>
      <c r="F2051" s="6"/>
      <c r="G2051" s="54"/>
      <c r="H2051" s="99"/>
      <c r="I2051" s="8"/>
      <c r="J2051" s="99"/>
      <c r="K2051" s="8"/>
      <c r="L2051" s="99"/>
      <c r="M2051" s="121"/>
    </row>
    <row r="2052" spans="1:13">
      <c r="A2052" s="17">
        <v>19</v>
      </c>
      <c r="B2052" s="76"/>
      <c r="C2052" s="6"/>
      <c r="D2052" s="6"/>
      <c r="E2052" s="6"/>
      <c r="F2052" s="6"/>
      <c r="G2052" s="99"/>
      <c r="H2052" s="8"/>
      <c r="I2052" s="8"/>
      <c r="J2052" s="8"/>
      <c r="K2052" s="8"/>
      <c r="L2052" s="8"/>
      <c r="M2052" s="119"/>
    </row>
    <row r="2053" spans="1:13">
      <c r="A2053" s="17">
        <v>20</v>
      </c>
      <c r="B2053" s="75"/>
      <c r="C2053" s="6"/>
      <c r="D2053" s="6"/>
      <c r="E2053" s="6"/>
      <c r="F2053" s="6"/>
      <c r="G2053" s="99"/>
      <c r="H2053" s="8"/>
      <c r="I2053" s="8"/>
      <c r="J2053" s="8"/>
      <c r="K2053" s="8"/>
      <c r="L2053" s="8"/>
      <c r="M2053" s="119"/>
    </row>
    <row r="2054" spans="1:13">
      <c r="A2054" s="17">
        <v>21</v>
      </c>
      <c r="B2054" s="76"/>
      <c r="C2054" s="6"/>
      <c r="D2054" s="6"/>
      <c r="E2054" s="6"/>
      <c r="F2054" s="6"/>
      <c r="G2054" s="99"/>
      <c r="H2054" s="8"/>
      <c r="I2054" s="8"/>
      <c r="J2054" s="8"/>
      <c r="K2054" s="8"/>
      <c r="L2054" s="8"/>
      <c r="M2054" s="119"/>
    </row>
    <row r="2055" spans="1:13">
      <c r="A2055" s="17">
        <v>22</v>
      </c>
      <c r="B2055" s="76"/>
      <c r="C2055" s="6"/>
      <c r="D2055" s="6"/>
      <c r="E2055" s="6"/>
      <c r="F2055" s="6"/>
      <c r="G2055" s="99"/>
      <c r="H2055" s="8"/>
      <c r="I2055" s="8"/>
      <c r="J2055" s="8"/>
      <c r="K2055" s="8"/>
      <c r="L2055" s="8"/>
      <c r="M2055" s="119"/>
    </row>
    <row r="2056" spans="1:13">
      <c r="A2056" s="17">
        <v>23</v>
      </c>
      <c r="B2056" s="76"/>
      <c r="C2056" s="6"/>
      <c r="D2056" s="6"/>
      <c r="E2056" s="6"/>
      <c r="F2056" s="6"/>
      <c r="G2056" s="99"/>
      <c r="H2056" s="8"/>
      <c r="I2056" s="8"/>
      <c r="J2056" s="8"/>
      <c r="K2056" s="8"/>
      <c r="L2056" s="8"/>
      <c r="M2056" s="119"/>
    </row>
    <row r="2057" spans="1:13">
      <c r="A2057" s="17">
        <v>24</v>
      </c>
      <c r="B2057" s="75"/>
      <c r="C2057" s="6"/>
      <c r="D2057" s="6"/>
      <c r="E2057" s="6"/>
      <c r="F2057" s="6"/>
      <c r="G2057" s="99"/>
      <c r="H2057" s="42"/>
      <c r="I2057" s="8"/>
      <c r="J2057" s="42"/>
      <c r="K2057" s="8"/>
      <c r="L2057" s="8"/>
      <c r="M2057" s="119"/>
    </row>
    <row r="2058" spans="1:13">
      <c r="A2058" s="17">
        <v>25</v>
      </c>
      <c r="B2058" s="76"/>
      <c r="C2058" s="6"/>
      <c r="D2058" s="6"/>
      <c r="E2058" s="6"/>
      <c r="F2058" s="6"/>
      <c r="G2058" s="99"/>
      <c r="H2058" s="42"/>
      <c r="I2058" s="99"/>
      <c r="J2058" s="42"/>
      <c r="K2058" s="8"/>
      <c r="L2058" s="8"/>
      <c r="M2058" s="119"/>
    </row>
    <row r="2059" spans="1:13">
      <c r="G2059" s="8"/>
      <c r="H2059" s="8"/>
      <c r="I2059" s="8"/>
      <c r="J2059" s="8"/>
      <c r="K2059" s="8"/>
      <c r="L2059" s="8"/>
      <c r="M2059" s="119"/>
    </row>
    <row r="2060" spans="1:13">
      <c r="G2060" s="8"/>
      <c r="H2060" s="8"/>
      <c r="I2060" s="8"/>
      <c r="J2060" s="8"/>
      <c r="K2060" s="8"/>
      <c r="L2060" s="8"/>
      <c r="M2060" s="119"/>
    </row>
    <row r="2061" spans="1:13">
      <c r="G2061" s="8"/>
      <c r="H2061" s="8"/>
      <c r="I2061" s="8"/>
      <c r="J2061" s="8"/>
      <c r="K2061" s="8"/>
      <c r="L2061" s="8"/>
      <c r="M2061" s="119"/>
    </row>
    <row r="2062" spans="1:13">
      <c r="G2062" s="8"/>
      <c r="H2062" s="8"/>
      <c r="I2062" s="8"/>
      <c r="J2062" s="8"/>
      <c r="K2062" s="8"/>
      <c r="L2062" s="8"/>
      <c r="M2062" s="119"/>
    </row>
    <row r="2063" spans="1:13">
      <c r="G2063" s="8"/>
      <c r="H2063" s="8"/>
      <c r="I2063" s="8"/>
      <c r="J2063" s="8"/>
      <c r="K2063" s="8"/>
      <c r="L2063" s="8"/>
      <c r="M2063" s="119"/>
    </row>
    <row r="2064" spans="1:13">
      <c r="G2064" s="8"/>
      <c r="H2064" s="8"/>
      <c r="I2064" s="8"/>
      <c r="J2064" s="8"/>
      <c r="K2064" s="8"/>
      <c r="L2064" s="8"/>
      <c r="M2064" s="119"/>
    </row>
    <row r="2065" spans="1:13">
      <c r="G2065" s="8"/>
      <c r="H2065" s="8"/>
      <c r="I2065" s="8"/>
      <c r="J2065" s="8"/>
      <c r="K2065" s="8"/>
      <c r="L2065" s="8"/>
      <c r="M2065" s="119"/>
    </row>
    <row r="2066" spans="1:13">
      <c r="G2066" s="8"/>
      <c r="H2066" s="8"/>
      <c r="I2066" s="8"/>
      <c r="J2066" s="8"/>
      <c r="K2066" s="8"/>
      <c r="L2066" s="8"/>
      <c r="M2066" s="119"/>
    </row>
    <row r="2067" spans="1:13">
      <c r="G2067" s="8"/>
      <c r="H2067" s="8"/>
      <c r="I2067" s="8"/>
      <c r="J2067" s="8"/>
      <c r="K2067" s="8"/>
      <c r="L2067" s="8"/>
      <c r="M2067" s="119"/>
    </row>
    <row r="2068" spans="1:13">
      <c r="G2068" s="8"/>
      <c r="H2068" s="8"/>
      <c r="I2068" s="8"/>
      <c r="J2068" s="8"/>
      <c r="K2068" s="8"/>
      <c r="L2068" s="8"/>
      <c r="M2068" s="119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  <c r="M2069" s="112"/>
    </row>
    <row r="2070" spans="1:13">
      <c r="A2070" s="202" t="s">
        <v>86</v>
      </c>
      <c r="B2070" s="203"/>
      <c r="C2070" s="203"/>
      <c r="D2070" s="203"/>
      <c r="E2070" s="203"/>
      <c r="F2070" s="97"/>
      <c r="G2070" s="27"/>
      <c r="H2070" s="96" t="s">
        <v>51</v>
      </c>
      <c r="I2070" s="96"/>
      <c r="J2070" s="96"/>
      <c r="K2070" s="27"/>
      <c r="L2070" s="27"/>
      <c r="M2070" s="107"/>
    </row>
    <row r="2071" spans="1:13">
      <c r="A2071" s="34" t="s">
        <v>52</v>
      </c>
      <c r="B2071" s="97"/>
      <c r="C2071" s="97"/>
      <c r="D2071" s="97"/>
      <c r="E2071" s="97"/>
      <c r="F2071" s="97"/>
      <c r="G2071" s="27"/>
      <c r="H2071" s="55" t="s">
        <v>87</v>
      </c>
      <c r="I2071" s="55"/>
      <c r="J2071" s="55"/>
      <c r="K2071" s="37"/>
      <c r="L2071" s="26"/>
      <c r="M2071" s="113"/>
    </row>
    <row r="2072" spans="1:13">
      <c r="A2072" s="97"/>
      <c r="B2072" s="29"/>
      <c r="C2072" s="15" t="s">
        <v>53</v>
      </c>
      <c r="D2072" s="67"/>
      <c r="E2072" s="30"/>
      <c r="F2072" s="28"/>
      <c r="G2072" s="27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4"/>
    </row>
    <row r="2073" spans="1:13">
      <c r="A2073" s="1"/>
      <c r="B2073" s="1"/>
      <c r="C2073" s="15" t="s">
        <v>59</v>
      </c>
      <c r="D2073" s="30">
        <v>428</v>
      </c>
      <c r="E2073" s="30"/>
      <c r="F2073" s="28"/>
      <c r="G2073" s="27"/>
      <c r="H2073" s="31">
        <v>1</v>
      </c>
      <c r="I2073" s="68"/>
      <c r="J2073" s="35"/>
      <c r="K2073" s="31"/>
      <c r="L2073" s="33"/>
      <c r="M2073" s="110"/>
    </row>
    <row r="2074" spans="1:13">
      <c r="A2074" s="9" t="s">
        <v>0</v>
      </c>
      <c r="B2074" s="10"/>
      <c r="C2074" s="15" t="s">
        <v>60</v>
      </c>
      <c r="D2074" s="30">
        <v>407</v>
      </c>
      <c r="E2074" s="30"/>
      <c r="F2074" s="28"/>
      <c r="G2074" s="27"/>
      <c r="H2074" s="31">
        <v>2</v>
      </c>
      <c r="I2074" s="68"/>
      <c r="J2074" s="35"/>
      <c r="K2074" s="31"/>
      <c r="L2074" s="33"/>
      <c r="M2074" s="110"/>
    </row>
    <row r="2075" spans="1:13">
      <c r="A2075" s="9" t="s">
        <v>1</v>
      </c>
      <c r="B2075" s="11"/>
      <c r="C2075" s="15" t="s">
        <v>61</v>
      </c>
      <c r="D2075" s="30">
        <v>20</v>
      </c>
      <c r="E2075" s="30"/>
      <c r="F2075" s="28"/>
      <c r="G2075" s="27"/>
      <c r="H2075" s="31">
        <v>3</v>
      </c>
      <c r="I2075" s="31"/>
      <c r="J2075" s="35"/>
      <c r="K2075" s="31"/>
      <c r="L2075" s="33"/>
      <c r="M2075" s="110"/>
    </row>
    <row r="2076" spans="1:13">
      <c r="A2076" s="9" t="s">
        <v>62</v>
      </c>
      <c r="B2076" s="11"/>
      <c r="C2076" s="16" t="s">
        <v>63</v>
      </c>
      <c r="D2076" s="57" t="s">
        <v>88</v>
      </c>
      <c r="E2076" s="21"/>
      <c r="F2076" s="54"/>
      <c r="G2076" s="27"/>
      <c r="H2076" s="31">
        <v>4</v>
      </c>
      <c r="I2076" s="31"/>
      <c r="J2076" s="35"/>
      <c r="K2076" s="31"/>
      <c r="L2076" s="33"/>
      <c r="M2076" s="110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27"/>
      <c r="H2077" s="31">
        <v>5</v>
      </c>
      <c r="I2077" s="31"/>
      <c r="J2077" s="35"/>
      <c r="K2077" s="31"/>
      <c r="L2077" s="33"/>
      <c r="M2077" s="110"/>
    </row>
    <row r="2078" spans="1:13">
      <c r="A2078" s="17">
        <v>1</v>
      </c>
      <c r="B2078" s="12"/>
      <c r="C2078" s="71" t="s">
        <v>78</v>
      </c>
      <c r="D2078" s="77">
        <v>22</v>
      </c>
      <c r="E2078" s="71" t="s">
        <v>78</v>
      </c>
      <c r="F2078" s="12"/>
      <c r="G2078" s="27"/>
      <c r="H2078" s="72"/>
      <c r="I2078" s="72"/>
      <c r="J2078" s="72"/>
      <c r="K2078" s="72"/>
      <c r="L2078" s="44"/>
      <c r="M2078" s="115"/>
    </row>
    <row r="2079" spans="1:13">
      <c r="A2079" s="17">
        <v>2</v>
      </c>
      <c r="B2079" s="74">
        <v>10</v>
      </c>
      <c r="C2079" s="71" t="s">
        <v>77</v>
      </c>
      <c r="D2079" s="71" t="s">
        <v>77</v>
      </c>
      <c r="E2079" s="71" t="s">
        <v>77</v>
      </c>
      <c r="F2079" s="6"/>
      <c r="G2079" s="27"/>
      <c r="H2079" s="98"/>
      <c r="I2079" s="98"/>
      <c r="J2079" s="98"/>
      <c r="K2079" s="98"/>
      <c r="L2079" s="44"/>
      <c r="M2079" s="115"/>
    </row>
    <row r="2080" spans="1:13">
      <c r="A2080" s="17">
        <v>3</v>
      </c>
      <c r="B2080" s="75"/>
      <c r="C2080" s="71"/>
      <c r="D2080" s="6"/>
      <c r="E2080" s="71"/>
      <c r="F2080" s="6"/>
      <c r="G2080" s="27"/>
      <c r="H2080" s="204" t="s">
        <v>75</v>
      </c>
      <c r="I2080" s="205"/>
      <c r="J2080" s="98"/>
      <c r="K2080" s="44" t="s">
        <v>35</v>
      </c>
      <c r="L2080" s="5"/>
      <c r="M2080" s="116"/>
    </row>
    <row r="2081" spans="1:13">
      <c r="A2081" s="17">
        <v>4</v>
      </c>
      <c r="B2081" s="75"/>
      <c r="C2081" s="71"/>
      <c r="D2081" s="6"/>
      <c r="E2081" s="71"/>
      <c r="F2081" s="6"/>
      <c r="G2081" s="27"/>
      <c r="H2081" s="21" t="s">
        <v>64</v>
      </c>
      <c r="I2081" s="21"/>
      <c r="J2081" s="43">
        <f>SUM(J2073*L2073)+10+12</f>
        <v>22</v>
      </c>
      <c r="K2081" s="2"/>
      <c r="L2081" s="3"/>
      <c r="M2081" s="117"/>
    </row>
    <row r="2082" spans="1:13">
      <c r="A2082" s="17">
        <v>5</v>
      </c>
      <c r="B2082" s="76"/>
      <c r="C2082" s="71"/>
      <c r="D2082" s="71"/>
      <c r="E2082" s="71"/>
      <c r="F2082" s="6"/>
      <c r="G2082" s="27"/>
      <c r="H2082" s="21" t="s">
        <v>65</v>
      </c>
      <c r="I2082" s="21"/>
      <c r="J2082" s="43">
        <f>SUM(N2078,B2079)+12</f>
        <v>22</v>
      </c>
      <c r="K2082" s="27"/>
      <c r="L2082" s="3"/>
      <c r="M2082" s="117"/>
    </row>
    <row r="2083" spans="1:13">
      <c r="A2083" s="17">
        <v>6</v>
      </c>
      <c r="B2083" s="7"/>
      <c r="C2083" s="7"/>
      <c r="D2083" s="7"/>
      <c r="E2083" s="71"/>
      <c r="F2083" s="6"/>
      <c r="G2083" s="27"/>
      <c r="H2083" s="206" t="s">
        <v>66</v>
      </c>
      <c r="I2083" s="207"/>
      <c r="J2083" s="206" t="s">
        <v>67</v>
      </c>
      <c r="K2083" s="207"/>
      <c r="L2083" s="20"/>
      <c r="M2083" s="118"/>
    </row>
    <row r="2084" spans="1:13">
      <c r="A2084" s="17">
        <v>7</v>
      </c>
      <c r="B2084" s="7"/>
      <c r="C2084" s="71"/>
      <c r="D2084" s="6"/>
      <c r="E2084" s="71"/>
      <c r="F2084" s="6"/>
      <c r="G2084" s="27"/>
      <c r="H2084" s="197"/>
      <c r="I2084" s="198"/>
      <c r="J2084" s="197"/>
      <c r="K2084" s="198"/>
      <c r="L2084" s="27"/>
      <c r="M2084" s="107"/>
    </row>
    <row r="2085" spans="1:13">
      <c r="A2085" s="17">
        <v>8</v>
      </c>
      <c r="B2085" s="75"/>
      <c r="C2085" s="71"/>
      <c r="D2085" s="71"/>
      <c r="E2085" s="71"/>
      <c r="F2085" s="6"/>
      <c r="G2085" s="27"/>
      <c r="H2085" s="199"/>
      <c r="I2085" s="200"/>
      <c r="J2085" s="199"/>
      <c r="K2085" s="200"/>
      <c r="L2085" s="27"/>
      <c r="M2085" s="107"/>
    </row>
    <row r="2086" spans="1:13">
      <c r="A2086" s="17">
        <v>9</v>
      </c>
      <c r="B2086" s="7"/>
      <c r="C2086" s="7"/>
      <c r="D2086" s="7"/>
      <c r="E2086" s="6"/>
      <c r="F2086" s="6"/>
      <c r="G2086" s="27"/>
      <c r="H2086" s="38" t="s">
        <v>68</v>
      </c>
      <c r="I2086" s="38"/>
      <c r="J2086" s="38"/>
      <c r="K2086" s="38"/>
      <c r="L2086" s="27"/>
      <c r="M2086" s="107"/>
    </row>
    <row r="2087" spans="1:13">
      <c r="A2087" s="17">
        <v>10</v>
      </c>
      <c r="B2087" s="95"/>
      <c r="C2087" s="6"/>
      <c r="D2087" s="6"/>
      <c r="E2087" s="6"/>
      <c r="F2087" s="6"/>
      <c r="G2087" s="27"/>
      <c r="H2087" s="54" t="s">
        <v>69</v>
      </c>
      <c r="I2087" s="54"/>
      <c r="J2087" s="54"/>
      <c r="K2087" s="54"/>
      <c r="L2087" s="27"/>
      <c r="M2087" s="107"/>
    </row>
    <row r="2088" spans="1:13">
      <c r="A2088" s="17">
        <v>11</v>
      </c>
      <c r="B2088" s="76"/>
      <c r="C2088" s="6"/>
      <c r="D2088" s="6"/>
      <c r="E2088" s="6"/>
      <c r="F2088" s="6"/>
      <c r="G2088" s="20"/>
      <c r="H2088" s="182"/>
      <c r="I2088" s="183"/>
      <c r="J2088" s="8"/>
      <c r="K2088" s="8"/>
      <c r="L2088" s="8"/>
      <c r="M2088" s="119"/>
    </row>
    <row r="2089" spans="1:13">
      <c r="A2089" s="17">
        <v>12</v>
      </c>
      <c r="B2089" s="75"/>
      <c r="C2089" s="6"/>
      <c r="D2089" s="6"/>
      <c r="E2089" s="6"/>
      <c r="F2089" s="6"/>
      <c r="G2089" s="20"/>
      <c r="H2089" s="95"/>
      <c r="I2089" s="7"/>
      <c r="J2089" s="8"/>
      <c r="K2089" s="8"/>
      <c r="L2089" s="8"/>
      <c r="M2089" s="119"/>
    </row>
    <row r="2090" spans="1:13">
      <c r="A2090" s="17">
        <v>13</v>
      </c>
      <c r="B2090" s="76"/>
      <c r="C2090" s="6"/>
      <c r="D2090" s="6"/>
      <c r="E2090" s="6"/>
      <c r="F2090" s="6"/>
      <c r="G2090" s="20"/>
      <c r="H2090" s="95"/>
      <c r="I2090" s="7"/>
      <c r="J2090" s="8"/>
      <c r="K2090" s="8"/>
      <c r="L2090" s="8"/>
      <c r="M2090" s="119"/>
    </row>
    <row r="2091" spans="1:13">
      <c r="A2091" s="17">
        <v>14</v>
      </c>
      <c r="B2091" s="76"/>
      <c r="C2091" s="6"/>
      <c r="D2091" s="6"/>
      <c r="E2091" s="6"/>
      <c r="F2091" s="6"/>
      <c r="G2091" s="20"/>
      <c r="H2091" s="95"/>
      <c r="I2091" s="7"/>
      <c r="J2091" s="8"/>
      <c r="K2091" s="8"/>
      <c r="L2091" s="8"/>
      <c r="M2091" s="119"/>
    </row>
    <row r="2092" spans="1:13">
      <c r="A2092" s="17">
        <v>15</v>
      </c>
      <c r="B2092" s="76"/>
      <c r="C2092" s="6"/>
      <c r="D2092" s="6"/>
      <c r="E2092" s="6"/>
      <c r="F2092" s="6"/>
      <c r="G2092" s="20"/>
      <c r="H2092" s="95"/>
      <c r="I2092" s="7"/>
      <c r="J2092" s="8"/>
      <c r="K2092" s="8"/>
      <c r="L2092" s="8"/>
      <c r="M2092" s="119"/>
    </row>
    <row r="2093" spans="1:13">
      <c r="A2093" s="17">
        <v>16</v>
      </c>
      <c r="B2093" s="75"/>
      <c r="C2093" s="6"/>
      <c r="D2093" s="6"/>
      <c r="E2093" s="6"/>
      <c r="F2093" s="6"/>
      <c r="G2093" s="54"/>
      <c r="H2093" s="95"/>
      <c r="I2093" s="7"/>
      <c r="J2093" s="8"/>
      <c r="K2093" s="8"/>
      <c r="L2093" s="8"/>
      <c r="M2093" s="119"/>
    </row>
    <row r="2094" spans="1:13">
      <c r="A2094" s="17">
        <v>17</v>
      </c>
      <c r="B2094" s="76"/>
      <c r="C2094" s="6"/>
      <c r="D2094" s="6"/>
      <c r="E2094" s="6"/>
      <c r="F2094" s="6"/>
      <c r="G2094" s="54"/>
      <c r="H2094" s="56"/>
      <c r="I2094" s="8"/>
      <c r="J2094" s="56"/>
      <c r="K2094" s="8"/>
      <c r="L2094" s="56"/>
      <c r="M2094" s="120"/>
    </row>
    <row r="2095" spans="1:13">
      <c r="A2095" s="17">
        <v>18</v>
      </c>
      <c r="B2095" s="76"/>
      <c r="C2095" s="6"/>
      <c r="D2095" s="6"/>
      <c r="E2095" s="6"/>
      <c r="F2095" s="6"/>
      <c r="G2095" s="54"/>
      <c r="H2095" s="99"/>
      <c r="I2095" s="8"/>
      <c r="J2095" s="99"/>
      <c r="K2095" s="8"/>
      <c r="L2095" s="99"/>
      <c r="M2095" s="121"/>
    </row>
    <row r="2096" spans="1:13">
      <c r="A2096" s="17">
        <v>19</v>
      </c>
      <c r="B2096" s="76"/>
      <c r="C2096" s="6"/>
      <c r="D2096" s="6"/>
      <c r="E2096" s="6"/>
      <c r="F2096" s="6"/>
      <c r="G2096" s="99"/>
      <c r="H2096" s="8"/>
      <c r="I2096" s="8"/>
      <c r="J2096" s="8"/>
      <c r="K2096" s="8"/>
      <c r="L2096" s="8"/>
      <c r="M2096" s="119"/>
    </row>
    <row r="2097" spans="1:13">
      <c r="A2097" s="17">
        <v>20</v>
      </c>
      <c r="B2097" s="75"/>
      <c r="C2097" s="6"/>
      <c r="D2097" s="6"/>
      <c r="E2097" s="6"/>
      <c r="F2097" s="6"/>
      <c r="G2097" s="99"/>
      <c r="H2097" s="8"/>
      <c r="I2097" s="8"/>
      <c r="J2097" s="8"/>
      <c r="K2097" s="8"/>
      <c r="L2097" s="8"/>
      <c r="M2097" s="119"/>
    </row>
    <row r="2098" spans="1:13">
      <c r="A2098" s="17">
        <v>21</v>
      </c>
      <c r="B2098" s="76"/>
      <c r="C2098" s="6"/>
      <c r="D2098" s="6"/>
      <c r="E2098" s="6"/>
      <c r="F2098" s="6"/>
      <c r="G2098" s="99"/>
      <c r="H2098" s="8"/>
      <c r="I2098" s="8"/>
      <c r="J2098" s="8"/>
      <c r="K2098" s="8"/>
      <c r="L2098" s="8"/>
      <c r="M2098" s="119"/>
    </row>
    <row r="2099" spans="1:13">
      <c r="A2099" s="17">
        <v>22</v>
      </c>
      <c r="B2099" s="76"/>
      <c r="C2099" s="6"/>
      <c r="D2099" s="6"/>
      <c r="E2099" s="6"/>
      <c r="F2099" s="6"/>
      <c r="G2099" s="99"/>
      <c r="H2099" s="8"/>
      <c r="I2099" s="8"/>
      <c r="J2099" s="8"/>
      <c r="K2099" s="8"/>
      <c r="L2099" s="8"/>
      <c r="M2099" s="119"/>
    </row>
    <row r="2100" spans="1:13">
      <c r="A2100" s="17">
        <v>23</v>
      </c>
      <c r="B2100" s="76"/>
      <c r="C2100" s="6"/>
      <c r="D2100" s="6"/>
      <c r="E2100" s="6"/>
      <c r="F2100" s="6"/>
      <c r="G2100" s="99"/>
      <c r="H2100" s="8"/>
      <c r="I2100" s="8"/>
      <c r="J2100" s="8"/>
      <c r="K2100" s="8"/>
      <c r="L2100" s="8"/>
      <c r="M2100" s="119"/>
    </row>
    <row r="2101" spans="1:13">
      <c r="A2101" s="17">
        <v>24</v>
      </c>
      <c r="B2101" s="75"/>
      <c r="C2101" s="6"/>
      <c r="D2101" s="6"/>
      <c r="E2101" s="6"/>
      <c r="F2101" s="6"/>
      <c r="G2101" s="99"/>
      <c r="H2101" s="42"/>
      <c r="I2101" s="8"/>
      <c r="J2101" s="42"/>
      <c r="K2101" s="8"/>
      <c r="L2101" s="8"/>
      <c r="M2101" s="119"/>
    </row>
    <row r="2102" spans="1:13">
      <c r="A2102" s="17">
        <v>25</v>
      </c>
      <c r="B2102" s="76"/>
      <c r="C2102" s="6"/>
      <c r="D2102" s="6"/>
      <c r="E2102" s="6"/>
      <c r="F2102" s="6"/>
      <c r="G2102" s="99"/>
      <c r="H2102" s="42"/>
      <c r="I2102" s="99"/>
      <c r="J2102" s="42"/>
      <c r="K2102" s="8"/>
      <c r="L2102" s="8"/>
      <c r="M2102" s="119"/>
    </row>
    <row r="2103" spans="1:13">
      <c r="G2103" s="8"/>
      <c r="H2103" s="8"/>
      <c r="I2103" s="8"/>
      <c r="J2103" s="8"/>
      <c r="K2103" s="8"/>
      <c r="L2103" s="8"/>
      <c r="M2103" s="119"/>
    </row>
    <row r="2104" spans="1:13">
      <c r="G2104" s="8"/>
      <c r="H2104" s="8"/>
      <c r="I2104" s="8"/>
      <c r="J2104" s="8"/>
      <c r="K2104" s="8"/>
      <c r="L2104" s="8"/>
      <c r="M2104" s="119"/>
    </row>
    <row r="2105" spans="1:13">
      <c r="G2105" s="8"/>
      <c r="H2105" s="8"/>
      <c r="I2105" s="8"/>
      <c r="J2105" s="8"/>
      <c r="K2105" s="8"/>
      <c r="L2105" s="8"/>
      <c r="M2105" s="119"/>
    </row>
    <row r="2106" spans="1:13">
      <c r="G2106" s="8"/>
      <c r="H2106" s="8"/>
      <c r="I2106" s="8"/>
      <c r="J2106" s="8"/>
      <c r="K2106" s="8"/>
      <c r="L2106" s="8"/>
      <c r="M2106" s="119"/>
    </row>
    <row r="2107" spans="1:13">
      <c r="G2107" s="8"/>
      <c r="H2107" s="8"/>
      <c r="I2107" s="8"/>
      <c r="J2107" s="8"/>
      <c r="K2107" s="8"/>
      <c r="L2107" s="8"/>
      <c r="M2107" s="119"/>
    </row>
    <row r="2108" spans="1:13">
      <c r="G2108" s="8"/>
      <c r="H2108" s="8"/>
      <c r="I2108" s="8"/>
      <c r="J2108" s="8"/>
      <c r="K2108" s="8"/>
      <c r="L2108" s="8"/>
      <c r="M2108" s="119"/>
    </row>
    <row r="2109" spans="1:13">
      <c r="G2109" s="8"/>
      <c r="H2109" s="8"/>
      <c r="I2109" s="8"/>
      <c r="J2109" s="8"/>
      <c r="K2109" s="8"/>
      <c r="L2109" s="8"/>
      <c r="M2109" s="119"/>
    </row>
    <row r="2110" spans="1:13">
      <c r="G2110" s="8"/>
      <c r="H2110" s="8"/>
      <c r="I2110" s="8"/>
      <c r="J2110" s="8"/>
      <c r="K2110" s="8"/>
      <c r="L2110" s="8"/>
      <c r="M2110" s="119"/>
    </row>
    <row r="2111" spans="1:13">
      <c r="G2111" s="8"/>
      <c r="H2111" s="8"/>
      <c r="I2111" s="8"/>
      <c r="J2111" s="8"/>
      <c r="K2111" s="8"/>
      <c r="L2111" s="8"/>
      <c r="M2111" s="119"/>
    </row>
    <row r="2112" spans="1:13">
      <c r="G2112" s="8"/>
      <c r="H2112" s="8"/>
      <c r="I2112" s="8"/>
      <c r="J2112" s="8"/>
      <c r="K2112" s="8"/>
      <c r="L2112" s="8"/>
      <c r="M2112" s="119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  <c r="M2113" s="112"/>
    </row>
    <row r="2114" spans="1:13">
      <c r="A2114" s="202" t="s">
        <v>86</v>
      </c>
      <c r="B2114" s="203"/>
      <c r="C2114" s="203"/>
      <c r="D2114" s="203"/>
      <c r="E2114" s="203"/>
      <c r="F2114" s="97"/>
      <c r="G2114" s="27"/>
      <c r="H2114" s="96" t="s">
        <v>51</v>
      </c>
      <c r="I2114" s="96"/>
      <c r="J2114" s="96"/>
      <c r="K2114" s="27"/>
      <c r="L2114" s="27"/>
      <c r="M2114" s="107"/>
    </row>
    <row r="2115" spans="1:13">
      <c r="A2115" s="34" t="s">
        <v>52</v>
      </c>
      <c r="B2115" s="97"/>
      <c r="C2115" s="97"/>
      <c r="D2115" s="97"/>
      <c r="E2115" s="97"/>
      <c r="F2115" s="97"/>
      <c r="G2115" s="27"/>
      <c r="H2115" s="55" t="s">
        <v>87</v>
      </c>
      <c r="I2115" s="55"/>
      <c r="J2115" s="55"/>
      <c r="K2115" s="37"/>
      <c r="L2115" s="26"/>
      <c r="M2115" s="113"/>
    </row>
    <row r="2116" spans="1:13">
      <c r="A2116" s="97"/>
      <c r="B2116" s="29"/>
      <c r="C2116" s="15" t="s">
        <v>53</v>
      </c>
      <c r="D2116" s="67"/>
      <c r="E2116" s="30"/>
      <c r="F2116" s="28"/>
      <c r="G2116" s="27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4"/>
    </row>
    <row r="2117" spans="1:13">
      <c r="A2117" s="1"/>
      <c r="B2117" s="1"/>
      <c r="C2117" s="15" t="s">
        <v>59</v>
      </c>
      <c r="D2117" s="30">
        <v>428</v>
      </c>
      <c r="E2117" s="30"/>
      <c r="F2117" s="28"/>
      <c r="G2117" s="27"/>
      <c r="H2117" s="31">
        <v>1</v>
      </c>
      <c r="I2117" s="68"/>
      <c r="J2117" s="35"/>
      <c r="K2117" s="31"/>
      <c r="L2117" s="33"/>
      <c r="M2117" s="110"/>
    </row>
    <row r="2118" spans="1:13">
      <c r="A2118" s="9" t="s">
        <v>0</v>
      </c>
      <c r="B2118" s="10"/>
      <c r="C2118" s="15" t="s">
        <v>60</v>
      </c>
      <c r="D2118" s="30">
        <v>407</v>
      </c>
      <c r="E2118" s="30"/>
      <c r="F2118" s="28"/>
      <c r="G2118" s="27"/>
      <c r="H2118" s="31">
        <v>2</v>
      </c>
      <c r="I2118" s="68"/>
      <c r="J2118" s="35"/>
      <c r="K2118" s="31"/>
      <c r="L2118" s="33"/>
      <c r="M2118" s="110"/>
    </row>
    <row r="2119" spans="1:13">
      <c r="A2119" s="9" t="s">
        <v>1</v>
      </c>
      <c r="B2119" s="11"/>
      <c r="C2119" s="15" t="s">
        <v>61</v>
      </c>
      <c r="D2119" s="30">
        <v>20</v>
      </c>
      <c r="E2119" s="30"/>
      <c r="F2119" s="28"/>
      <c r="G2119" s="27"/>
      <c r="H2119" s="31">
        <v>3</v>
      </c>
      <c r="I2119" s="31"/>
      <c r="J2119" s="35"/>
      <c r="K2119" s="31"/>
      <c r="L2119" s="33"/>
      <c r="M2119" s="110"/>
    </row>
    <row r="2120" spans="1:13">
      <c r="A2120" s="9" t="s">
        <v>62</v>
      </c>
      <c r="B2120" s="11"/>
      <c r="C2120" s="16" t="s">
        <v>63</v>
      </c>
      <c r="D2120" s="57" t="s">
        <v>88</v>
      </c>
      <c r="E2120" s="21"/>
      <c r="F2120" s="54"/>
      <c r="G2120" s="27"/>
      <c r="H2120" s="31">
        <v>4</v>
      </c>
      <c r="I2120" s="31"/>
      <c r="J2120" s="35"/>
      <c r="K2120" s="31"/>
      <c r="L2120" s="33"/>
      <c r="M2120" s="110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27"/>
      <c r="H2121" s="31">
        <v>5</v>
      </c>
      <c r="I2121" s="31"/>
      <c r="J2121" s="35"/>
      <c r="K2121" s="31"/>
      <c r="L2121" s="33"/>
      <c r="M2121" s="110"/>
    </row>
    <row r="2122" spans="1:13">
      <c r="A2122" s="17">
        <v>1</v>
      </c>
      <c r="B2122" s="12"/>
      <c r="C2122" s="71" t="s">
        <v>78</v>
      </c>
      <c r="D2122" s="77">
        <v>22</v>
      </c>
      <c r="E2122" s="71" t="s">
        <v>78</v>
      </c>
      <c r="F2122" s="12"/>
      <c r="G2122" s="27"/>
      <c r="H2122" s="72"/>
      <c r="I2122" s="72"/>
      <c r="J2122" s="72"/>
      <c r="K2122" s="72"/>
      <c r="L2122" s="44"/>
      <c r="M2122" s="115"/>
    </row>
    <row r="2123" spans="1:13">
      <c r="A2123" s="17">
        <v>2</v>
      </c>
      <c r="B2123" s="74">
        <v>10</v>
      </c>
      <c r="C2123" s="71" t="s">
        <v>77</v>
      </c>
      <c r="D2123" s="71" t="s">
        <v>77</v>
      </c>
      <c r="E2123" s="71" t="s">
        <v>77</v>
      </c>
      <c r="F2123" s="6"/>
      <c r="G2123" s="27"/>
      <c r="H2123" s="98"/>
      <c r="I2123" s="98"/>
      <c r="J2123" s="98"/>
      <c r="K2123" s="98"/>
      <c r="L2123" s="44"/>
      <c r="M2123" s="115"/>
    </row>
    <row r="2124" spans="1:13">
      <c r="A2124" s="17">
        <v>3</v>
      </c>
      <c r="B2124" s="75"/>
      <c r="C2124" s="71"/>
      <c r="D2124" s="6"/>
      <c r="E2124" s="71"/>
      <c r="F2124" s="6"/>
      <c r="G2124" s="27"/>
      <c r="H2124" s="204" t="s">
        <v>75</v>
      </c>
      <c r="I2124" s="205"/>
      <c r="J2124" s="98"/>
      <c r="K2124" s="44" t="s">
        <v>35</v>
      </c>
      <c r="L2124" s="5"/>
      <c r="M2124" s="116"/>
    </row>
    <row r="2125" spans="1:13">
      <c r="A2125" s="17">
        <v>4</v>
      </c>
      <c r="B2125" s="75"/>
      <c r="C2125" s="71"/>
      <c r="D2125" s="6"/>
      <c r="E2125" s="71"/>
      <c r="F2125" s="6"/>
      <c r="G2125" s="27"/>
      <c r="H2125" s="21" t="s">
        <v>64</v>
      </c>
      <c r="I2125" s="21"/>
      <c r="J2125" s="43">
        <f>SUM(J2117*L2117)+10+12</f>
        <v>22</v>
      </c>
      <c r="K2125" s="2"/>
      <c r="L2125" s="3"/>
      <c r="M2125" s="117"/>
    </row>
    <row r="2126" spans="1:13">
      <c r="A2126" s="17">
        <v>5</v>
      </c>
      <c r="B2126" s="76"/>
      <c r="C2126" s="71"/>
      <c r="D2126" s="71"/>
      <c r="E2126" s="71"/>
      <c r="F2126" s="6"/>
      <c r="G2126" s="27"/>
      <c r="H2126" s="21" t="s">
        <v>65</v>
      </c>
      <c r="I2126" s="21"/>
      <c r="J2126" s="43">
        <f>SUM(N2122,B2123)+12</f>
        <v>22</v>
      </c>
      <c r="K2126" s="27"/>
      <c r="L2126" s="3"/>
      <c r="M2126" s="117"/>
    </row>
    <row r="2127" spans="1:13">
      <c r="A2127" s="17">
        <v>6</v>
      </c>
      <c r="B2127" s="7"/>
      <c r="C2127" s="7"/>
      <c r="D2127" s="7"/>
      <c r="E2127" s="71"/>
      <c r="F2127" s="6"/>
      <c r="G2127" s="27"/>
      <c r="H2127" s="206" t="s">
        <v>66</v>
      </c>
      <c r="I2127" s="207"/>
      <c r="J2127" s="206" t="s">
        <v>67</v>
      </c>
      <c r="K2127" s="207"/>
      <c r="L2127" s="20"/>
      <c r="M2127" s="118"/>
    </row>
    <row r="2128" spans="1:13">
      <c r="A2128" s="17">
        <v>7</v>
      </c>
      <c r="B2128" s="7"/>
      <c r="C2128" s="71"/>
      <c r="D2128" s="6"/>
      <c r="E2128" s="71"/>
      <c r="F2128" s="6"/>
      <c r="G2128" s="27"/>
      <c r="H2128" s="197"/>
      <c r="I2128" s="198"/>
      <c r="J2128" s="197"/>
      <c r="K2128" s="198"/>
      <c r="L2128" s="27"/>
      <c r="M2128" s="107"/>
    </row>
    <row r="2129" spans="1:13">
      <c r="A2129" s="17">
        <v>8</v>
      </c>
      <c r="B2129" s="75"/>
      <c r="C2129" s="71"/>
      <c r="D2129" s="71"/>
      <c r="E2129" s="71"/>
      <c r="F2129" s="6"/>
      <c r="G2129" s="27"/>
      <c r="H2129" s="199"/>
      <c r="I2129" s="200"/>
      <c r="J2129" s="199"/>
      <c r="K2129" s="200"/>
      <c r="L2129" s="27"/>
      <c r="M2129" s="107"/>
    </row>
    <row r="2130" spans="1:13">
      <c r="A2130" s="17">
        <v>9</v>
      </c>
      <c r="B2130" s="7"/>
      <c r="C2130" s="7"/>
      <c r="D2130" s="7"/>
      <c r="E2130" s="6"/>
      <c r="F2130" s="6"/>
      <c r="G2130" s="27"/>
      <c r="H2130" s="38" t="s">
        <v>68</v>
      </c>
      <c r="I2130" s="38"/>
      <c r="J2130" s="38"/>
      <c r="K2130" s="38"/>
      <c r="L2130" s="27"/>
      <c r="M2130" s="107"/>
    </row>
    <row r="2131" spans="1:13">
      <c r="A2131" s="17">
        <v>10</v>
      </c>
      <c r="B2131" s="95"/>
      <c r="C2131" s="6"/>
      <c r="D2131" s="6"/>
      <c r="E2131" s="6"/>
      <c r="F2131" s="6"/>
      <c r="G2131" s="27"/>
      <c r="H2131" s="54" t="s">
        <v>69</v>
      </c>
      <c r="I2131" s="54"/>
      <c r="J2131" s="54"/>
      <c r="K2131" s="54"/>
      <c r="L2131" s="27"/>
      <c r="M2131" s="107"/>
    </row>
    <row r="2132" spans="1:13">
      <c r="A2132" s="17">
        <v>11</v>
      </c>
      <c r="B2132" s="76"/>
      <c r="C2132" s="6"/>
      <c r="D2132" s="6"/>
      <c r="E2132" s="6"/>
      <c r="F2132" s="6"/>
      <c r="G2132" s="20"/>
      <c r="H2132" s="182"/>
      <c r="I2132" s="183"/>
      <c r="J2132" s="8"/>
      <c r="K2132" s="8"/>
      <c r="L2132" s="8"/>
      <c r="M2132" s="119"/>
    </row>
    <row r="2133" spans="1:13">
      <c r="A2133" s="17">
        <v>12</v>
      </c>
      <c r="B2133" s="75"/>
      <c r="C2133" s="6"/>
      <c r="D2133" s="6"/>
      <c r="E2133" s="6"/>
      <c r="F2133" s="6"/>
      <c r="G2133" s="20"/>
      <c r="H2133" s="95"/>
      <c r="I2133" s="7"/>
      <c r="J2133" s="8"/>
      <c r="K2133" s="8"/>
      <c r="L2133" s="8"/>
      <c r="M2133" s="119"/>
    </row>
    <row r="2134" spans="1:13">
      <c r="A2134" s="17">
        <v>13</v>
      </c>
      <c r="B2134" s="76"/>
      <c r="C2134" s="6"/>
      <c r="D2134" s="6"/>
      <c r="E2134" s="6"/>
      <c r="F2134" s="6"/>
      <c r="G2134" s="20"/>
      <c r="H2134" s="95"/>
      <c r="I2134" s="7"/>
      <c r="J2134" s="8"/>
      <c r="K2134" s="8"/>
      <c r="L2134" s="8"/>
      <c r="M2134" s="119"/>
    </row>
    <row r="2135" spans="1:13">
      <c r="A2135" s="17">
        <v>14</v>
      </c>
      <c r="B2135" s="76"/>
      <c r="C2135" s="6"/>
      <c r="D2135" s="6"/>
      <c r="E2135" s="6"/>
      <c r="F2135" s="6"/>
      <c r="G2135" s="20"/>
      <c r="H2135" s="95"/>
      <c r="I2135" s="7"/>
      <c r="J2135" s="8"/>
      <c r="K2135" s="8"/>
      <c r="L2135" s="8"/>
      <c r="M2135" s="119"/>
    </row>
    <row r="2136" spans="1:13">
      <c r="A2136" s="17">
        <v>15</v>
      </c>
      <c r="B2136" s="76"/>
      <c r="C2136" s="6"/>
      <c r="D2136" s="6"/>
      <c r="E2136" s="6"/>
      <c r="F2136" s="6"/>
      <c r="G2136" s="20"/>
      <c r="H2136" s="95"/>
      <c r="I2136" s="7"/>
      <c r="J2136" s="8"/>
      <c r="K2136" s="8"/>
      <c r="L2136" s="8"/>
      <c r="M2136" s="119"/>
    </row>
    <row r="2137" spans="1:13">
      <c r="A2137" s="17">
        <v>16</v>
      </c>
      <c r="B2137" s="75"/>
      <c r="C2137" s="6"/>
      <c r="D2137" s="6"/>
      <c r="E2137" s="6"/>
      <c r="F2137" s="6"/>
      <c r="G2137" s="54"/>
      <c r="H2137" s="95"/>
      <c r="I2137" s="7"/>
      <c r="J2137" s="8"/>
      <c r="K2137" s="8"/>
      <c r="L2137" s="8"/>
      <c r="M2137" s="119"/>
    </row>
    <row r="2138" spans="1:13">
      <c r="A2138" s="17">
        <v>17</v>
      </c>
      <c r="B2138" s="76"/>
      <c r="C2138" s="6"/>
      <c r="D2138" s="6"/>
      <c r="E2138" s="6"/>
      <c r="F2138" s="6"/>
      <c r="G2138" s="54"/>
      <c r="H2138" s="56"/>
      <c r="I2138" s="8"/>
      <c r="J2138" s="56"/>
      <c r="K2138" s="8"/>
      <c r="L2138" s="56"/>
      <c r="M2138" s="120"/>
    </row>
    <row r="2139" spans="1:13">
      <c r="A2139" s="17">
        <v>18</v>
      </c>
      <c r="B2139" s="76"/>
      <c r="C2139" s="6"/>
      <c r="D2139" s="6"/>
      <c r="E2139" s="6"/>
      <c r="F2139" s="6"/>
      <c r="G2139" s="54"/>
      <c r="H2139" s="99"/>
      <c r="I2139" s="8"/>
      <c r="J2139" s="99"/>
      <c r="K2139" s="8"/>
      <c r="L2139" s="99"/>
      <c r="M2139" s="121"/>
    </row>
    <row r="2140" spans="1:13">
      <c r="A2140" s="17">
        <v>19</v>
      </c>
      <c r="B2140" s="76"/>
      <c r="C2140" s="6"/>
      <c r="D2140" s="6"/>
      <c r="E2140" s="6"/>
      <c r="F2140" s="6"/>
      <c r="G2140" s="99"/>
      <c r="H2140" s="8"/>
      <c r="I2140" s="8"/>
      <c r="J2140" s="8"/>
      <c r="K2140" s="8"/>
      <c r="L2140" s="8"/>
      <c r="M2140" s="119"/>
    </row>
    <row r="2141" spans="1:13">
      <c r="A2141" s="17">
        <v>20</v>
      </c>
      <c r="B2141" s="75"/>
      <c r="C2141" s="6"/>
      <c r="D2141" s="6"/>
      <c r="E2141" s="6"/>
      <c r="F2141" s="6"/>
      <c r="G2141" s="99"/>
      <c r="H2141" s="8"/>
      <c r="I2141" s="8"/>
      <c r="J2141" s="8"/>
      <c r="K2141" s="8"/>
      <c r="L2141" s="8"/>
      <c r="M2141" s="119"/>
    </row>
    <row r="2142" spans="1:13">
      <c r="A2142" s="17">
        <v>21</v>
      </c>
      <c r="B2142" s="76"/>
      <c r="C2142" s="6"/>
      <c r="D2142" s="6"/>
      <c r="E2142" s="6"/>
      <c r="F2142" s="6"/>
      <c r="G2142" s="99"/>
      <c r="H2142" s="8"/>
      <c r="I2142" s="8"/>
      <c r="J2142" s="8"/>
      <c r="K2142" s="8"/>
      <c r="L2142" s="8"/>
      <c r="M2142" s="119"/>
    </row>
    <row r="2143" spans="1:13">
      <c r="A2143" s="17">
        <v>22</v>
      </c>
      <c r="B2143" s="76"/>
      <c r="C2143" s="6"/>
      <c r="D2143" s="6"/>
      <c r="E2143" s="6"/>
      <c r="F2143" s="6"/>
      <c r="G2143" s="99"/>
      <c r="H2143" s="8"/>
      <c r="I2143" s="8"/>
      <c r="J2143" s="8"/>
      <c r="K2143" s="8"/>
      <c r="L2143" s="8"/>
      <c r="M2143" s="119"/>
    </row>
    <row r="2144" spans="1:13">
      <c r="A2144" s="17">
        <v>23</v>
      </c>
      <c r="B2144" s="76"/>
      <c r="C2144" s="6"/>
      <c r="D2144" s="6"/>
      <c r="E2144" s="6"/>
      <c r="F2144" s="6"/>
      <c r="G2144" s="99"/>
      <c r="H2144" s="8"/>
      <c r="I2144" s="8"/>
      <c r="J2144" s="8"/>
      <c r="K2144" s="8"/>
      <c r="L2144" s="8"/>
      <c r="M2144" s="119"/>
    </row>
    <row r="2145" spans="1:13">
      <c r="A2145" s="17">
        <v>24</v>
      </c>
      <c r="B2145" s="75"/>
      <c r="C2145" s="6"/>
      <c r="D2145" s="6"/>
      <c r="E2145" s="6"/>
      <c r="F2145" s="6"/>
      <c r="G2145" s="99"/>
      <c r="H2145" s="42"/>
      <c r="I2145" s="8"/>
      <c r="J2145" s="42"/>
      <c r="K2145" s="8"/>
      <c r="L2145" s="8"/>
      <c r="M2145" s="119"/>
    </row>
    <row r="2146" spans="1:13">
      <c r="A2146" s="17">
        <v>25</v>
      </c>
      <c r="B2146" s="76"/>
      <c r="C2146" s="6"/>
      <c r="D2146" s="6"/>
      <c r="E2146" s="6"/>
      <c r="F2146" s="6"/>
      <c r="G2146" s="99"/>
      <c r="H2146" s="42"/>
      <c r="I2146" s="99"/>
      <c r="J2146" s="42"/>
      <c r="K2146" s="8"/>
      <c r="L2146" s="8"/>
      <c r="M2146" s="119"/>
    </row>
    <row r="2147" spans="1:13">
      <c r="G2147" s="8"/>
      <c r="H2147" s="8"/>
      <c r="I2147" s="8"/>
      <c r="J2147" s="8"/>
      <c r="K2147" s="8"/>
      <c r="L2147" s="8"/>
      <c r="M2147" s="119"/>
    </row>
    <row r="2148" spans="1:13">
      <c r="G2148" s="8"/>
      <c r="H2148" s="8"/>
      <c r="I2148" s="8"/>
      <c r="J2148" s="8"/>
      <c r="K2148" s="8"/>
      <c r="L2148" s="8"/>
      <c r="M2148" s="119"/>
    </row>
    <row r="2149" spans="1:13">
      <c r="G2149" s="8"/>
      <c r="H2149" s="8"/>
      <c r="I2149" s="8"/>
      <c r="J2149" s="8"/>
      <c r="K2149" s="8"/>
      <c r="L2149" s="8"/>
      <c r="M2149" s="119"/>
    </row>
    <row r="2150" spans="1:13">
      <c r="G2150" s="8"/>
      <c r="H2150" s="8"/>
      <c r="I2150" s="8"/>
      <c r="J2150" s="8"/>
      <c r="K2150" s="8"/>
      <c r="L2150" s="8"/>
      <c r="M2150" s="119"/>
    </row>
    <row r="2151" spans="1:13">
      <c r="G2151" s="8"/>
      <c r="H2151" s="8"/>
      <c r="I2151" s="8"/>
      <c r="J2151" s="8"/>
      <c r="K2151" s="8"/>
      <c r="L2151" s="8"/>
      <c r="M2151" s="119"/>
    </row>
    <row r="2152" spans="1:13">
      <c r="G2152" s="8"/>
      <c r="H2152" s="8"/>
      <c r="I2152" s="8"/>
      <c r="J2152" s="8"/>
      <c r="K2152" s="8"/>
      <c r="L2152" s="8"/>
      <c r="M2152" s="119"/>
    </row>
    <row r="2153" spans="1:13">
      <c r="G2153" s="8"/>
      <c r="H2153" s="8"/>
      <c r="I2153" s="8"/>
      <c r="J2153" s="8"/>
      <c r="K2153" s="8"/>
      <c r="L2153" s="8"/>
      <c r="M2153" s="119"/>
    </row>
    <row r="2154" spans="1:13">
      <c r="G2154" s="8"/>
      <c r="H2154" s="8"/>
      <c r="I2154" s="8"/>
      <c r="J2154" s="8"/>
      <c r="K2154" s="8"/>
      <c r="L2154" s="8"/>
      <c r="M2154" s="119"/>
    </row>
    <row r="2155" spans="1:13">
      <c r="G2155" s="8"/>
      <c r="H2155" s="8"/>
      <c r="I2155" s="8"/>
      <c r="J2155" s="8"/>
      <c r="K2155" s="8"/>
      <c r="L2155" s="8"/>
      <c r="M2155" s="119"/>
    </row>
    <row r="2156" spans="1:13">
      <c r="G2156" s="8"/>
      <c r="H2156" s="8"/>
      <c r="I2156" s="8"/>
      <c r="J2156" s="8"/>
      <c r="K2156" s="8"/>
      <c r="L2156" s="8"/>
      <c r="M2156" s="119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  <c r="M2157" s="112"/>
    </row>
    <row r="2158" spans="1:13">
      <c r="A2158" s="202" t="s">
        <v>86</v>
      </c>
      <c r="B2158" s="203"/>
      <c r="C2158" s="203"/>
      <c r="D2158" s="203"/>
      <c r="E2158" s="203"/>
      <c r="F2158" s="97"/>
      <c r="G2158" s="27"/>
      <c r="H2158" s="96" t="s">
        <v>51</v>
      </c>
      <c r="I2158" s="96"/>
      <c r="J2158" s="96"/>
      <c r="K2158" s="27"/>
      <c r="L2158" s="27"/>
      <c r="M2158" s="107"/>
    </row>
    <row r="2159" spans="1:13">
      <c r="A2159" s="34" t="s">
        <v>52</v>
      </c>
      <c r="B2159" s="97"/>
      <c r="C2159" s="97"/>
      <c r="D2159" s="97"/>
      <c r="E2159" s="97"/>
      <c r="F2159" s="97"/>
      <c r="G2159" s="27"/>
      <c r="H2159" s="55" t="s">
        <v>87</v>
      </c>
      <c r="I2159" s="55"/>
      <c r="J2159" s="55"/>
      <c r="K2159" s="37"/>
      <c r="L2159" s="26"/>
      <c r="M2159" s="113"/>
    </row>
    <row r="2160" spans="1:13">
      <c r="A2160" s="97"/>
      <c r="B2160" s="29"/>
      <c r="C2160" s="15" t="s">
        <v>53</v>
      </c>
      <c r="D2160" s="67"/>
      <c r="E2160" s="30"/>
      <c r="F2160" s="28"/>
      <c r="G2160" s="27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4"/>
    </row>
    <row r="2161" spans="1:13">
      <c r="A2161" s="1"/>
      <c r="B2161" s="1"/>
      <c r="C2161" s="15" t="s">
        <v>59</v>
      </c>
      <c r="D2161" s="30">
        <v>428</v>
      </c>
      <c r="E2161" s="30"/>
      <c r="F2161" s="28"/>
      <c r="G2161" s="27"/>
      <c r="H2161" s="31">
        <v>1</v>
      </c>
      <c r="I2161" s="68"/>
      <c r="J2161" s="35"/>
      <c r="K2161" s="31"/>
      <c r="L2161" s="33"/>
      <c r="M2161" s="110"/>
    </row>
    <row r="2162" spans="1:13">
      <c r="A2162" s="9" t="s">
        <v>0</v>
      </c>
      <c r="B2162" s="10"/>
      <c r="C2162" s="15" t="s">
        <v>60</v>
      </c>
      <c r="D2162" s="30">
        <v>407</v>
      </c>
      <c r="E2162" s="30"/>
      <c r="F2162" s="28"/>
      <c r="G2162" s="27"/>
      <c r="H2162" s="31">
        <v>2</v>
      </c>
      <c r="I2162" s="68"/>
      <c r="J2162" s="35"/>
      <c r="K2162" s="31"/>
      <c r="L2162" s="33"/>
      <c r="M2162" s="110"/>
    </row>
    <row r="2163" spans="1:13">
      <c r="A2163" s="9" t="s">
        <v>1</v>
      </c>
      <c r="B2163" s="11"/>
      <c r="C2163" s="15" t="s">
        <v>61</v>
      </c>
      <c r="D2163" s="30">
        <v>20</v>
      </c>
      <c r="E2163" s="30"/>
      <c r="F2163" s="28"/>
      <c r="G2163" s="27"/>
      <c r="H2163" s="31">
        <v>3</v>
      </c>
      <c r="I2163" s="31"/>
      <c r="J2163" s="35"/>
      <c r="K2163" s="31"/>
      <c r="L2163" s="33"/>
      <c r="M2163" s="110"/>
    </row>
    <row r="2164" spans="1:13">
      <c r="A2164" s="9" t="s">
        <v>62</v>
      </c>
      <c r="B2164" s="11"/>
      <c r="C2164" s="16" t="s">
        <v>63</v>
      </c>
      <c r="D2164" s="57" t="s">
        <v>88</v>
      </c>
      <c r="E2164" s="21"/>
      <c r="F2164" s="54"/>
      <c r="G2164" s="27"/>
      <c r="H2164" s="31">
        <v>4</v>
      </c>
      <c r="I2164" s="31"/>
      <c r="J2164" s="35"/>
      <c r="K2164" s="31"/>
      <c r="L2164" s="33"/>
      <c r="M2164" s="110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27"/>
      <c r="H2165" s="31">
        <v>5</v>
      </c>
      <c r="I2165" s="31"/>
      <c r="J2165" s="35"/>
      <c r="K2165" s="31"/>
      <c r="L2165" s="33"/>
      <c r="M2165" s="110"/>
    </row>
    <row r="2166" spans="1:13">
      <c r="A2166" s="17">
        <v>1</v>
      </c>
      <c r="B2166" s="12"/>
      <c r="C2166" s="71" t="s">
        <v>78</v>
      </c>
      <c r="D2166" s="77">
        <v>22</v>
      </c>
      <c r="E2166" s="71" t="s">
        <v>78</v>
      </c>
      <c r="F2166" s="12"/>
      <c r="G2166" s="27"/>
      <c r="H2166" s="72"/>
      <c r="I2166" s="72"/>
      <c r="J2166" s="72"/>
      <c r="K2166" s="72"/>
      <c r="L2166" s="44"/>
      <c r="M2166" s="115"/>
    </row>
    <row r="2167" spans="1:13">
      <c r="A2167" s="17">
        <v>2</v>
      </c>
      <c r="B2167" s="74">
        <v>10</v>
      </c>
      <c r="C2167" s="71" t="s">
        <v>77</v>
      </c>
      <c r="D2167" s="71" t="s">
        <v>77</v>
      </c>
      <c r="E2167" s="71" t="s">
        <v>77</v>
      </c>
      <c r="F2167" s="6"/>
      <c r="G2167" s="27"/>
      <c r="H2167" s="98"/>
      <c r="I2167" s="98"/>
      <c r="J2167" s="98"/>
      <c r="K2167" s="98"/>
      <c r="L2167" s="44"/>
      <c r="M2167" s="115"/>
    </row>
    <row r="2168" spans="1:13">
      <c r="A2168" s="17">
        <v>3</v>
      </c>
      <c r="B2168" s="75"/>
      <c r="C2168" s="71"/>
      <c r="D2168" s="6"/>
      <c r="E2168" s="71"/>
      <c r="F2168" s="6"/>
      <c r="G2168" s="27"/>
      <c r="H2168" s="204" t="s">
        <v>75</v>
      </c>
      <c r="I2168" s="205"/>
      <c r="J2168" s="98"/>
      <c r="K2168" s="44" t="s">
        <v>35</v>
      </c>
      <c r="L2168" s="5"/>
      <c r="M2168" s="116"/>
    </row>
    <row r="2169" spans="1:13">
      <c r="A2169" s="17">
        <v>4</v>
      </c>
      <c r="B2169" s="75"/>
      <c r="C2169" s="71"/>
      <c r="D2169" s="6"/>
      <c r="E2169" s="71"/>
      <c r="F2169" s="6"/>
      <c r="G2169" s="27"/>
      <c r="H2169" s="21" t="s">
        <v>64</v>
      </c>
      <c r="I2169" s="21"/>
      <c r="J2169" s="43">
        <f>SUM(J2161*L2161)+10+12</f>
        <v>22</v>
      </c>
      <c r="K2169" s="2"/>
      <c r="L2169" s="3"/>
      <c r="M2169" s="117"/>
    </row>
    <row r="2170" spans="1:13">
      <c r="A2170" s="17">
        <v>5</v>
      </c>
      <c r="B2170" s="76"/>
      <c r="C2170" s="71"/>
      <c r="D2170" s="71"/>
      <c r="E2170" s="71"/>
      <c r="F2170" s="6"/>
      <c r="G2170" s="27"/>
      <c r="H2170" s="21" t="s">
        <v>65</v>
      </c>
      <c r="I2170" s="21"/>
      <c r="J2170" s="43">
        <f>SUM(N2166,B2167)+12</f>
        <v>22</v>
      </c>
      <c r="K2170" s="27"/>
      <c r="L2170" s="3"/>
      <c r="M2170" s="117"/>
    </row>
    <row r="2171" spans="1:13">
      <c r="A2171" s="17">
        <v>6</v>
      </c>
      <c r="B2171" s="7"/>
      <c r="C2171" s="7"/>
      <c r="D2171" s="7"/>
      <c r="E2171" s="71"/>
      <c r="F2171" s="6"/>
      <c r="G2171" s="27"/>
      <c r="H2171" s="206" t="s">
        <v>66</v>
      </c>
      <c r="I2171" s="207"/>
      <c r="J2171" s="206" t="s">
        <v>67</v>
      </c>
      <c r="K2171" s="207"/>
      <c r="L2171" s="20"/>
      <c r="M2171" s="118"/>
    </row>
    <row r="2172" spans="1:13">
      <c r="A2172" s="17">
        <v>7</v>
      </c>
      <c r="B2172" s="7"/>
      <c r="C2172" s="71"/>
      <c r="D2172" s="6"/>
      <c r="E2172" s="71"/>
      <c r="F2172" s="6"/>
      <c r="G2172" s="27"/>
      <c r="H2172" s="197"/>
      <c r="I2172" s="198"/>
      <c r="J2172" s="197"/>
      <c r="K2172" s="198"/>
      <c r="L2172" s="27"/>
      <c r="M2172" s="107"/>
    </row>
    <row r="2173" spans="1:13">
      <c r="A2173" s="17">
        <v>8</v>
      </c>
      <c r="B2173" s="75"/>
      <c r="C2173" s="71"/>
      <c r="D2173" s="71"/>
      <c r="E2173" s="71"/>
      <c r="F2173" s="6"/>
      <c r="G2173" s="27"/>
      <c r="H2173" s="199"/>
      <c r="I2173" s="200"/>
      <c r="J2173" s="199"/>
      <c r="K2173" s="200"/>
      <c r="L2173" s="27"/>
      <c r="M2173" s="107"/>
    </row>
    <row r="2174" spans="1:13">
      <c r="A2174" s="17">
        <v>9</v>
      </c>
      <c r="B2174" s="7"/>
      <c r="C2174" s="7"/>
      <c r="D2174" s="7"/>
      <c r="E2174" s="6"/>
      <c r="F2174" s="6"/>
      <c r="G2174" s="27"/>
      <c r="H2174" s="38" t="s">
        <v>68</v>
      </c>
      <c r="I2174" s="38"/>
      <c r="J2174" s="38"/>
      <c r="K2174" s="38"/>
      <c r="L2174" s="27"/>
      <c r="M2174" s="107"/>
    </row>
    <row r="2175" spans="1:13">
      <c r="A2175" s="17">
        <v>10</v>
      </c>
      <c r="B2175" s="95"/>
      <c r="C2175" s="6"/>
      <c r="D2175" s="6"/>
      <c r="E2175" s="6"/>
      <c r="F2175" s="6"/>
      <c r="G2175" s="27"/>
      <c r="H2175" s="54" t="s">
        <v>69</v>
      </c>
      <c r="I2175" s="54"/>
      <c r="J2175" s="54"/>
      <c r="K2175" s="54"/>
      <c r="L2175" s="27"/>
      <c r="M2175" s="107"/>
    </row>
    <row r="2176" spans="1:13">
      <c r="A2176" s="17">
        <v>11</v>
      </c>
      <c r="B2176" s="76"/>
      <c r="C2176" s="6"/>
      <c r="D2176" s="6"/>
      <c r="E2176" s="6"/>
      <c r="F2176" s="6"/>
      <c r="G2176" s="20"/>
      <c r="H2176" s="182"/>
      <c r="I2176" s="183"/>
      <c r="J2176" s="8"/>
      <c r="K2176" s="8"/>
      <c r="L2176" s="8"/>
      <c r="M2176" s="119"/>
    </row>
    <row r="2177" spans="1:13">
      <c r="A2177" s="17">
        <v>12</v>
      </c>
      <c r="B2177" s="75"/>
      <c r="C2177" s="6"/>
      <c r="D2177" s="6"/>
      <c r="E2177" s="6"/>
      <c r="F2177" s="6"/>
      <c r="G2177" s="20"/>
      <c r="H2177" s="95"/>
      <c r="I2177" s="7"/>
      <c r="J2177" s="8"/>
      <c r="K2177" s="8"/>
      <c r="L2177" s="8"/>
      <c r="M2177" s="119"/>
    </row>
    <row r="2178" spans="1:13">
      <c r="A2178" s="17">
        <v>13</v>
      </c>
      <c r="B2178" s="76"/>
      <c r="C2178" s="6"/>
      <c r="D2178" s="6"/>
      <c r="E2178" s="6"/>
      <c r="F2178" s="6"/>
      <c r="G2178" s="20"/>
      <c r="H2178" s="95"/>
      <c r="I2178" s="7"/>
      <c r="J2178" s="8"/>
      <c r="K2178" s="8"/>
      <c r="L2178" s="8"/>
      <c r="M2178" s="119"/>
    </row>
    <row r="2179" spans="1:13">
      <c r="A2179" s="17">
        <v>14</v>
      </c>
      <c r="B2179" s="76"/>
      <c r="C2179" s="6"/>
      <c r="D2179" s="6"/>
      <c r="E2179" s="6"/>
      <c r="F2179" s="6"/>
      <c r="G2179" s="20"/>
      <c r="H2179" s="95"/>
      <c r="I2179" s="7"/>
      <c r="J2179" s="8"/>
      <c r="K2179" s="8"/>
      <c r="L2179" s="8"/>
      <c r="M2179" s="119"/>
    </row>
    <row r="2180" spans="1:13">
      <c r="A2180" s="17">
        <v>15</v>
      </c>
      <c r="B2180" s="76"/>
      <c r="C2180" s="6"/>
      <c r="D2180" s="6"/>
      <c r="E2180" s="6"/>
      <c r="F2180" s="6"/>
      <c r="G2180" s="20"/>
      <c r="H2180" s="95"/>
      <c r="I2180" s="7"/>
      <c r="J2180" s="8"/>
      <c r="K2180" s="8"/>
      <c r="L2180" s="8"/>
      <c r="M2180" s="119"/>
    </row>
    <row r="2181" spans="1:13">
      <c r="A2181" s="17">
        <v>16</v>
      </c>
      <c r="B2181" s="75"/>
      <c r="C2181" s="6"/>
      <c r="D2181" s="6"/>
      <c r="E2181" s="6"/>
      <c r="F2181" s="6"/>
      <c r="G2181" s="54"/>
      <c r="H2181" s="95"/>
      <c r="I2181" s="7"/>
      <c r="J2181" s="8"/>
      <c r="K2181" s="8"/>
      <c r="L2181" s="8"/>
      <c r="M2181" s="119"/>
    </row>
    <row r="2182" spans="1:13">
      <c r="A2182" s="17">
        <v>17</v>
      </c>
      <c r="B2182" s="76"/>
      <c r="C2182" s="6"/>
      <c r="D2182" s="6"/>
      <c r="E2182" s="6"/>
      <c r="F2182" s="6"/>
      <c r="G2182" s="54"/>
      <c r="H2182" s="56"/>
      <c r="I2182" s="8"/>
      <c r="J2182" s="56"/>
      <c r="K2182" s="8"/>
      <c r="L2182" s="56"/>
      <c r="M2182" s="120"/>
    </row>
    <row r="2183" spans="1:13">
      <c r="A2183" s="17">
        <v>18</v>
      </c>
      <c r="B2183" s="76"/>
      <c r="C2183" s="6"/>
      <c r="D2183" s="6"/>
      <c r="E2183" s="6"/>
      <c r="F2183" s="6"/>
      <c r="G2183" s="54"/>
      <c r="H2183" s="99"/>
      <c r="I2183" s="8"/>
      <c r="J2183" s="99"/>
      <c r="K2183" s="8"/>
      <c r="L2183" s="99"/>
      <c r="M2183" s="121"/>
    </row>
    <row r="2184" spans="1:13">
      <c r="A2184" s="17">
        <v>19</v>
      </c>
      <c r="B2184" s="76"/>
      <c r="C2184" s="6"/>
      <c r="D2184" s="6"/>
      <c r="E2184" s="6"/>
      <c r="F2184" s="6"/>
      <c r="G2184" s="99"/>
      <c r="H2184" s="8"/>
      <c r="I2184" s="8"/>
      <c r="J2184" s="8"/>
      <c r="K2184" s="8"/>
      <c r="L2184" s="8"/>
      <c r="M2184" s="119"/>
    </row>
    <row r="2185" spans="1:13">
      <c r="A2185" s="17">
        <v>20</v>
      </c>
      <c r="B2185" s="75"/>
      <c r="C2185" s="6"/>
      <c r="D2185" s="6"/>
      <c r="E2185" s="6"/>
      <c r="F2185" s="6"/>
      <c r="G2185" s="99"/>
      <c r="H2185" s="8"/>
      <c r="I2185" s="8"/>
      <c r="J2185" s="8"/>
      <c r="K2185" s="8"/>
      <c r="L2185" s="8"/>
      <c r="M2185" s="119"/>
    </row>
    <row r="2186" spans="1:13">
      <c r="A2186" s="17">
        <v>21</v>
      </c>
      <c r="B2186" s="76"/>
      <c r="C2186" s="6"/>
      <c r="D2186" s="6"/>
      <c r="E2186" s="6"/>
      <c r="F2186" s="6"/>
      <c r="G2186" s="99"/>
      <c r="H2186" s="8"/>
      <c r="I2186" s="8"/>
      <c r="J2186" s="8"/>
      <c r="K2186" s="8"/>
      <c r="L2186" s="8"/>
      <c r="M2186" s="119"/>
    </row>
    <row r="2187" spans="1:13">
      <c r="A2187" s="17">
        <v>22</v>
      </c>
      <c r="B2187" s="76"/>
      <c r="C2187" s="6"/>
      <c r="D2187" s="6"/>
      <c r="E2187" s="6"/>
      <c r="F2187" s="6"/>
      <c r="G2187" s="99"/>
      <c r="H2187" s="8"/>
      <c r="I2187" s="8"/>
      <c r="J2187" s="8"/>
      <c r="K2187" s="8"/>
      <c r="L2187" s="8"/>
      <c r="M2187" s="119"/>
    </row>
    <row r="2188" spans="1:13">
      <c r="A2188" s="17">
        <v>23</v>
      </c>
      <c r="B2188" s="76"/>
      <c r="C2188" s="6"/>
      <c r="D2188" s="6"/>
      <c r="E2188" s="6"/>
      <c r="F2188" s="6"/>
      <c r="G2188" s="99"/>
      <c r="H2188" s="8"/>
      <c r="I2188" s="8"/>
      <c r="J2188" s="8"/>
      <c r="K2188" s="8"/>
      <c r="L2188" s="8"/>
      <c r="M2188" s="119"/>
    </row>
    <row r="2189" spans="1:13">
      <c r="A2189" s="17">
        <v>24</v>
      </c>
      <c r="B2189" s="75"/>
      <c r="C2189" s="6"/>
      <c r="D2189" s="6"/>
      <c r="E2189" s="6"/>
      <c r="F2189" s="6"/>
      <c r="G2189" s="99"/>
      <c r="H2189" s="42"/>
      <c r="I2189" s="8"/>
      <c r="J2189" s="42"/>
      <c r="K2189" s="8"/>
      <c r="L2189" s="8"/>
      <c r="M2189" s="119"/>
    </row>
    <row r="2190" spans="1:13">
      <c r="A2190" s="17">
        <v>25</v>
      </c>
      <c r="B2190" s="76"/>
      <c r="C2190" s="6"/>
      <c r="D2190" s="6"/>
      <c r="E2190" s="6"/>
      <c r="F2190" s="6"/>
      <c r="G2190" s="99"/>
      <c r="H2190" s="42"/>
      <c r="I2190" s="99"/>
      <c r="J2190" s="42"/>
      <c r="K2190" s="8"/>
      <c r="L2190" s="8"/>
      <c r="M2190" s="119"/>
    </row>
    <row r="2191" spans="1:13">
      <c r="G2191" s="8"/>
      <c r="H2191" s="8"/>
      <c r="I2191" s="8"/>
      <c r="J2191" s="8"/>
      <c r="K2191" s="8"/>
      <c r="L2191" s="8"/>
      <c r="M2191" s="119"/>
    </row>
    <row r="2192" spans="1:13">
      <c r="G2192" s="8"/>
      <c r="H2192" s="8"/>
      <c r="I2192" s="8"/>
      <c r="J2192" s="8"/>
      <c r="K2192" s="8"/>
      <c r="L2192" s="8"/>
      <c r="M2192" s="119"/>
    </row>
    <row r="2193" spans="1:13">
      <c r="G2193" s="8"/>
      <c r="H2193" s="8"/>
      <c r="I2193" s="8"/>
      <c r="J2193" s="8"/>
      <c r="K2193" s="8"/>
      <c r="L2193" s="8"/>
      <c r="M2193" s="119"/>
    </row>
    <row r="2194" spans="1:13">
      <c r="G2194" s="8"/>
      <c r="H2194" s="8"/>
      <c r="I2194" s="8"/>
      <c r="J2194" s="8"/>
      <c r="K2194" s="8"/>
      <c r="L2194" s="8"/>
      <c r="M2194" s="119"/>
    </row>
    <row r="2195" spans="1:13">
      <c r="G2195" s="8"/>
      <c r="H2195" s="8"/>
      <c r="I2195" s="8"/>
      <c r="J2195" s="8"/>
      <c r="K2195" s="8"/>
      <c r="L2195" s="8"/>
      <c r="M2195" s="119"/>
    </row>
    <row r="2196" spans="1:13">
      <c r="G2196" s="8"/>
      <c r="H2196" s="8"/>
      <c r="I2196" s="8"/>
      <c r="J2196" s="8"/>
      <c r="K2196" s="8"/>
      <c r="L2196" s="8"/>
      <c r="M2196" s="119"/>
    </row>
    <row r="2197" spans="1:13">
      <c r="G2197" s="8"/>
      <c r="H2197" s="8"/>
      <c r="I2197" s="8"/>
      <c r="J2197" s="8"/>
      <c r="K2197" s="8"/>
      <c r="L2197" s="8"/>
      <c r="M2197" s="119"/>
    </row>
    <row r="2198" spans="1:13">
      <c r="G2198" s="8"/>
      <c r="H2198" s="8"/>
      <c r="I2198" s="8"/>
      <c r="J2198" s="8"/>
      <c r="K2198" s="8"/>
      <c r="L2198" s="8"/>
      <c r="M2198" s="119"/>
    </row>
    <row r="2199" spans="1:13">
      <c r="G2199" s="8"/>
      <c r="H2199" s="8"/>
      <c r="I2199" s="8"/>
      <c r="J2199" s="8"/>
      <c r="K2199" s="8"/>
      <c r="L2199" s="8"/>
      <c r="M2199" s="119"/>
    </row>
    <row r="2200" spans="1:13">
      <c r="G2200" s="8"/>
      <c r="H2200" s="8"/>
      <c r="I2200" s="8"/>
      <c r="J2200" s="8"/>
      <c r="K2200" s="8"/>
      <c r="L2200" s="8"/>
      <c r="M2200" s="119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  <c r="M2201" s="112"/>
    </row>
    <row r="2202" spans="1:13">
      <c r="A2202" s="202" t="s">
        <v>86</v>
      </c>
      <c r="B2202" s="203"/>
      <c r="C2202" s="203"/>
      <c r="D2202" s="203"/>
      <c r="E2202" s="203"/>
      <c r="F2202" s="97"/>
      <c r="G2202" s="27"/>
      <c r="H2202" s="96" t="s">
        <v>51</v>
      </c>
      <c r="I2202" s="96"/>
      <c r="J2202" s="96"/>
      <c r="K2202" s="27"/>
      <c r="L2202" s="27"/>
      <c r="M2202" s="107"/>
    </row>
    <row r="2203" spans="1:13">
      <c r="A2203" s="34" t="s">
        <v>52</v>
      </c>
      <c r="B2203" s="97"/>
      <c r="C2203" s="97"/>
      <c r="D2203" s="97"/>
      <c r="E2203" s="97"/>
      <c r="F2203" s="97"/>
      <c r="G2203" s="27"/>
      <c r="H2203" s="55" t="s">
        <v>87</v>
      </c>
      <c r="I2203" s="55"/>
      <c r="J2203" s="55"/>
      <c r="K2203" s="37"/>
      <c r="L2203" s="26"/>
      <c r="M2203" s="113"/>
    </row>
    <row r="2204" spans="1:13">
      <c r="A2204" s="97"/>
      <c r="B2204" s="29"/>
      <c r="C2204" s="15" t="s">
        <v>53</v>
      </c>
      <c r="D2204" s="67"/>
      <c r="E2204" s="30"/>
      <c r="F2204" s="28"/>
      <c r="G2204" s="27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4"/>
    </row>
    <row r="2205" spans="1:13">
      <c r="A2205" s="1"/>
      <c r="B2205" s="1"/>
      <c r="C2205" s="15" t="s">
        <v>59</v>
      </c>
      <c r="D2205" s="30">
        <v>428</v>
      </c>
      <c r="E2205" s="30"/>
      <c r="F2205" s="28"/>
      <c r="G2205" s="27"/>
      <c r="H2205" s="31">
        <v>1</v>
      </c>
      <c r="I2205" s="68"/>
      <c r="J2205" s="35"/>
      <c r="K2205" s="31"/>
      <c r="L2205" s="33"/>
      <c r="M2205" s="110"/>
    </row>
    <row r="2206" spans="1:13">
      <c r="A2206" s="9" t="s">
        <v>0</v>
      </c>
      <c r="B2206" s="10"/>
      <c r="C2206" s="15" t="s">
        <v>60</v>
      </c>
      <c r="D2206" s="30">
        <v>407</v>
      </c>
      <c r="E2206" s="30"/>
      <c r="F2206" s="28"/>
      <c r="G2206" s="27"/>
      <c r="H2206" s="31">
        <v>2</v>
      </c>
      <c r="I2206" s="68"/>
      <c r="J2206" s="35"/>
      <c r="K2206" s="31"/>
      <c r="L2206" s="33"/>
      <c r="M2206" s="110"/>
    </row>
    <row r="2207" spans="1:13">
      <c r="A2207" s="9" t="s">
        <v>1</v>
      </c>
      <c r="B2207" s="11"/>
      <c r="C2207" s="15" t="s">
        <v>61</v>
      </c>
      <c r="D2207" s="30">
        <v>20</v>
      </c>
      <c r="E2207" s="30"/>
      <c r="F2207" s="28"/>
      <c r="G2207" s="27"/>
      <c r="H2207" s="31">
        <v>3</v>
      </c>
      <c r="I2207" s="31"/>
      <c r="J2207" s="35"/>
      <c r="K2207" s="31"/>
      <c r="L2207" s="33"/>
      <c r="M2207" s="110"/>
    </row>
    <row r="2208" spans="1:13">
      <c r="A2208" s="9" t="s">
        <v>62</v>
      </c>
      <c r="B2208" s="11"/>
      <c r="C2208" s="16" t="s">
        <v>63</v>
      </c>
      <c r="D2208" s="57" t="s">
        <v>88</v>
      </c>
      <c r="E2208" s="21"/>
      <c r="F2208" s="54"/>
      <c r="G2208" s="27"/>
      <c r="H2208" s="31">
        <v>4</v>
      </c>
      <c r="I2208" s="31"/>
      <c r="J2208" s="35"/>
      <c r="K2208" s="31"/>
      <c r="L2208" s="33"/>
      <c r="M2208" s="110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27"/>
      <c r="H2209" s="31">
        <v>5</v>
      </c>
      <c r="I2209" s="31"/>
      <c r="J2209" s="35"/>
      <c r="K2209" s="31"/>
      <c r="L2209" s="33"/>
      <c r="M2209" s="110"/>
    </row>
    <row r="2210" spans="1:13">
      <c r="A2210" s="17">
        <v>1</v>
      </c>
      <c r="B2210" s="12"/>
      <c r="C2210" s="71" t="s">
        <v>78</v>
      </c>
      <c r="D2210" s="77">
        <v>22</v>
      </c>
      <c r="E2210" s="71" t="s">
        <v>78</v>
      </c>
      <c r="F2210" s="12"/>
      <c r="G2210" s="27"/>
      <c r="H2210" s="72"/>
      <c r="I2210" s="72"/>
      <c r="J2210" s="72"/>
      <c r="K2210" s="72"/>
      <c r="L2210" s="44"/>
      <c r="M2210" s="115"/>
    </row>
    <row r="2211" spans="1:13">
      <c r="A2211" s="17">
        <v>2</v>
      </c>
      <c r="B2211" s="74">
        <v>10</v>
      </c>
      <c r="C2211" s="71" t="s">
        <v>77</v>
      </c>
      <c r="D2211" s="71" t="s">
        <v>77</v>
      </c>
      <c r="E2211" s="71" t="s">
        <v>77</v>
      </c>
      <c r="F2211" s="6"/>
      <c r="G2211" s="27"/>
      <c r="H2211" s="98"/>
      <c r="I2211" s="98"/>
      <c r="J2211" s="98"/>
      <c r="K2211" s="98"/>
      <c r="L2211" s="44"/>
      <c r="M2211" s="115"/>
    </row>
    <row r="2212" spans="1:13">
      <c r="A2212" s="17">
        <v>3</v>
      </c>
      <c r="B2212" s="75"/>
      <c r="C2212" s="71"/>
      <c r="D2212" s="6"/>
      <c r="E2212" s="71"/>
      <c r="F2212" s="6"/>
      <c r="G2212" s="27"/>
      <c r="H2212" s="204" t="s">
        <v>75</v>
      </c>
      <c r="I2212" s="205"/>
      <c r="J2212" s="98"/>
      <c r="K2212" s="44" t="s">
        <v>35</v>
      </c>
      <c r="L2212" s="5"/>
      <c r="M2212" s="116"/>
    </row>
    <row r="2213" spans="1:13">
      <c r="A2213" s="17">
        <v>4</v>
      </c>
      <c r="B2213" s="75"/>
      <c r="C2213" s="71"/>
      <c r="D2213" s="6"/>
      <c r="E2213" s="71"/>
      <c r="F2213" s="6"/>
      <c r="G2213" s="27"/>
      <c r="H2213" s="21" t="s">
        <v>64</v>
      </c>
      <c r="I2213" s="21"/>
      <c r="J2213" s="43">
        <f>SUM(J2205*L2205)+10+12</f>
        <v>22</v>
      </c>
      <c r="K2213" s="2"/>
      <c r="L2213" s="3"/>
      <c r="M2213" s="117"/>
    </row>
    <row r="2214" spans="1:13">
      <c r="A2214" s="17">
        <v>5</v>
      </c>
      <c r="B2214" s="76"/>
      <c r="C2214" s="71"/>
      <c r="D2214" s="71"/>
      <c r="E2214" s="71"/>
      <c r="F2214" s="6"/>
      <c r="G2214" s="27"/>
      <c r="H2214" s="21" t="s">
        <v>65</v>
      </c>
      <c r="I2214" s="21"/>
      <c r="J2214" s="43">
        <f>SUM(N2210,B2211)+12</f>
        <v>22</v>
      </c>
      <c r="K2214" s="27"/>
      <c r="L2214" s="3"/>
      <c r="M2214" s="117"/>
    </row>
    <row r="2215" spans="1:13">
      <c r="A2215" s="17">
        <v>6</v>
      </c>
      <c r="B2215" s="7"/>
      <c r="C2215" s="7"/>
      <c r="D2215" s="7"/>
      <c r="E2215" s="71"/>
      <c r="F2215" s="6"/>
      <c r="G2215" s="27"/>
      <c r="H2215" s="206" t="s">
        <v>66</v>
      </c>
      <c r="I2215" s="207"/>
      <c r="J2215" s="206" t="s">
        <v>67</v>
      </c>
      <c r="K2215" s="207"/>
      <c r="L2215" s="20"/>
      <c r="M2215" s="118"/>
    </row>
    <row r="2216" spans="1:13">
      <c r="A2216" s="17">
        <v>7</v>
      </c>
      <c r="B2216" s="7"/>
      <c r="C2216" s="71"/>
      <c r="D2216" s="6"/>
      <c r="E2216" s="71"/>
      <c r="F2216" s="6"/>
      <c r="G2216" s="27"/>
      <c r="H2216" s="197"/>
      <c r="I2216" s="198"/>
      <c r="J2216" s="197"/>
      <c r="K2216" s="198"/>
      <c r="L2216" s="27"/>
      <c r="M2216" s="107"/>
    </row>
    <row r="2217" spans="1:13">
      <c r="A2217" s="17">
        <v>8</v>
      </c>
      <c r="B2217" s="75"/>
      <c r="C2217" s="71"/>
      <c r="D2217" s="71"/>
      <c r="E2217" s="71"/>
      <c r="F2217" s="6"/>
      <c r="G2217" s="27"/>
      <c r="H2217" s="199"/>
      <c r="I2217" s="200"/>
      <c r="J2217" s="199"/>
      <c r="K2217" s="200"/>
      <c r="L2217" s="27"/>
      <c r="M2217" s="107"/>
    </row>
    <row r="2218" spans="1:13">
      <c r="A2218" s="17">
        <v>9</v>
      </c>
      <c r="B2218" s="7"/>
      <c r="C2218" s="7"/>
      <c r="D2218" s="7"/>
      <c r="E2218" s="6"/>
      <c r="F2218" s="6"/>
      <c r="G2218" s="27"/>
      <c r="H2218" s="38" t="s">
        <v>68</v>
      </c>
      <c r="I2218" s="38"/>
      <c r="J2218" s="38"/>
      <c r="K2218" s="38"/>
      <c r="L2218" s="27"/>
      <c r="M2218" s="107"/>
    </row>
    <row r="2219" spans="1:13">
      <c r="A2219" s="17">
        <v>10</v>
      </c>
      <c r="B2219" s="95"/>
      <c r="C2219" s="6"/>
      <c r="D2219" s="6"/>
      <c r="E2219" s="6"/>
      <c r="F2219" s="6"/>
      <c r="G2219" s="27"/>
      <c r="H2219" s="54" t="s">
        <v>69</v>
      </c>
      <c r="I2219" s="54"/>
      <c r="J2219" s="54"/>
      <c r="K2219" s="54"/>
      <c r="L2219" s="27"/>
      <c r="M2219" s="107"/>
    </row>
    <row r="2220" spans="1:13">
      <c r="A2220" s="17">
        <v>11</v>
      </c>
      <c r="B2220" s="76"/>
      <c r="C2220" s="6"/>
      <c r="D2220" s="6"/>
      <c r="E2220" s="6"/>
      <c r="F2220" s="6"/>
      <c r="G2220" s="20"/>
      <c r="H2220" s="182"/>
      <c r="I2220" s="183"/>
      <c r="J2220" s="8"/>
      <c r="K2220" s="8"/>
      <c r="L2220" s="8"/>
      <c r="M2220" s="119"/>
    </row>
    <row r="2221" spans="1:13">
      <c r="A2221" s="17">
        <v>12</v>
      </c>
      <c r="B2221" s="75"/>
      <c r="C2221" s="6"/>
      <c r="D2221" s="6"/>
      <c r="E2221" s="6"/>
      <c r="F2221" s="6"/>
      <c r="G2221" s="20"/>
      <c r="H2221" s="95"/>
      <c r="I2221" s="7"/>
      <c r="J2221" s="8"/>
      <c r="K2221" s="8"/>
      <c r="L2221" s="8"/>
      <c r="M2221" s="119"/>
    </row>
    <row r="2222" spans="1:13">
      <c r="A2222" s="17">
        <v>13</v>
      </c>
      <c r="B2222" s="76"/>
      <c r="C2222" s="6"/>
      <c r="D2222" s="6"/>
      <c r="E2222" s="6"/>
      <c r="F2222" s="6"/>
      <c r="G2222" s="20"/>
      <c r="H2222" s="95"/>
      <c r="I2222" s="7"/>
      <c r="J2222" s="8"/>
      <c r="K2222" s="8"/>
      <c r="L2222" s="8"/>
      <c r="M2222" s="119"/>
    </row>
    <row r="2223" spans="1:13">
      <c r="A2223" s="17">
        <v>14</v>
      </c>
      <c r="B2223" s="76"/>
      <c r="C2223" s="6"/>
      <c r="D2223" s="6"/>
      <c r="E2223" s="6"/>
      <c r="F2223" s="6"/>
      <c r="G2223" s="20"/>
      <c r="H2223" s="95"/>
      <c r="I2223" s="7"/>
      <c r="J2223" s="8"/>
      <c r="K2223" s="8"/>
      <c r="L2223" s="8"/>
      <c r="M2223" s="119"/>
    </row>
    <row r="2224" spans="1:13">
      <c r="A2224" s="17">
        <v>15</v>
      </c>
      <c r="B2224" s="76"/>
      <c r="C2224" s="6"/>
      <c r="D2224" s="6"/>
      <c r="E2224" s="6"/>
      <c r="F2224" s="6"/>
      <c r="G2224" s="20"/>
      <c r="H2224" s="95"/>
      <c r="I2224" s="7"/>
      <c r="J2224" s="8"/>
      <c r="K2224" s="8"/>
      <c r="L2224" s="8"/>
      <c r="M2224" s="119"/>
    </row>
    <row r="2225" spans="1:13">
      <c r="A2225" s="17">
        <v>16</v>
      </c>
      <c r="B2225" s="75"/>
      <c r="C2225" s="6"/>
      <c r="D2225" s="6"/>
      <c r="E2225" s="6"/>
      <c r="F2225" s="6"/>
      <c r="G2225" s="54"/>
      <c r="H2225" s="95"/>
      <c r="I2225" s="7"/>
      <c r="J2225" s="8"/>
      <c r="K2225" s="8"/>
      <c r="L2225" s="8"/>
      <c r="M2225" s="119"/>
    </row>
    <row r="2226" spans="1:13">
      <c r="A2226" s="17">
        <v>17</v>
      </c>
      <c r="B2226" s="76"/>
      <c r="C2226" s="6"/>
      <c r="D2226" s="6"/>
      <c r="E2226" s="6"/>
      <c r="F2226" s="6"/>
      <c r="G2226" s="54"/>
      <c r="H2226" s="56"/>
      <c r="I2226" s="8"/>
      <c r="J2226" s="56"/>
      <c r="K2226" s="8"/>
      <c r="L2226" s="56"/>
      <c r="M2226" s="120"/>
    </row>
    <row r="2227" spans="1:13">
      <c r="A2227" s="17">
        <v>18</v>
      </c>
      <c r="B2227" s="76"/>
      <c r="C2227" s="6"/>
      <c r="D2227" s="6"/>
      <c r="E2227" s="6"/>
      <c r="F2227" s="6"/>
      <c r="G2227" s="54"/>
      <c r="H2227" s="99"/>
      <c r="I2227" s="8"/>
      <c r="J2227" s="99"/>
      <c r="K2227" s="8"/>
      <c r="L2227" s="99"/>
      <c r="M2227" s="121"/>
    </row>
    <row r="2228" spans="1:13">
      <c r="A2228" s="17">
        <v>19</v>
      </c>
      <c r="B2228" s="76"/>
      <c r="C2228" s="6"/>
      <c r="D2228" s="6"/>
      <c r="E2228" s="6"/>
      <c r="F2228" s="6"/>
      <c r="G2228" s="99"/>
      <c r="H2228" s="8"/>
      <c r="I2228" s="8"/>
      <c r="J2228" s="8"/>
      <c r="K2228" s="8"/>
      <c r="L2228" s="8"/>
      <c r="M2228" s="119"/>
    </row>
    <row r="2229" spans="1:13">
      <c r="A2229" s="17">
        <v>20</v>
      </c>
      <c r="B2229" s="75"/>
      <c r="C2229" s="6"/>
      <c r="D2229" s="6"/>
      <c r="E2229" s="6"/>
      <c r="F2229" s="6"/>
      <c r="G2229" s="99"/>
      <c r="H2229" s="8"/>
      <c r="I2229" s="8"/>
      <c r="J2229" s="8"/>
      <c r="K2229" s="8"/>
      <c r="L2229" s="8"/>
      <c r="M2229" s="119"/>
    </row>
    <row r="2230" spans="1:13">
      <c r="A2230" s="17">
        <v>21</v>
      </c>
      <c r="B2230" s="76"/>
      <c r="C2230" s="6"/>
      <c r="D2230" s="6"/>
      <c r="E2230" s="6"/>
      <c r="F2230" s="6"/>
      <c r="G2230" s="99"/>
      <c r="H2230" s="8"/>
      <c r="I2230" s="8"/>
      <c r="J2230" s="8"/>
      <c r="K2230" s="8"/>
      <c r="L2230" s="8"/>
      <c r="M2230" s="119"/>
    </row>
    <row r="2231" spans="1:13">
      <c r="A2231" s="17">
        <v>22</v>
      </c>
      <c r="B2231" s="76"/>
      <c r="C2231" s="6"/>
      <c r="D2231" s="6"/>
      <c r="E2231" s="6"/>
      <c r="F2231" s="6"/>
      <c r="G2231" s="99"/>
      <c r="H2231" s="8"/>
      <c r="I2231" s="8"/>
      <c r="J2231" s="8"/>
      <c r="K2231" s="8"/>
      <c r="L2231" s="8"/>
      <c r="M2231" s="119"/>
    </row>
    <row r="2232" spans="1:13">
      <c r="A2232" s="17">
        <v>23</v>
      </c>
      <c r="B2232" s="76"/>
      <c r="C2232" s="6"/>
      <c r="D2232" s="6"/>
      <c r="E2232" s="6"/>
      <c r="F2232" s="6"/>
      <c r="G2232" s="99"/>
      <c r="H2232" s="8"/>
      <c r="I2232" s="8"/>
      <c r="J2232" s="8"/>
      <c r="K2232" s="8"/>
      <c r="L2232" s="8"/>
      <c r="M2232" s="119"/>
    </row>
    <row r="2233" spans="1:13">
      <c r="A2233" s="17">
        <v>24</v>
      </c>
      <c r="B2233" s="75"/>
      <c r="C2233" s="6"/>
      <c r="D2233" s="6"/>
      <c r="E2233" s="6"/>
      <c r="F2233" s="6"/>
      <c r="G2233" s="99"/>
      <c r="H2233" s="42"/>
      <c r="I2233" s="8"/>
      <c r="J2233" s="42"/>
      <c r="K2233" s="8"/>
      <c r="L2233" s="8"/>
      <c r="M2233" s="119"/>
    </row>
    <row r="2234" spans="1:13">
      <c r="A2234" s="17">
        <v>25</v>
      </c>
      <c r="B2234" s="76"/>
      <c r="C2234" s="6"/>
      <c r="D2234" s="6"/>
      <c r="E2234" s="6"/>
      <c r="F2234" s="6"/>
      <c r="G2234" s="99"/>
      <c r="H2234" s="42"/>
      <c r="I2234" s="99"/>
      <c r="J2234" s="42"/>
      <c r="K2234" s="8"/>
      <c r="L2234" s="8"/>
      <c r="M2234" s="119"/>
    </row>
    <row r="2235" spans="1:13">
      <c r="G2235" s="8"/>
      <c r="H2235" s="8"/>
      <c r="I2235" s="8"/>
      <c r="J2235" s="8"/>
      <c r="K2235" s="8"/>
      <c r="L2235" s="8"/>
      <c r="M2235" s="119"/>
    </row>
    <row r="2236" spans="1:13">
      <c r="G2236" s="8"/>
      <c r="H2236" s="8"/>
      <c r="I2236" s="8"/>
      <c r="J2236" s="8"/>
      <c r="K2236" s="8"/>
      <c r="L2236" s="8"/>
      <c r="M2236" s="119"/>
    </row>
    <row r="2237" spans="1:13">
      <c r="G2237" s="8"/>
      <c r="H2237" s="8"/>
      <c r="I2237" s="8"/>
      <c r="J2237" s="8"/>
      <c r="K2237" s="8"/>
      <c r="L2237" s="8"/>
      <c r="M2237" s="119"/>
    </row>
    <row r="2238" spans="1:13">
      <c r="G2238" s="8"/>
      <c r="H2238" s="8"/>
      <c r="I2238" s="8"/>
      <c r="J2238" s="8"/>
      <c r="K2238" s="8"/>
      <c r="L2238" s="8"/>
      <c r="M2238" s="119"/>
    </row>
    <row r="2239" spans="1:13">
      <c r="G2239" s="8"/>
      <c r="H2239" s="8"/>
      <c r="I2239" s="8"/>
      <c r="J2239" s="8"/>
      <c r="K2239" s="8"/>
      <c r="L2239" s="8"/>
      <c r="M2239" s="119"/>
    </row>
    <row r="2240" spans="1:13">
      <c r="G2240" s="8"/>
      <c r="H2240" s="8"/>
      <c r="I2240" s="8"/>
      <c r="J2240" s="8"/>
      <c r="K2240" s="8"/>
      <c r="L2240" s="8"/>
      <c r="M2240" s="119"/>
    </row>
    <row r="2241" spans="1:13">
      <c r="G2241" s="8"/>
      <c r="H2241" s="8"/>
      <c r="I2241" s="8"/>
      <c r="J2241" s="8"/>
      <c r="K2241" s="8"/>
      <c r="L2241" s="8"/>
      <c r="M2241" s="119"/>
    </row>
    <row r="2242" spans="1:13">
      <c r="G2242" s="8"/>
      <c r="H2242" s="8"/>
      <c r="I2242" s="8"/>
      <c r="J2242" s="8"/>
      <c r="K2242" s="8"/>
      <c r="L2242" s="8"/>
      <c r="M2242" s="119"/>
    </row>
    <row r="2243" spans="1:13">
      <c r="G2243" s="8"/>
      <c r="H2243" s="8"/>
      <c r="I2243" s="8"/>
      <c r="J2243" s="8"/>
      <c r="K2243" s="8"/>
      <c r="L2243" s="8"/>
      <c r="M2243" s="119"/>
    </row>
    <row r="2244" spans="1:13">
      <c r="G2244" s="8"/>
      <c r="H2244" s="8"/>
      <c r="I2244" s="8"/>
      <c r="J2244" s="8"/>
      <c r="K2244" s="8"/>
      <c r="L2244" s="8"/>
      <c r="M2244" s="119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  <c r="M2245" s="112"/>
    </row>
    <row r="2246" spans="1:13">
      <c r="A2246" s="202" t="s">
        <v>86</v>
      </c>
      <c r="B2246" s="203"/>
      <c r="C2246" s="203"/>
      <c r="D2246" s="203"/>
      <c r="E2246" s="203"/>
      <c r="F2246" s="97"/>
      <c r="G2246" s="27"/>
      <c r="H2246" s="96" t="s">
        <v>51</v>
      </c>
      <c r="I2246" s="96"/>
      <c r="J2246" s="96"/>
      <c r="K2246" s="27"/>
      <c r="L2246" s="27"/>
      <c r="M2246" s="107"/>
    </row>
    <row r="2247" spans="1:13">
      <c r="A2247" s="34" t="s">
        <v>52</v>
      </c>
      <c r="B2247" s="97"/>
      <c r="C2247" s="97"/>
      <c r="D2247" s="97"/>
      <c r="E2247" s="97"/>
      <c r="F2247" s="97"/>
      <c r="G2247" s="27"/>
      <c r="H2247" s="55" t="s">
        <v>87</v>
      </c>
      <c r="I2247" s="55"/>
      <c r="J2247" s="55"/>
      <c r="K2247" s="37"/>
      <c r="L2247" s="26"/>
      <c r="M2247" s="113"/>
    </row>
    <row r="2248" spans="1:13">
      <c r="A2248" s="97"/>
      <c r="B2248" s="29"/>
      <c r="C2248" s="15" t="s">
        <v>53</v>
      </c>
      <c r="D2248" s="67"/>
      <c r="E2248" s="30"/>
      <c r="F2248" s="28"/>
      <c r="G2248" s="27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4"/>
    </row>
    <row r="2249" spans="1:13">
      <c r="A2249" s="1"/>
      <c r="B2249" s="1"/>
      <c r="C2249" s="15" t="s">
        <v>59</v>
      </c>
      <c r="D2249" s="30">
        <v>428</v>
      </c>
      <c r="E2249" s="30"/>
      <c r="F2249" s="28"/>
      <c r="G2249" s="27"/>
      <c r="H2249" s="31">
        <v>1</v>
      </c>
      <c r="I2249" s="68"/>
      <c r="J2249" s="35"/>
      <c r="K2249" s="31"/>
      <c r="L2249" s="33"/>
      <c r="M2249" s="110"/>
    </row>
    <row r="2250" spans="1:13">
      <c r="A2250" s="9" t="s">
        <v>0</v>
      </c>
      <c r="B2250" s="10"/>
      <c r="C2250" s="15" t="s">
        <v>60</v>
      </c>
      <c r="D2250" s="30">
        <v>407</v>
      </c>
      <c r="E2250" s="30"/>
      <c r="F2250" s="28"/>
      <c r="G2250" s="27"/>
      <c r="H2250" s="31">
        <v>2</v>
      </c>
      <c r="I2250" s="68"/>
      <c r="J2250" s="35"/>
      <c r="K2250" s="31"/>
      <c r="L2250" s="33"/>
      <c r="M2250" s="110"/>
    </row>
    <row r="2251" spans="1:13">
      <c r="A2251" s="9" t="s">
        <v>1</v>
      </c>
      <c r="B2251" s="11"/>
      <c r="C2251" s="15" t="s">
        <v>61</v>
      </c>
      <c r="D2251" s="30">
        <v>20</v>
      </c>
      <c r="E2251" s="30"/>
      <c r="F2251" s="28"/>
      <c r="G2251" s="27"/>
      <c r="H2251" s="31">
        <v>3</v>
      </c>
      <c r="I2251" s="31"/>
      <c r="J2251" s="35"/>
      <c r="K2251" s="31"/>
      <c r="L2251" s="33"/>
      <c r="M2251" s="110"/>
    </row>
    <row r="2252" spans="1:13">
      <c r="A2252" s="9" t="s">
        <v>62</v>
      </c>
      <c r="B2252" s="11"/>
      <c r="C2252" s="16" t="s">
        <v>63</v>
      </c>
      <c r="D2252" s="57" t="s">
        <v>88</v>
      </c>
      <c r="E2252" s="21"/>
      <c r="F2252" s="54"/>
      <c r="G2252" s="27"/>
      <c r="H2252" s="31">
        <v>4</v>
      </c>
      <c r="I2252" s="31"/>
      <c r="J2252" s="35"/>
      <c r="K2252" s="31"/>
      <c r="L2252" s="33"/>
      <c r="M2252" s="110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27"/>
      <c r="H2253" s="31">
        <v>5</v>
      </c>
      <c r="I2253" s="31"/>
      <c r="J2253" s="35"/>
      <c r="K2253" s="31"/>
      <c r="L2253" s="33"/>
      <c r="M2253" s="110"/>
    </row>
    <row r="2254" spans="1:13">
      <c r="A2254" s="17">
        <v>1</v>
      </c>
      <c r="B2254" s="12"/>
      <c r="C2254" s="71" t="s">
        <v>78</v>
      </c>
      <c r="D2254" s="77">
        <v>22</v>
      </c>
      <c r="E2254" s="71" t="s">
        <v>78</v>
      </c>
      <c r="F2254" s="12"/>
      <c r="G2254" s="27"/>
      <c r="H2254" s="72"/>
      <c r="I2254" s="72"/>
      <c r="J2254" s="72"/>
      <c r="K2254" s="72"/>
      <c r="L2254" s="44"/>
      <c r="M2254" s="115"/>
    </row>
    <row r="2255" spans="1:13">
      <c r="A2255" s="17">
        <v>2</v>
      </c>
      <c r="B2255" s="74">
        <v>10</v>
      </c>
      <c r="C2255" s="71" t="s">
        <v>77</v>
      </c>
      <c r="D2255" s="71" t="s">
        <v>77</v>
      </c>
      <c r="E2255" s="71" t="s">
        <v>77</v>
      </c>
      <c r="F2255" s="6"/>
      <c r="G2255" s="27"/>
      <c r="H2255" s="98"/>
      <c r="I2255" s="98"/>
      <c r="J2255" s="98"/>
      <c r="K2255" s="98"/>
      <c r="L2255" s="44"/>
      <c r="M2255" s="115"/>
    </row>
    <row r="2256" spans="1:13">
      <c r="A2256" s="17">
        <v>3</v>
      </c>
      <c r="B2256" s="75"/>
      <c r="C2256" s="71"/>
      <c r="D2256" s="6"/>
      <c r="E2256" s="71"/>
      <c r="F2256" s="6"/>
      <c r="G2256" s="27"/>
      <c r="H2256" s="204" t="s">
        <v>75</v>
      </c>
      <c r="I2256" s="205"/>
      <c r="J2256" s="98"/>
      <c r="K2256" s="44" t="s">
        <v>35</v>
      </c>
      <c r="L2256" s="5"/>
      <c r="M2256" s="116"/>
    </row>
    <row r="2257" spans="1:13">
      <c r="A2257" s="17">
        <v>4</v>
      </c>
      <c r="B2257" s="75"/>
      <c r="C2257" s="71"/>
      <c r="D2257" s="6"/>
      <c r="E2257" s="71"/>
      <c r="F2257" s="6"/>
      <c r="G2257" s="27"/>
      <c r="H2257" s="21" t="s">
        <v>64</v>
      </c>
      <c r="I2257" s="21"/>
      <c r="J2257" s="43">
        <f>SUM(J2249*L2249)+10+12</f>
        <v>22</v>
      </c>
      <c r="K2257" s="2"/>
      <c r="L2257" s="3"/>
      <c r="M2257" s="117"/>
    </row>
    <row r="2258" spans="1:13">
      <c r="A2258" s="17">
        <v>5</v>
      </c>
      <c r="B2258" s="76"/>
      <c r="C2258" s="71"/>
      <c r="D2258" s="71"/>
      <c r="E2258" s="71"/>
      <c r="F2258" s="6"/>
      <c r="G2258" s="27"/>
      <c r="H2258" s="21" t="s">
        <v>65</v>
      </c>
      <c r="I2258" s="21"/>
      <c r="J2258" s="43">
        <f>SUM(N2254,B2255)+12</f>
        <v>22</v>
      </c>
      <c r="K2258" s="27"/>
      <c r="L2258" s="3"/>
      <c r="M2258" s="117"/>
    </row>
    <row r="2259" spans="1:13">
      <c r="A2259" s="17">
        <v>6</v>
      </c>
      <c r="B2259" s="7"/>
      <c r="C2259" s="7"/>
      <c r="D2259" s="7"/>
      <c r="E2259" s="71"/>
      <c r="F2259" s="6"/>
      <c r="G2259" s="27"/>
      <c r="H2259" s="206" t="s">
        <v>66</v>
      </c>
      <c r="I2259" s="207"/>
      <c r="J2259" s="206" t="s">
        <v>67</v>
      </c>
      <c r="K2259" s="207"/>
      <c r="L2259" s="20"/>
      <c r="M2259" s="118"/>
    </row>
    <row r="2260" spans="1:13">
      <c r="A2260" s="17">
        <v>7</v>
      </c>
      <c r="B2260" s="7"/>
      <c r="C2260" s="71"/>
      <c r="D2260" s="6"/>
      <c r="E2260" s="71"/>
      <c r="F2260" s="6"/>
      <c r="G2260" s="27"/>
      <c r="H2260" s="197"/>
      <c r="I2260" s="198"/>
      <c r="J2260" s="197"/>
      <c r="K2260" s="198"/>
      <c r="L2260" s="27"/>
      <c r="M2260" s="107"/>
    </row>
    <row r="2261" spans="1:13">
      <c r="A2261" s="17">
        <v>8</v>
      </c>
      <c r="B2261" s="75"/>
      <c r="C2261" s="71"/>
      <c r="D2261" s="71"/>
      <c r="E2261" s="71"/>
      <c r="F2261" s="6"/>
      <c r="G2261" s="27"/>
      <c r="H2261" s="199"/>
      <c r="I2261" s="200"/>
      <c r="J2261" s="199"/>
      <c r="K2261" s="200"/>
      <c r="L2261" s="27"/>
      <c r="M2261" s="107"/>
    </row>
    <row r="2262" spans="1:13">
      <c r="A2262" s="17">
        <v>9</v>
      </c>
      <c r="B2262" s="7"/>
      <c r="C2262" s="7"/>
      <c r="D2262" s="7"/>
      <c r="E2262" s="6"/>
      <c r="F2262" s="6"/>
      <c r="G2262" s="27"/>
      <c r="H2262" s="38" t="s">
        <v>68</v>
      </c>
      <c r="I2262" s="38"/>
      <c r="J2262" s="38"/>
      <c r="K2262" s="38"/>
      <c r="L2262" s="27"/>
      <c r="M2262" s="107"/>
    </row>
    <row r="2263" spans="1:13">
      <c r="A2263" s="17">
        <v>10</v>
      </c>
      <c r="B2263" s="95"/>
      <c r="C2263" s="6"/>
      <c r="D2263" s="6"/>
      <c r="E2263" s="6"/>
      <c r="F2263" s="6"/>
      <c r="G2263" s="27"/>
      <c r="H2263" s="54" t="s">
        <v>69</v>
      </c>
      <c r="I2263" s="54"/>
      <c r="J2263" s="54"/>
      <c r="K2263" s="54"/>
      <c r="L2263" s="27"/>
      <c r="M2263" s="107"/>
    </row>
    <row r="2264" spans="1:13">
      <c r="A2264" s="17">
        <v>11</v>
      </c>
      <c r="B2264" s="76"/>
      <c r="C2264" s="6"/>
      <c r="D2264" s="6"/>
      <c r="E2264" s="6"/>
      <c r="F2264" s="6"/>
      <c r="G2264" s="20"/>
      <c r="H2264" s="182"/>
      <c r="I2264" s="183"/>
      <c r="J2264" s="8"/>
      <c r="K2264" s="8"/>
      <c r="L2264" s="8"/>
      <c r="M2264" s="119"/>
    </row>
    <row r="2265" spans="1:13">
      <c r="A2265" s="17">
        <v>12</v>
      </c>
      <c r="B2265" s="75"/>
      <c r="C2265" s="6"/>
      <c r="D2265" s="6"/>
      <c r="E2265" s="6"/>
      <c r="F2265" s="6"/>
      <c r="G2265" s="20"/>
      <c r="H2265" s="95"/>
      <c r="I2265" s="7"/>
      <c r="J2265" s="8"/>
      <c r="K2265" s="8"/>
      <c r="L2265" s="8"/>
      <c r="M2265" s="119"/>
    </row>
    <row r="2266" spans="1:13">
      <c r="A2266" s="17">
        <v>13</v>
      </c>
      <c r="B2266" s="76"/>
      <c r="C2266" s="6"/>
      <c r="D2266" s="6"/>
      <c r="E2266" s="6"/>
      <c r="F2266" s="6"/>
      <c r="G2266" s="20"/>
      <c r="H2266" s="95"/>
      <c r="I2266" s="7"/>
      <c r="J2266" s="8"/>
      <c r="K2266" s="8"/>
      <c r="L2266" s="8"/>
      <c r="M2266" s="119"/>
    </row>
    <row r="2267" spans="1:13">
      <c r="A2267" s="17">
        <v>14</v>
      </c>
      <c r="B2267" s="76"/>
      <c r="C2267" s="6"/>
      <c r="D2267" s="6"/>
      <c r="E2267" s="6"/>
      <c r="F2267" s="6"/>
      <c r="G2267" s="20"/>
      <c r="H2267" s="95"/>
      <c r="I2267" s="7"/>
      <c r="J2267" s="8"/>
      <c r="K2267" s="8"/>
      <c r="L2267" s="8"/>
      <c r="M2267" s="119"/>
    </row>
    <row r="2268" spans="1:13">
      <c r="A2268" s="17">
        <v>15</v>
      </c>
      <c r="B2268" s="76"/>
      <c r="C2268" s="6"/>
      <c r="D2268" s="6"/>
      <c r="E2268" s="6"/>
      <c r="F2268" s="6"/>
      <c r="G2268" s="20"/>
      <c r="H2268" s="95"/>
      <c r="I2268" s="7"/>
      <c r="J2268" s="8"/>
      <c r="K2268" s="8"/>
      <c r="L2268" s="8"/>
      <c r="M2268" s="119"/>
    </row>
    <row r="2269" spans="1:13">
      <c r="A2269" s="17">
        <v>16</v>
      </c>
      <c r="B2269" s="75"/>
      <c r="C2269" s="6"/>
      <c r="D2269" s="6"/>
      <c r="E2269" s="6"/>
      <c r="F2269" s="6"/>
      <c r="G2269" s="54"/>
      <c r="H2269" s="95"/>
      <c r="I2269" s="7"/>
      <c r="J2269" s="8"/>
      <c r="K2269" s="8"/>
      <c r="L2269" s="8"/>
      <c r="M2269" s="119"/>
    </row>
    <row r="2270" spans="1:13">
      <c r="A2270" s="17">
        <v>17</v>
      </c>
      <c r="B2270" s="76"/>
      <c r="C2270" s="6"/>
      <c r="D2270" s="6"/>
      <c r="E2270" s="6"/>
      <c r="F2270" s="6"/>
      <c r="G2270" s="54"/>
      <c r="H2270" s="56"/>
      <c r="I2270" s="8"/>
      <c r="J2270" s="56"/>
      <c r="K2270" s="8"/>
      <c r="L2270" s="56"/>
      <c r="M2270" s="120"/>
    </row>
    <row r="2271" spans="1:13">
      <c r="A2271" s="17">
        <v>18</v>
      </c>
      <c r="B2271" s="76"/>
      <c r="C2271" s="6"/>
      <c r="D2271" s="6"/>
      <c r="E2271" s="6"/>
      <c r="F2271" s="6"/>
      <c r="G2271" s="54"/>
      <c r="H2271" s="99"/>
      <c r="I2271" s="8"/>
      <c r="J2271" s="99"/>
      <c r="K2271" s="8"/>
      <c r="L2271" s="99"/>
      <c r="M2271" s="121"/>
    </row>
    <row r="2272" spans="1:13">
      <c r="A2272" s="17">
        <v>19</v>
      </c>
      <c r="B2272" s="76"/>
      <c r="C2272" s="6"/>
      <c r="D2272" s="6"/>
      <c r="E2272" s="6"/>
      <c r="F2272" s="6"/>
      <c r="G2272" s="99"/>
      <c r="H2272" s="8"/>
      <c r="I2272" s="8"/>
      <c r="J2272" s="8"/>
      <c r="K2272" s="8"/>
      <c r="L2272" s="8"/>
      <c r="M2272" s="119"/>
    </row>
    <row r="2273" spans="1:13">
      <c r="A2273" s="17">
        <v>20</v>
      </c>
      <c r="B2273" s="75"/>
      <c r="C2273" s="6"/>
      <c r="D2273" s="6"/>
      <c r="E2273" s="6"/>
      <c r="F2273" s="6"/>
      <c r="G2273" s="99"/>
      <c r="H2273" s="8"/>
      <c r="I2273" s="8"/>
      <c r="J2273" s="8"/>
      <c r="K2273" s="8"/>
      <c r="L2273" s="8"/>
      <c r="M2273" s="119"/>
    </row>
    <row r="2274" spans="1:13">
      <c r="A2274" s="17">
        <v>21</v>
      </c>
      <c r="B2274" s="76"/>
      <c r="C2274" s="6"/>
      <c r="D2274" s="6"/>
      <c r="E2274" s="6"/>
      <c r="F2274" s="6"/>
      <c r="G2274" s="99"/>
      <c r="H2274" s="8"/>
      <c r="I2274" s="8"/>
      <c r="J2274" s="8"/>
      <c r="K2274" s="8"/>
      <c r="L2274" s="8"/>
      <c r="M2274" s="119"/>
    </row>
    <row r="2275" spans="1:13">
      <c r="A2275" s="17">
        <v>22</v>
      </c>
      <c r="B2275" s="76"/>
      <c r="C2275" s="6"/>
      <c r="D2275" s="6"/>
      <c r="E2275" s="6"/>
      <c r="F2275" s="6"/>
      <c r="G2275" s="99"/>
      <c r="H2275" s="8"/>
      <c r="I2275" s="8"/>
      <c r="J2275" s="8"/>
      <c r="K2275" s="8"/>
      <c r="L2275" s="8"/>
      <c r="M2275" s="119"/>
    </row>
    <row r="2276" spans="1:13">
      <c r="A2276" s="17">
        <v>23</v>
      </c>
      <c r="B2276" s="76"/>
      <c r="C2276" s="6"/>
      <c r="D2276" s="6"/>
      <c r="E2276" s="6"/>
      <c r="F2276" s="6"/>
      <c r="G2276" s="99"/>
      <c r="H2276" s="8"/>
      <c r="I2276" s="8"/>
      <c r="J2276" s="8"/>
      <c r="K2276" s="8"/>
      <c r="L2276" s="8"/>
      <c r="M2276" s="119"/>
    </row>
    <row r="2277" spans="1:13">
      <c r="A2277" s="17">
        <v>24</v>
      </c>
      <c r="B2277" s="75"/>
      <c r="C2277" s="6"/>
      <c r="D2277" s="6"/>
      <c r="E2277" s="6"/>
      <c r="F2277" s="6"/>
      <c r="G2277" s="99"/>
      <c r="H2277" s="42"/>
      <c r="I2277" s="8"/>
      <c r="J2277" s="42"/>
      <c r="K2277" s="8"/>
      <c r="L2277" s="8"/>
      <c r="M2277" s="119"/>
    </row>
    <row r="2278" spans="1:13">
      <c r="A2278" s="17">
        <v>25</v>
      </c>
      <c r="B2278" s="76"/>
      <c r="C2278" s="6"/>
      <c r="D2278" s="6"/>
      <c r="E2278" s="6"/>
      <c r="F2278" s="6"/>
      <c r="G2278" s="99"/>
      <c r="H2278" s="42"/>
      <c r="I2278" s="99"/>
      <c r="J2278" s="42"/>
      <c r="K2278" s="8"/>
      <c r="L2278" s="8"/>
      <c r="M2278" s="119"/>
    </row>
    <row r="2279" spans="1:13">
      <c r="G2279" s="8"/>
      <c r="H2279" s="8"/>
      <c r="I2279" s="8"/>
      <c r="J2279" s="8"/>
      <c r="K2279" s="8"/>
      <c r="L2279" s="8"/>
      <c r="M2279" s="119"/>
    </row>
    <row r="2280" spans="1:13">
      <c r="G2280" s="8"/>
      <c r="H2280" s="8"/>
      <c r="I2280" s="8"/>
      <c r="J2280" s="8"/>
      <c r="K2280" s="8"/>
      <c r="L2280" s="8"/>
      <c r="M2280" s="119"/>
    </row>
    <row r="2281" spans="1:13">
      <c r="G2281" s="8"/>
      <c r="H2281" s="8"/>
      <c r="I2281" s="8"/>
      <c r="J2281" s="8"/>
      <c r="K2281" s="8"/>
      <c r="L2281" s="8"/>
      <c r="M2281" s="119"/>
    </row>
    <row r="2282" spans="1:13">
      <c r="G2282" s="8"/>
      <c r="H2282" s="8"/>
      <c r="I2282" s="8"/>
      <c r="J2282" s="8"/>
      <c r="K2282" s="8"/>
      <c r="L2282" s="8"/>
      <c r="M2282" s="119"/>
    </row>
    <row r="2283" spans="1:13">
      <c r="G2283" s="8"/>
      <c r="H2283" s="8"/>
      <c r="I2283" s="8"/>
      <c r="J2283" s="8"/>
      <c r="K2283" s="8"/>
      <c r="L2283" s="8"/>
      <c r="M2283" s="119"/>
    </row>
    <row r="2284" spans="1:13">
      <c r="G2284" s="8"/>
      <c r="H2284" s="8"/>
      <c r="I2284" s="8"/>
      <c r="J2284" s="8"/>
      <c r="K2284" s="8"/>
      <c r="L2284" s="8"/>
      <c r="M2284" s="119"/>
    </row>
    <row r="2285" spans="1:13">
      <c r="G2285" s="8"/>
      <c r="H2285" s="8"/>
      <c r="I2285" s="8"/>
      <c r="J2285" s="8"/>
      <c r="K2285" s="8"/>
      <c r="L2285" s="8"/>
      <c r="M2285" s="119"/>
    </row>
    <row r="2286" spans="1:13">
      <c r="G2286" s="8"/>
      <c r="H2286" s="8"/>
      <c r="I2286" s="8"/>
      <c r="J2286" s="8"/>
      <c r="K2286" s="8"/>
      <c r="L2286" s="8"/>
      <c r="M2286" s="119"/>
    </row>
    <row r="2287" spans="1:13">
      <c r="G2287" s="8"/>
      <c r="H2287" s="8"/>
      <c r="I2287" s="8"/>
      <c r="J2287" s="8"/>
      <c r="K2287" s="8"/>
      <c r="L2287" s="8"/>
      <c r="M2287" s="119"/>
    </row>
    <row r="2288" spans="1:13">
      <c r="G2288" s="8"/>
      <c r="H2288" s="8"/>
      <c r="I2288" s="8"/>
      <c r="J2288" s="8"/>
      <c r="K2288" s="8"/>
      <c r="L2288" s="8"/>
      <c r="M2288" s="119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  <c r="M2289" s="112"/>
    </row>
    <row r="2290" spans="1:13">
      <c r="A2290" s="202" t="s">
        <v>86</v>
      </c>
      <c r="B2290" s="203"/>
      <c r="C2290" s="203"/>
      <c r="D2290" s="203"/>
      <c r="E2290" s="203"/>
      <c r="F2290" s="97"/>
      <c r="G2290" s="27"/>
      <c r="H2290" s="96" t="s">
        <v>51</v>
      </c>
      <c r="I2290" s="96"/>
      <c r="J2290" s="96"/>
      <c r="K2290" s="27"/>
      <c r="L2290" s="27"/>
      <c r="M2290" s="107"/>
    </row>
    <row r="2291" spans="1:13">
      <c r="A2291" s="34" t="s">
        <v>52</v>
      </c>
      <c r="B2291" s="97"/>
      <c r="C2291" s="97"/>
      <c r="D2291" s="97"/>
      <c r="E2291" s="97"/>
      <c r="F2291" s="97"/>
      <c r="G2291" s="27"/>
      <c r="H2291" s="55" t="s">
        <v>87</v>
      </c>
      <c r="I2291" s="55"/>
      <c r="J2291" s="55"/>
      <c r="K2291" s="37"/>
      <c r="L2291" s="26"/>
      <c r="M2291" s="113"/>
    </row>
    <row r="2292" spans="1:13">
      <c r="A2292" s="97"/>
      <c r="B2292" s="29"/>
      <c r="C2292" s="15" t="s">
        <v>53</v>
      </c>
      <c r="D2292" s="67"/>
      <c r="E2292" s="30"/>
      <c r="F2292" s="28"/>
      <c r="G2292" s="27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4"/>
    </row>
    <row r="2293" spans="1:13">
      <c r="A2293" s="1"/>
      <c r="B2293" s="1"/>
      <c r="C2293" s="15" t="s">
        <v>59</v>
      </c>
      <c r="D2293" s="30">
        <v>428</v>
      </c>
      <c r="E2293" s="30"/>
      <c r="F2293" s="28"/>
      <c r="G2293" s="27"/>
      <c r="H2293" s="31">
        <v>1</v>
      </c>
      <c r="I2293" s="68"/>
      <c r="J2293" s="35"/>
      <c r="K2293" s="31"/>
      <c r="L2293" s="33"/>
      <c r="M2293" s="110"/>
    </row>
    <row r="2294" spans="1:13">
      <c r="A2294" s="9" t="s">
        <v>0</v>
      </c>
      <c r="B2294" s="10"/>
      <c r="C2294" s="15" t="s">
        <v>60</v>
      </c>
      <c r="D2294" s="30">
        <v>407</v>
      </c>
      <c r="E2294" s="30"/>
      <c r="F2294" s="28"/>
      <c r="G2294" s="27"/>
      <c r="H2294" s="31">
        <v>2</v>
      </c>
      <c r="I2294" s="68"/>
      <c r="J2294" s="35"/>
      <c r="K2294" s="31"/>
      <c r="L2294" s="33"/>
      <c r="M2294" s="110"/>
    </row>
    <row r="2295" spans="1:13">
      <c r="A2295" s="9" t="s">
        <v>1</v>
      </c>
      <c r="B2295" s="11"/>
      <c r="C2295" s="15" t="s">
        <v>61</v>
      </c>
      <c r="D2295" s="30">
        <v>20</v>
      </c>
      <c r="E2295" s="30"/>
      <c r="F2295" s="28"/>
      <c r="G2295" s="27"/>
      <c r="H2295" s="31">
        <v>3</v>
      </c>
      <c r="I2295" s="31"/>
      <c r="J2295" s="35"/>
      <c r="K2295" s="31"/>
      <c r="L2295" s="33"/>
      <c r="M2295" s="110"/>
    </row>
    <row r="2296" spans="1:13">
      <c r="A2296" s="9" t="s">
        <v>62</v>
      </c>
      <c r="B2296" s="11"/>
      <c r="C2296" s="16" t="s">
        <v>63</v>
      </c>
      <c r="D2296" s="57" t="s">
        <v>88</v>
      </c>
      <c r="E2296" s="21"/>
      <c r="F2296" s="54"/>
      <c r="G2296" s="27"/>
      <c r="H2296" s="31">
        <v>4</v>
      </c>
      <c r="I2296" s="31"/>
      <c r="J2296" s="35"/>
      <c r="K2296" s="31"/>
      <c r="L2296" s="33"/>
      <c r="M2296" s="110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27"/>
      <c r="H2297" s="31">
        <v>5</v>
      </c>
      <c r="I2297" s="31"/>
      <c r="J2297" s="35"/>
      <c r="K2297" s="31"/>
      <c r="L2297" s="33"/>
      <c r="M2297" s="110"/>
    </row>
    <row r="2298" spans="1:13">
      <c r="A2298" s="17">
        <v>1</v>
      </c>
      <c r="B2298" s="12"/>
      <c r="C2298" s="71" t="s">
        <v>78</v>
      </c>
      <c r="D2298" s="77">
        <v>22</v>
      </c>
      <c r="E2298" s="71" t="s">
        <v>78</v>
      </c>
      <c r="F2298" s="12"/>
      <c r="G2298" s="27"/>
      <c r="H2298" s="72"/>
      <c r="I2298" s="72"/>
      <c r="J2298" s="72"/>
      <c r="K2298" s="72"/>
      <c r="L2298" s="44"/>
      <c r="M2298" s="115"/>
    </row>
    <row r="2299" spans="1:13">
      <c r="A2299" s="17">
        <v>2</v>
      </c>
      <c r="B2299" s="74">
        <v>10</v>
      </c>
      <c r="C2299" s="71" t="s">
        <v>77</v>
      </c>
      <c r="D2299" s="71" t="s">
        <v>77</v>
      </c>
      <c r="E2299" s="71" t="s">
        <v>77</v>
      </c>
      <c r="F2299" s="6"/>
      <c r="G2299" s="27"/>
      <c r="H2299" s="98"/>
      <c r="I2299" s="98"/>
      <c r="J2299" s="98"/>
      <c r="K2299" s="98"/>
      <c r="L2299" s="44"/>
      <c r="M2299" s="115"/>
    </row>
    <row r="2300" spans="1:13">
      <c r="A2300" s="17">
        <v>3</v>
      </c>
      <c r="B2300" s="75"/>
      <c r="C2300" s="71"/>
      <c r="D2300" s="6"/>
      <c r="E2300" s="71"/>
      <c r="F2300" s="6"/>
      <c r="G2300" s="27"/>
      <c r="H2300" s="204" t="s">
        <v>75</v>
      </c>
      <c r="I2300" s="205"/>
      <c r="J2300" s="98"/>
      <c r="K2300" s="44" t="s">
        <v>35</v>
      </c>
      <c r="L2300" s="5"/>
      <c r="M2300" s="116"/>
    </row>
    <row r="2301" spans="1:13">
      <c r="A2301" s="17">
        <v>4</v>
      </c>
      <c r="B2301" s="75"/>
      <c r="C2301" s="71"/>
      <c r="D2301" s="6"/>
      <c r="E2301" s="71"/>
      <c r="F2301" s="6"/>
      <c r="G2301" s="27"/>
      <c r="H2301" s="21" t="s">
        <v>64</v>
      </c>
      <c r="I2301" s="21"/>
      <c r="J2301" s="43">
        <f>SUM(J2293*L2293)+10+12</f>
        <v>22</v>
      </c>
      <c r="K2301" s="2"/>
      <c r="L2301" s="3"/>
      <c r="M2301" s="117"/>
    </row>
    <row r="2302" spans="1:13">
      <c r="A2302" s="17">
        <v>5</v>
      </c>
      <c r="B2302" s="76"/>
      <c r="C2302" s="71"/>
      <c r="D2302" s="71"/>
      <c r="E2302" s="71"/>
      <c r="F2302" s="6"/>
      <c r="G2302" s="27"/>
      <c r="H2302" s="21" t="s">
        <v>65</v>
      </c>
      <c r="I2302" s="21"/>
      <c r="J2302" s="43">
        <f>SUM(N2298,B2299)+12</f>
        <v>22</v>
      </c>
      <c r="K2302" s="27"/>
      <c r="L2302" s="3"/>
      <c r="M2302" s="117"/>
    </row>
    <row r="2303" spans="1:13">
      <c r="A2303" s="17">
        <v>6</v>
      </c>
      <c r="B2303" s="7"/>
      <c r="C2303" s="7"/>
      <c r="D2303" s="7"/>
      <c r="E2303" s="71"/>
      <c r="F2303" s="6"/>
      <c r="G2303" s="27"/>
      <c r="H2303" s="206" t="s">
        <v>66</v>
      </c>
      <c r="I2303" s="207"/>
      <c r="J2303" s="206" t="s">
        <v>67</v>
      </c>
      <c r="K2303" s="207"/>
      <c r="L2303" s="20"/>
      <c r="M2303" s="118"/>
    </row>
    <row r="2304" spans="1:13">
      <c r="A2304" s="17">
        <v>7</v>
      </c>
      <c r="B2304" s="7"/>
      <c r="C2304" s="71"/>
      <c r="D2304" s="6"/>
      <c r="E2304" s="71"/>
      <c r="F2304" s="6"/>
      <c r="G2304" s="27"/>
      <c r="H2304" s="197"/>
      <c r="I2304" s="198"/>
      <c r="J2304" s="197"/>
      <c r="K2304" s="198"/>
      <c r="L2304" s="27"/>
      <c r="M2304" s="107"/>
    </row>
    <row r="2305" spans="1:13">
      <c r="A2305" s="17">
        <v>8</v>
      </c>
      <c r="B2305" s="75"/>
      <c r="C2305" s="71"/>
      <c r="D2305" s="71"/>
      <c r="E2305" s="71"/>
      <c r="F2305" s="6"/>
      <c r="G2305" s="27"/>
      <c r="H2305" s="199"/>
      <c r="I2305" s="200"/>
      <c r="J2305" s="199"/>
      <c r="K2305" s="200"/>
      <c r="L2305" s="27"/>
      <c r="M2305" s="107"/>
    </row>
    <row r="2306" spans="1:13">
      <c r="A2306" s="17">
        <v>9</v>
      </c>
      <c r="B2306" s="7"/>
      <c r="C2306" s="7"/>
      <c r="D2306" s="7"/>
      <c r="E2306" s="6"/>
      <c r="F2306" s="6"/>
      <c r="G2306" s="27"/>
      <c r="H2306" s="38" t="s">
        <v>68</v>
      </c>
      <c r="I2306" s="38"/>
      <c r="J2306" s="38"/>
      <c r="K2306" s="38"/>
      <c r="L2306" s="27"/>
      <c r="M2306" s="107"/>
    </row>
    <row r="2307" spans="1:13">
      <c r="A2307" s="17">
        <v>10</v>
      </c>
      <c r="B2307" s="95"/>
      <c r="C2307" s="6"/>
      <c r="D2307" s="6"/>
      <c r="E2307" s="6"/>
      <c r="F2307" s="6"/>
      <c r="G2307" s="27"/>
      <c r="H2307" s="54" t="s">
        <v>69</v>
      </c>
      <c r="I2307" s="54"/>
      <c r="J2307" s="54"/>
      <c r="K2307" s="54"/>
      <c r="L2307" s="27"/>
      <c r="M2307" s="107"/>
    </row>
    <row r="2308" spans="1:13">
      <c r="A2308" s="17">
        <v>11</v>
      </c>
      <c r="B2308" s="76"/>
      <c r="C2308" s="6"/>
      <c r="D2308" s="6"/>
      <c r="E2308" s="6"/>
      <c r="F2308" s="6"/>
      <c r="G2308" s="20"/>
      <c r="H2308" s="182"/>
      <c r="I2308" s="183"/>
      <c r="J2308" s="8"/>
      <c r="K2308" s="8"/>
      <c r="L2308" s="8"/>
      <c r="M2308" s="119"/>
    </row>
    <row r="2309" spans="1:13">
      <c r="A2309" s="17">
        <v>12</v>
      </c>
      <c r="B2309" s="75"/>
      <c r="C2309" s="6"/>
      <c r="D2309" s="6"/>
      <c r="E2309" s="6"/>
      <c r="F2309" s="6"/>
      <c r="G2309" s="20"/>
      <c r="H2309" s="95"/>
      <c r="I2309" s="7"/>
      <c r="J2309" s="8"/>
      <c r="K2309" s="8"/>
      <c r="L2309" s="8"/>
      <c r="M2309" s="119"/>
    </row>
    <row r="2310" spans="1:13">
      <c r="A2310" s="17">
        <v>13</v>
      </c>
      <c r="B2310" s="76"/>
      <c r="C2310" s="6"/>
      <c r="D2310" s="6"/>
      <c r="E2310" s="6"/>
      <c r="F2310" s="6"/>
      <c r="G2310" s="20"/>
      <c r="H2310" s="95"/>
      <c r="I2310" s="7"/>
      <c r="J2310" s="8"/>
      <c r="K2310" s="8"/>
      <c r="L2310" s="8"/>
      <c r="M2310" s="119"/>
    </row>
    <row r="2311" spans="1:13">
      <c r="A2311" s="17">
        <v>14</v>
      </c>
      <c r="B2311" s="76"/>
      <c r="C2311" s="6"/>
      <c r="D2311" s="6"/>
      <c r="E2311" s="6"/>
      <c r="F2311" s="6"/>
      <c r="G2311" s="20"/>
      <c r="H2311" s="95"/>
      <c r="I2311" s="7"/>
      <c r="J2311" s="8"/>
      <c r="K2311" s="8"/>
      <c r="L2311" s="8"/>
      <c r="M2311" s="119"/>
    </row>
    <row r="2312" spans="1:13">
      <c r="A2312" s="17">
        <v>15</v>
      </c>
      <c r="B2312" s="76"/>
      <c r="C2312" s="6"/>
      <c r="D2312" s="6"/>
      <c r="E2312" s="6"/>
      <c r="F2312" s="6"/>
      <c r="G2312" s="20"/>
      <c r="H2312" s="95"/>
      <c r="I2312" s="7"/>
      <c r="J2312" s="8"/>
      <c r="K2312" s="8"/>
      <c r="L2312" s="8"/>
      <c r="M2312" s="119"/>
    </row>
    <row r="2313" spans="1:13">
      <c r="A2313" s="17">
        <v>16</v>
      </c>
      <c r="B2313" s="75"/>
      <c r="C2313" s="6"/>
      <c r="D2313" s="6"/>
      <c r="E2313" s="6"/>
      <c r="F2313" s="6"/>
      <c r="G2313" s="54"/>
      <c r="H2313" s="95"/>
      <c r="I2313" s="7"/>
      <c r="J2313" s="8"/>
      <c r="K2313" s="8"/>
      <c r="L2313" s="8"/>
      <c r="M2313" s="119"/>
    </row>
    <row r="2314" spans="1:13">
      <c r="A2314" s="17">
        <v>17</v>
      </c>
      <c r="B2314" s="76"/>
      <c r="C2314" s="6"/>
      <c r="D2314" s="6"/>
      <c r="E2314" s="6"/>
      <c r="F2314" s="6"/>
      <c r="G2314" s="54"/>
      <c r="H2314" s="56"/>
      <c r="I2314" s="8"/>
      <c r="J2314" s="56"/>
      <c r="K2314" s="8"/>
      <c r="L2314" s="56"/>
      <c r="M2314" s="120"/>
    </row>
    <row r="2315" spans="1:13">
      <c r="A2315" s="17">
        <v>18</v>
      </c>
      <c r="B2315" s="76"/>
      <c r="C2315" s="6"/>
      <c r="D2315" s="6"/>
      <c r="E2315" s="6"/>
      <c r="F2315" s="6"/>
      <c r="G2315" s="54"/>
      <c r="H2315" s="99"/>
      <c r="I2315" s="8"/>
      <c r="J2315" s="99"/>
      <c r="K2315" s="8"/>
      <c r="L2315" s="99"/>
      <c r="M2315" s="121"/>
    </row>
    <row r="2316" spans="1:13">
      <c r="A2316" s="17">
        <v>19</v>
      </c>
      <c r="B2316" s="76"/>
      <c r="C2316" s="6"/>
      <c r="D2316" s="6"/>
      <c r="E2316" s="6"/>
      <c r="F2316" s="6"/>
      <c r="G2316" s="99"/>
      <c r="H2316" s="8"/>
      <c r="I2316" s="8"/>
      <c r="J2316" s="8"/>
      <c r="K2316" s="8"/>
      <c r="L2316" s="8"/>
      <c r="M2316" s="119"/>
    </row>
    <row r="2317" spans="1:13">
      <c r="A2317" s="17">
        <v>20</v>
      </c>
      <c r="B2317" s="75"/>
      <c r="C2317" s="6"/>
      <c r="D2317" s="6"/>
      <c r="E2317" s="6"/>
      <c r="F2317" s="6"/>
      <c r="G2317" s="99"/>
      <c r="H2317" s="8"/>
      <c r="I2317" s="8"/>
      <c r="J2317" s="8"/>
      <c r="K2317" s="8"/>
      <c r="L2317" s="8"/>
      <c r="M2317" s="119"/>
    </row>
    <row r="2318" spans="1:13">
      <c r="A2318" s="17">
        <v>21</v>
      </c>
      <c r="B2318" s="76"/>
      <c r="C2318" s="6"/>
      <c r="D2318" s="6"/>
      <c r="E2318" s="6"/>
      <c r="F2318" s="6"/>
      <c r="G2318" s="99"/>
      <c r="H2318" s="8"/>
      <c r="I2318" s="8"/>
      <c r="J2318" s="8"/>
      <c r="K2318" s="8"/>
      <c r="L2318" s="8"/>
      <c r="M2318" s="119"/>
    </row>
    <row r="2319" spans="1:13">
      <c r="A2319" s="17">
        <v>22</v>
      </c>
      <c r="B2319" s="76"/>
      <c r="C2319" s="6"/>
      <c r="D2319" s="6"/>
      <c r="E2319" s="6"/>
      <c r="F2319" s="6"/>
      <c r="G2319" s="99"/>
      <c r="H2319" s="8"/>
      <c r="I2319" s="8"/>
      <c r="J2319" s="8"/>
      <c r="K2319" s="8"/>
      <c r="L2319" s="8"/>
      <c r="M2319" s="119"/>
    </row>
    <row r="2320" spans="1:13">
      <c r="A2320" s="17">
        <v>23</v>
      </c>
      <c r="B2320" s="76"/>
      <c r="C2320" s="6"/>
      <c r="D2320" s="6"/>
      <c r="E2320" s="6"/>
      <c r="F2320" s="6"/>
      <c r="G2320" s="99"/>
      <c r="H2320" s="8"/>
      <c r="I2320" s="8"/>
      <c r="J2320" s="8"/>
      <c r="K2320" s="8"/>
      <c r="L2320" s="8"/>
      <c r="M2320" s="119"/>
    </row>
    <row r="2321" spans="1:13">
      <c r="A2321" s="17">
        <v>24</v>
      </c>
      <c r="B2321" s="75"/>
      <c r="C2321" s="6"/>
      <c r="D2321" s="6"/>
      <c r="E2321" s="6"/>
      <c r="F2321" s="6"/>
      <c r="G2321" s="99"/>
      <c r="H2321" s="42"/>
      <c r="I2321" s="8"/>
      <c r="J2321" s="42"/>
      <c r="K2321" s="8"/>
      <c r="L2321" s="8"/>
      <c r="M2321" s="119"/>
    </row>
    <row r="2322" spans="1:13">
      <c r="A2322" s="17">
        <v>25</v>
      </c>
      <c r="B2322" s="76"/>
      <c r="C2322" s="6"/>
      <c r="D2322" s="6"/>
      <c r="E2322" s="6"/>
      <c r="F2322" s="6"/>
      <c r="G2322" s="99"/>
      <c r="H2322" s="42"/>
      <c r="I2322" s="99"/>
      <c r="J2322" s="42"/>
      <c r="K2322" s="8"/>
      <c r="L2322" s="8"/>
      <c r="M2322" s="119"/>
    </row>
    <row r="2323" spans="1:13">
      <c r="G2323" s="8"/>
      <c r="H2323" s="8"/>
      <c r="I2323" s="8"/>
      <c r="J2323" s="8"/>
      <c r="K2323" s="8"/>
      <c r="L2323" s="8"/>
      <c r="M2323" s="119"/>
    </row>
    <row r="2324" spans="1:13">
      <c r="G2324" s="8"/>
      <c r="H2324" s="8"/>
      <c r="I2324" s="8"/>
      <c r="J2324" s="8"/>
      <c r="K2324" s="8"/>
      <c r="L2324" s="8"/>
      <c r="M2324" s="119"/>
    </row>
    <row r="2325" spans="1:13">
      <c r="G2325" s="8"/>
      <c r="H2325" s="8"/>
      <c r="I2325" s="8"/>
      <c r="J2325" s="8"/>
      <c r="K2325" s="8"/>
      <c r="L2325" s="8"/>
      <c r="M2325" s="119"/>
    </row>
    <row r="2326" spans="1:13">
      <c r="G2326" s="8"/>
      <c r="H2326" s="8"/>
      <c r="I2326" s="8"/>
      <c r="J2326" s="8"/>
      <c r="K2326" s="8"/>
      <c r="L2326" s="8"/>
      <c r="M2326" s="119"/>
    </row>
    <row r="2327" spans="1:13">
      <c r="G2327" s="8"/>
      <c r="H2327" s="8"/>
      <c r="I2327" s="8"/>
      <c r="J2327" s="8"/>
      <c r="K2327" s="8"/>
      <c r="L2327" s="8"/>
      <c r="M2327" s="119"/>
    </row>
    <row r="2328" spans="1:13">
      <c r="G2328" s="8"/>
      <c r="H2328" s="8"/>
      <c r="I2328" s="8"/>
      <c r="J2328" s="8"/>
      <c r="K2328" s="8"/>
      <c r="L2328" s="8"/>
      <c r="M2328" s="119"/>
    </row>
    <row r="2329" spans="1:13">
      <c r="G2329" s="8"/>
      <c r="H2329" s="8"/>
      <c r="I2329" s="8"/>
      <c r="J2329" s="8"/>
      <c r="K2329" s="8"/>
      <c r="L2329" s="8"/>
      <c r="M2329" s="119"/>
    </row>
    <row r="2330" spans="1:13">
      <c r="G2330" s="8"/>
      <c r="H2330" s="8"/>
      <c r="I2330" s="8"/>
      <c r="J2330" s="8"/>
      <c r="K2330" s="8"/>
      <c r="L2330" s="8"/>
      <c r="M2330" s="119"/>
    </row>
    <row r="2331" spans="1:13">
      <c r="G2331" s="8"/>
      <c r="H2331" s="8"/>
      <c r="I2331" s="8"/>
      <c r="J2331" s="8"/>
      <c r="K2331" s="8"/>
      <c r="L2331" s="8"/>
      <c r="M2331" s="119"/>
    </row>
    <row r="2332" spans="1:13">
      <c r="G2332" s="8"/>
      <c r="H2332" s="8"/>
      <c r="I2332" s="8"/>
      <c r="J2332" s="8"/>
      <c r="K2332" s="8"/>
      <c r="L2332" s="8"/>
      <c r="M2332" s="119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  <c r="M2333" s="112"/>
    </row>
    <row r="2334" spans="1:13">
      <c r="A2334" s="202" t="s">
        <v>86</v>
      </c>
      <c r="B2334" s="203"/>
      <c r="C2334" s="203"/>
      <c r="D2334" s="203"/>
      <c r="E2334" s="203"/>
      <c r="F2334" s="97"/>
      <c r="G2334" s="27"/>
      <c r="H2334" s="96" t="s">
        <v>51</v>
      </c>
      <c r="I2334" s="96"/>
      <c r="J2334" s="96"/>
      <c r="K2334" s="27"/>
      <c r="L2334" s="27"/>
      <c r="M2334" s="107"/>
    </row>
    <row r="2335" spans="1:13">
      <c r="A2335" s="34" t="s">
        <v>52</v>
      </c>
      <c r="B2335" s="97"/>
      <c r="C2335" s="97"/>
      <c r="D2335" s="97"/>
      <c r="E2335" s="97"/>
      <c r="F2335" s="97"/>
      <c r="G2335" s="27"/>
      <c r="H2335" s="55" t="s">
        <v>87</v>
      </c>
      <c r="I2335" s="55"/>
      <c r="J2335" s="55"/>
      <c r="K2335" s="37"/>
      <c r="L2335" s="26"/>
      <c r="M2335" s="113"/>
    </row>
    <row r="2336" spans="1:13">
      <c r="A2336" s="97"/>
      <c r="B2336" s="29"/>
      <c r="C2336" s="15" t="s">
        <v>53</v>
      </c>
      <c r="D2336" s="67"/>
      <c r="E2336" s="30"/>
      <c r="F2336" s="28"/>
      <c r="G2336" s="27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4"/>
    </row>
    <row r="2337" spans="1:13">
      <c r="A2337" s="1"/>
      <c r="B2337" s="1"/>
      <c r="C2337" s="15" t="s">
        <v>59</v>
      </c>
      <c r="D2337" s="30">
        <v>428</v>
      </c>
      <c r="E2337" s="30"/>
      <c r="F2337" s="28"/>
      <c r="G2337" s="27"/>
      <c r="H2337" s="31">
        <v>1</v>
      </c>
      <c r="I2337" s="68"/>
      <c r="J2337" s="35"/>
      <c r="K2337" s="31"/>
      <c r="L2337" s="33"/>
      <c r="M2337" s="110"/>
    </row>
    <row r="2338" spans="1:13">
      <c r="A2338" s="9" t="s">
        <v>0</v>
      </c>
      <c r="B2338" s="10"/>
      <c r="C2338" s="15" t="s">
        <v>60</v>
      </c>
      <c r="D2338" s="30">
        <v>407</v>
      </c>
      <c r="E2338" s="30"/>
      <c r="F2338" s="28"/>
      <c r="G2338" s="27"/>
      <c r="H2338" s="31">
        <v>2</v>
      </c>
      <c r="I2338" s="68"/>
      <c r="J2338" s="35"/>
      <c r="K2338" s="31"/>
      <c r="L2338" s="33"/>
      <c r="M2338" s="110"/>
    </row>
    <row r="2339" spans="1:13">
      <c r="A2339" s="9" t="s">
        <v>1</v>
      </c>
      <c r="B2339" s="11"/>
      <c r="C2339" s="15" t="s">
        <v>61</v>
      </c>
      <c r="D2339" s="30">
        <v>20</v>
      </c>
      <c r="E2339" s="30"/>
      <c r="F2339" s="28"/>
      <c r="G2339" s="27"/>
      <c r="H2339" s="31">
        <v>3</v>
      </c>
      <c r="I2339" s="31"/>
      <c r="J2339" s="35"/>
      <c r="K2339" s="31"/>
      <c r="L2339" s="33"/>
      <c r="M2339" s="110"/>
    </row>
    <row r="2340" spans="1:13">
      <c r="A2340" s="9" t="s">
        <v>62</v>
      </c>
      <c r="B2340" s="11"/>
      <c r="C2340" s="16" t="s">
        <v>63</v>
      </c>
      <c r="D2340" s="57" t="s">
        <v>88</v>
      </c>
      <c r="E2340" s="21"/>
      <c r="F2340" s="54"/>
      <c r="G2340" s="27"/>
      <c r="H2340" s="31">
        <v>4</v>
      </c>
      <c r="I2340" s="31"/>
      <c r="J2340" s="35"/>
      <c r="K2340" s="31"/>
      <c r="L2340" s="33"/>
      <c r="M2340" s="110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27"/>
      <c r="H2341" s="31">
        <v>5</v>
      </c>
      <c r="I2341" s="31"/>
      <c r="J2341" s="35"/>
      <c r="K2341" s="31"/>
      <c r="L2341" s="33"/>
      <c r="M2341" s="110"/>
    </row>
    <row r="2342" spans="1:13">
      <c r="A2342" s="17">
        <v>1</v>
      </c>
      <c r="B2342" s="12"/>
      <c r="C2342" s="71" t="s">
        <v>78</v>
      </c>
      <c r="D2342" s="77">
        <v>22</v>
      </c>
      <c r="E2342" s="71" t="s">
        <v>78</v>
      </c>
      <c r="F2342" s="12"/>
      <c r="G2342" s="27"/>
      <c r="H2342" s="72"/>
      <c r="I2342" s="72"/>
      <c r="J2342" s="72"/>
      <c r="K2342" s="72"/>
      <c r="L2342" s="44"/>
      <c r="M2342" s="115"/>
    </row>
    <row r="2343" spans="1:13">
      <c r="A2343" s="17">
        <v>2</v>
      </c>
      <c r="B2343" s="74">
        <v>10</v>
      </c>
      <c r="C2343" s="71" t="s">
        <v>77</v>
      </c>
      <c r="D2343" s="71" t="s">
        <v>77</v>
      </c>
      <c r="E2343" s="71" t="s">
        <v>77</v>
      </c>
      <c r="F2343" s="6"/>
      <c r="G2343" s="27"/>
      <c r="H2343" s="98"/>
      <c r="I2343" s="98"/>
      <c r="J2343" s="98"/>
      <c r="K2343" s="98"/>
      <c r="L2343" s="44"/>
      <c r="M2343" s="115"/>
    </row>
    <row r="2344" spans="1:13">
      <c r="A2344" s="17">
        <v>3</v>
      </c>
      <c r="B2344" s="75"/>
      <c r="C2344" s="71"/>
      <c r="D2344" s="6"/>
      <c r="E2344" s="71"/>
      <c r="F2344" s="6"/>
      <c r="G2344" s="27"/>
      <c r="H2344" s="204" t="s">
        <v>75</v>
      </c>
      <c r="I2344" s="205"/>
      <c r="J2344" s="98"/>
      <c r="K2344" s="44" t="s">
        <v>35</v>
      </c>
      <c r="L2344" s="5"/>
      <c r="M2344" s="116"/>
    </row>
    <row r="2345" spans="1:13">
      <c r="A2345" s="17">
        <v>4</v>
      </c>
      <c r="B2345" s="75"/>
      <c r="C2345" s="71"/>
      <c r="D2345" s="6"/>
      <c r="E2345" s="71"/>
      <c r="F2345" s="6"/>
      <c r="G2345" s="27"/>
      <c r="H2345" s="21" t="s">
        <v>64</v>
      </c>
      <c r="I2345" s="21"/>
      <c r="J2345" s="43">
        <f>SUM(J2337*L2337)+10+12</f>
        <v>22</v>
      </c>
      <c r="K2345" s="2"/>
      <c r="L2345" s="3"/>
      <c r="M2345" s="117"/>
    </row>
    <row r="2346" spans="1:13">
      <c r="A2346" s="17">
        <v>5</v>
      </c>
      <c r="B2346" s="76"/>
      <c r="C2346" s="71"/>
      <c r="D2346" s="71"/>
      <c r="E2346" s="71"/>
      <c r="F2346" s="6"/>
      <c r="G2346" s="27"/>
      <c r="H2346" s="21" t="s">
        <v>65</v>
      </c>
      <c r="I2346" s="21"/>
      <c r="J2346" s="43">
        <f>SUM(N2342,B2343)+12</f>
        <v>22</v>
      </c>
      <c r="K2346" s="27"/>
      <c r="L2346" s="3"/>
      <c r="M2346" s="117"/>
    </row>
    <row r="2347" spans="1:13">
      <c r="A2347" s="17">
        <v>6</v>
      </c>
      <c r="B2347" s="7"/>
      <c r="C2347" s="7"/>
      <c r="D2347" s="7"/>
      <c r="E2347" s="71"/>
      <c r="F2347" s="6"/>
      <c r="G2347" s="27"/>
      <c r="H2347" s="206" t="s">
        <v>66</v>
      </c>
      <c r="I2347" s="207"/>
      <c r="J2347" s="206" t="s">
        <v>67</v>
      </c>
      <c r="K2347" s="207"/>
      <c r="L2347" s="20"/>
      <c r="M2347" s="118"/>
    </row>
    <row r="2348" spans="1:13">
      <c r="A2348" s="17">
        <v>7</v>
      </c>
      <c r="B2348" s="7"/>
      <c r="C2348" s="71"/>
      <c r="D2348" s="6"/>
      <c r="E2348" s="71"/>
      <c r="F2348" s="6"/>
      <c r="G2348" s="27"/>
      <c r="H2348" s="197"/>
      <c r="I2348" s="198"/>
      <c r="J2348" s="197"/>
      <c r="K2348" s="198"/>
      <c r="L2348" s="27"/>
      <c r="M2348" s="107"/>
    </row>
    <row r="2349" spans="1:13">
      <c r="A2349" s="17">
        <v>8</v>
      </c>
      <c r="B2349" s="75"/>
      <c r="C2349" s="71"/>
      <c r="D2349" s="71"/>
      <c r="E2349" s="71"/>
      <c r="F2349" s="6"/>
      <c r="G2349" s="27"/>
      <c r="H2349" s="199"/>
      <c r="I2349" s="200"/>
      <c r="J2349" s="199"/>
      <c r="K2349" s="200"/>
      <c r="L2349" s="27"/>
      <c r="M2349" s="107"/>
    </row>
    <row r="2350" spans="1:13">
      <c r="A2350" s="17">
        <v>9</v>
      </c>
      <c r="B2350" s="7"/>
      <c r="C2350" s="7"/>
      <c r="D2350" s="7"/>
      <c r="E2350" s="6"/>
      <c r="F2350" s="6"/>
      <c r="G2350" s="27"/>
      <c r="H2350" s="38" t="s">
        <v>68</v>
      </c>
      <c r="I2350" s="38"/>
      <c r="J2350" s="38"/>
      <c r="K2350" s="38"/>
      <c r="L2350" s="27"/>
      <c r="M2350" s="107"/>
    </row>
    <row r="2351" spans="1:13">
      <c r="A2351" s="17">
        <v>10</v>
      </c>
      <c r="B2351" s="95"/>
      <c r="C2351" s="6"/>
      <c r="D2351" s="6"/>
      <c r="E2351" s="6"/>
      <c r="F2351" s="6"/>
      <c r="G2351" s="27"/>
      <c r="H2351" s="54" t="s">
        <v>69</v>
      </c>
      <c r="I2351" s="54"/>
      <c r="J2351" s="54"/>
      <c r="K2351" s="54"/>
      <c r="L2351" s="27"/>
      <c r="M2351" s="107"/>
    </row>
    <row r="2352" spans="1:13">
      <c r="A2352" s="17">
        <v>11</v>
      </c>
      <c r="B2352" s="76"/>
      <c r="C2352" s="6"/>
      <c r="D2352" s="6"/>
      <c r="E2352" s="6"/>
      <c r="F2352" s="6"/>
      <c r="G2352" s="20"/>
      <c r="H2352" s="182"/>
      <c r="I2352" s="183"/>
      <c r="J2352" s="8"/>
      <c r="K2352" s="8"/>
      <c r="L2352" s="8"/>
      <c r="M2352" s="119"/>
    </row>
    <row r="2353" spans="1:13">
      <c r="A2353" s="17">
        <v>12</v>
      </c>
      <c r="B2353" s="75"/>
      <c r="C2353" s="6"/>
      <c r="D2353" s="6"/>
      <c r="E2353" s="6"/>
      <c r="F2353" s="6"/>
      <c r="G2353" s="20"/>
      <c r="H2353" s="95"/>
      <c r="I2353" s="7"/>
      <c r="J2353" s="8"/>
      <c r="K2353" s="8"/>
      <c r="L2353" s="8"/>
      <c r="M2353" s="119"/>
    </row>
    <row r="2354" spans="1:13">
      <c r="A2354" s="17">
        <v>13</v>
      </c>
      <c r="B2354" s="76"/>
      <c r="C2354" s="6"/>
      <c r="D2354" s="6"/>
      <c r="E2354" s="6"/>
      <c r="F2354" s="6"/>
      <c r="G2354" s="20"/>
      <c r="H2354" s="95"/>
      <c r="I2354" s="7"/>
      <c r="J2354" s="8"/>
      <c r="K2354" s="8"/>
      <c r="L2354" s="8"/>
      <c r="M2354" s="119"/>
    </row>
    <row r="2355" spans="1:13">
      <c r="A2355" s="17">
        <v>14</v>
      </c>
      <c r="B2355" s="76"/>
      <c r="C2355" s="6"/>
      <c r="D2355" s="6"/>
      <c r="E2355" s="6"/>
      <c r="F2355" s="6"/>
      <c r="G2355" s="20"/>
      <c r="H2355" s="95"/>
      <c r="I2355" s="7"/>
      <c r="J2355" s="8"/>
      <c r="K2355" s="8"/>
      <c r="L2355" s="8"/>
      <c r="M2355" s="119"/>
    </row>
    <row r="2356" spans="1:13">
      <c r="A2356" s="17">
        <v>15</v>
      </c>
      <c r="B2356" s="76"/>
      <c r="C2356" s="6"/>
      <c r="D2356" s="6"/>
      <c r="E2356" s="6"/>
      <c r="F2356" s="6"/>
      <c r="G2356" s="20"/>
      <c r="H2356" s="95"/>
      <c r="I2356" s="7"/>
      <c r="J2356" s="8"/>
      <c r="K2356" s="8"/>
      <c r="L2356" s="8"/>
      <c r="M2356" s="119"/>
    </row>
    <row r="2357" spans="1:13">
      <c r="A2357" s="17">
        <v>16</v>
      </c>
      <c r="B2357" s="75"/>
      <c r="C2357" s="6"/>
      <c r="D2357" s="6"/>
      <c r="E2357" s="6"/>
      <c r="F2357" s="6"/>
      <c r="G2357" s="54"/>
      <c r="H2357" s="95"/>
      <c r="I2357" s="7"/>
      <c r="J2357" s="8"/>
      <c r="K2357" s="8"/>
      <c r="L2357" s="8"/>
      <c r="M2357" s="119"/>
    </row>
    <row r="2358" spans="1:13">
      <c r="A2358" s="17">
        <v>17</v>
      </c>
      <c r="B2358" s="76"/>
      <c r="C2358" s="6"/>
      <c r="D2358" s="6"/>
      <c r="E2358" s="6"/>
      <c r="F2358" s="6"/>
      <c r="G2358" s="54"/>
      <c r="H2358" s="56"/>
      <c r="I2358" s="8"/>
      <c r="J2358" s="56"/>
      <c r="K2358" s="8"/>
      <c r="L2358" s="56"/>
      <c r="M2358" s="120"/>
    </row>
    <row r="2359" spans="1:13">
      <c r="A2359" s="17">
        <v>18</v>
      </c>
      <c r="B2359" s="76"/>
      <c r="C2359" s="6"/>
      <c r="D2359" s="6"/>
      <c r="E2359" s="6"/>
      <c r="F2359" s="6"/>
      <c r="G2359" s="54"/>
      <c r="H2359" s="99"/>
      <c r="I2359" s="8"/>
      <c r="J2359" s="99"/>
      <c r="K2359" s="8"/>
      <c r="L2359" s="99"/>
      <c r="M2359" s="121"/>
    </row>
    <row r="2360" spans="1:13">
      <c r="A2360" s="17">
        <v>19</v>
      </c>
      <c r="B2360" s="76"/>
      <c r="C2360" s="6"/>
      <c r="D2360" s="6"/>
      <c r="E2360" s="6"/>
      <c r="F2360" s="6"/>
      <c r="G2360" s="99"/>
      <c r="H2360" s="8"/>
      <c r="I2360" s="8"/>
      <c r="J2360" s="8"/>
      <c r="K2360" s="8"/>
      <c r="L2360" s="8"/>
      <c r="M2360" s="119"/>
    </row>
    <row r="2361" spans="1:13">
      <c r="A2361" s="17">
        <v>20</v>
      </c>
      <c r="B2361" s="75"/>
      <c r="C2361" s="6"/>
      <c r="D2361" s="6"/>
      <c r="E2361" s="6"/>
      <c r="F2361" s="6"/>
      <c r="G2361" s="99"/>
      <c r="H2361" s="8"/>
      <c r="I2361" s="8"/>
      <c r="J2361" s="8"/>
      <c r="K2361" s="8"/>
      <c r="L2361" s="8"/>
      <c r="M2361" s="119"/>
    </row>
    <row r="2362" spans="1:13">
      <c r="A2362" s="17">
        <v>21</v>
      </c>
      <c r="B2362" s="76"/>
      <c r="C2362" s="6"/>
      <c r="D2362" s="6"/>
      <c r="E2362" s="6"/>
      <c r="F2362" s="6"/>
      <c r="G2362" s="99"/>
      <c r="H2362" s="8"/>
      <c r="I2362" s="8"/>
      <c r="J2362" s="8"/>
      <c r="K2362" s="8"/>
      <c r="L2362" s="8"/>
      <c r="M2362" s="119"/>
    </row>
    <row r="2363" spans="1:13">
      <c r="A2363" s="17">
        <v>22</v>
      </c>
      <c r="B2363" s="76"/>
      <c r="C2363" s="6"/>
      <c r="D2363" s="6"/>
      <c r="E2363" s="6"/>
      <c r="F2363" s="6"/>
      <c r="G2363" s="99"/>
      <c r="H2363" s="8"/>
      <c r="I2363" s="8"/>
      <c r="J2363" s="8"/>
      <c r="K2363" s="8"/>
      <c r="L2363" s="8"/>
      <c r="M2363" s="119"/>
    </row>
    <row r="2364" spans="1:13">
      <c r="A2364" s="17">
        <v>23</v>
      </c>
      <c r="B2364" s="76"/>
      <c r="C2364" s="6"/>
      <c r="D2364" s="6"/>
      <c r="E2364" s="6"/>
      <c r="F2364" s="6"/>
      <c r="G2364" s="99"/>
      <c r="H2364" s="8"/>
      <c r="I2364" s="8"/>
      <c r="J2364" s="8"/>
      <c r="K2364" s="8"/>
      <c r="L2364" s="8"/>
      <c r="M2364" s="119"/>
    </row>
    <row r="2365" spans="1:13">
      <c r="A2365" s="17">
        <v>24</v>
      </c>
      <c r="B2365" s="75"/>
      <c r="C2365" s="6"/>
      <c r="D2365" s="6"/>
      <c r="E2365" s="6"/>
      <c r="F2365" s="6"/>
      <c r="G2365" s="99"/>
      <c r="H2365" s="42"/>
      <c r="I2365" s="8"/>
      <c r="J2365" s="42"/>
      <c r="K2365" s="8"/>
      <c r="L2365" s="8"/>
      <c r="M2365" s="119"/>
    </row>
    <row r="2366" spans="1:13">
      <c r="A2366" s="17">
        <v>25</v>
      </c>
      <c r="B2366" s="76"/>
      <c r="C2366" s="6"/>
      <c r="D2366" s="6"/>
      <c r="E2366" s="6"/>
      <c r="F2366" s="6"/>
      <c r="G2366" s="99"/>
      <c r="H2366" s="42"/>
      <c r="I2366" s="99"/>
      <c r="J2366" s="42"/>
      <c r="K2366" s="8"/>
      <c r="L2366" s="8"/>
      <c r="M2366" s="119"/>
    </row>
    <row r="2367" spans="1:13">
      <c r="G2367" s="8"/>
      <c r="H2367" s="8"/>
      <c r="I2367" s="8"/>
      <c r="J2367" s="8"/>
      <c r="K2367" s="8"/>
      <c r="L2367" s="8"/>
      <c r="M2367" s="119"/>
    </row>
    <row r="2368" spans="1:13">
      <c r="G2368" s="8"/>
      <c r="H2368" s="8"/>
      <c r="I2368" s="8"/>
      <c r="J2368" s="8"/>
      <c r="K2368" s="8"/>
      <c r="L2368" s="8"/>
      <c r="M2368" s="119"/>
    </row>
    <row r="2369" spans="1:13">
      <c r="G2369" s="8"/>
      <c r="H2369" s="8"/>
      <c r="I2369" s="8"/>
      <c r="J2369" s="8"/>
      <c r="K2369" s="8"/>
      <c r="L2369" s="8"/>
      <c r="M2369" s="119"/>
    </row>
    <row r="2370" spans="1:13">
      <c r="G2370" s="8"/>
      <c r="H2370" s="8"/>
      <c r="I2370" s="8"/>
      <c r="J2370" s="8"/>
      <c r="K2370" s="8"/>
      <c r="L2370" s="8"/>
      <c r="M2370" s="119"/>
    </row>
    <row r="2371" spans="1:13">
      <c r="G2371" s="8"/>
      <c r="H2371" s="8"/>
      <c r="I2371" s="8"/>
      <c r="J2371" s="8"/>
      <c r="K2371" s="8"/>
      <c r="L2371" s="8"/>
      <c r="M2371" s="119"/>
    </row>
    <row r="2372" spans="1:13">
      <c r="G2372" s="8"/>
      <c r="H2372" s="8"/>
      <c r="I2372" s="8"/>
      <c r="J2372" s="8"/>
      <c r="K2372" s="8"/>
      <c r="L2372" s="8"/>
      <c r="M2372" s="119"/>
    </row>
    <row r="2373" spans="1:13">
      <c r="G2373" s="8"/>
      <c r="H2373" s="8"/>
      <c r="I2373" s="8"/>
      <c r="J2373" s="8"/>
      <c r="K2373" s="8"/>
      <c r="L2373" s="8"/>
      <c r="M2373" s="119"/>
    </row>
    <row r="2374" spans="1:13">
      <c r="G2374" s="8"/>
      <c r="H2374" s="8"/>
      <c r="I2374" s="8"/>
      <c r="J2374" s="8"/>
      <c r="K2374" s="8"/>
      <c r="L2374" s="8"/>
      <c r="M2374" s="119"/>
    </row>
    <row r="2375" spans="1:13">
      <c r="G2375" s="8"/>
      <c r="H2375" s="8"/>
      <c r="I2375" s="8"/>
      <c r="J2375" s="8"/>
      <c r="K2375" s="8"/>
      <c r="L2375" s="8"/>
      <c r="M2375" s="119"/>
    </row>
    <row r="2376" spans="1:13">
      <c r="G2376" s="8"/>
      <c r="H2376" s="8"/>
      <c r="I2376" s="8"/>
      <c r="J2376" s="8"/>
      <c r="K2376" s="8"/>
      <c r="L2376" s="8"/>
      <c r="M2376" s="119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  <c r="M2377" s="112"/>
    </row>
    <row r="2378" spans="1:13">
      <c r="A2378" s="202" t="s">
        <v>86</v>
      </c>
      <c r="B2378" s="203"/>
      <c r="C2378" s="203"/>
      <c r="D2378" s="203"/>
      <c r="E2378" s="203"/>
      <c r="F2378" s="97"/>
      <c r="G2378" s="27"/>
      <c r="H2378" s="96" t="s">
        <v>51</v>
      </c>
      <c r="I2378" s="96"/>
      <c r="J2378" s="96"/>
      <c r="K2378" s="27"/>
      <c r="L2378" s="27"/>
      <c r="M2378" s="107"/>
    </row>
    <row r="2379" spans="1:13">
      <c r="A2379" s="34" t="s">
        <v>52</v>
      </c>
      <c r="B2379" s="97"/>
      <c r="C2379" s="97"/>
      <c r="D2379" s="97"/>
      <c r="E2379" s="97"/>
      <c r="F2379" s="97"/>
      <c r="G2379" s="27"/>
      <c r="H2379" s="55" t="s">
        <v>87</v>
      </c>
      <c r="I2379" s="55"/>
      <c r="J2379" s="55"/>
      <c r="K2379" s="37"/>
      <c r="L2379" s="26"/>
      <c r="M2379" s="113"/>
    </row>
    <row r="2380" spans="1:13">
      <c r="A2380" s="97"/>
      <c r="B2380" s="29"/>
      <c r="C2380" s="15" t="s">
        <v>53</v>
      </c>
      <c r="D2380" s="67"/>
      <c r="E2380" s="30"/>
      <c r="F2380" s="28"/>
      <c r="G2380" s="27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4"/>
    </row>
    <row r="2381" spans="1:13">
      <c r="A2381" s="1"/>
      <c r="B2381" s="1"/>
      <c r="C2381" s="15" t="s">
        <v>59</v>
      </c>
      <c r="D2381" s="30">
        <v>428</v>
      </c>
      <c r="E2381" s="30"/>
      <c r="F2381" s="28"/>
      <c r="G2381" s="27"/>
      <c r="H2381" s="31">
        <v>1</v>
      </c>
      <c r="I2381" s="68"/>
      <c r="J2381" s="35"/>
      <c r="K2381" s="31"/>
      <c r="L2381" s="33"/>
      <c r="M2381" s="110"/>
    </row>
    <row r="2382" spans="1:13">
      <c r="A2382" s="9" t="s">
        <v>0</v>
      </c>
      <c r="B2382" s="10"/>
      <c r="C2382" s="15" t="s">
        <v>60</v>
      </c>
      <c r="D2382" s="30">
        <v>407</v>
      </c>
      <c r="E2382" s="30"/>
      <c r="F2382" s="28"/>
      <c r="G2382" s="27"/>
      <c r="H2382" s="31">
        <v>2</v>
      </c>
      <c r="I2382" s="68"/>
      <c r="J2382" s="35"/>
      <c r="K2382" s="31"/>
      <c r="L2382" s="33"/>
      <c r="M2382" s="110"/>
    </row>
    <row r="2383" spans="1:13">
      <c r="A2383" s="9" t="s">
        <v>1</v>
      </c>
      <c r="B2383" s="11"/>
      <c r="C2383" s="15" t="s">
        <v>61</v>
      </c>
      <c r="D2383" s="30">
        <v>20</v>
      </c>
      <c r="E2383" s="30"/>
      <c r="F2383" s="28"/>
      <c r="G2383" s="27"/>
      <c r="H2383" s="31">
        <v>3</v>
      </c>
      <c r="I2383" s="31"/>
      <c r="J2383" s="35"/>
      <c r="K2383" s="31"/>
      <c r="L2383" s="33"/>
      <c r="M2383" s="110"/>
    </row>
    <row r="2384" spans="1:13">
      <c r="A2384" s="9" t="s">
        <v>62</v>
      </c>
      <c r="B2384" s="11"/>
      <c r="C2384" s="16" t="s">
        <v>63</v>
      </c>
      <c r="D2384" s="57" t="s">
        <v>88</v>
      </c>
      <c r="E2384" s="21"/>
      <c r="F2384" s="54"/>
      <c r="G2384" s="27"/>
      <c r="H2384" s="31">
        <v>4</v>
      </c>
      <c r="I2384" s="31"/>
      <c r="J2384" s="35"/>
      <c r="K2384" s="31"/>
      <c r="L2384" s="33"/>
      <c r="M2384" s="110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27"/>
      <c r="H2385" s="31">
        <v>5</v>
      </c>
      <c r="I2385" s="31"/>
      <c r="J2385" s="35"/>
      <c r="K2385" s="31"/>
      <c r="L2385" s="33"/>
      <c r="M2385" s="110"/>
    </row>
    <row r="2386" spans="1:13">
      <c r="A2386" s="17">
        <v>1</v>
      </c>
      <c r="B2386" s="12"/>
      <c r="C2386" s="71" t="s">
        <v>78</v>
      </c>
      <c r="D2386" s="77">
        <v>22</v>
      </c>
      <c r="E2386" s="71" t="s">
        <v>78</v>
      </c>
      <c r="F2386" s="12"/>
      <c r="G2386" s="27"/>
      <c r="H2386" s="72"/>
      <c r="I2386" s="72"/>
      <c r="J2386" s="72"/>
      <c r="K2386" s="72"/>
      <c r="L2386" s="44"/>
      <c r="M2386" s="115"/>
    </row>
    <row r="2387" spans="1:13">
      <c r="A2387" s="17">
        <v>2</v>
      </c>
      <c r="B2387" s="74">
        <v>10</v>
      </c>
      <c r="C2387" s="71" t="s">
        <v>77</v>
      </c>
      <c r="D2387" s="71" t="s">
        <v>77</v>
      </c>
      <c r="E2387" s="71" t="s">
        <v>77</v>
      </c>
      <c r="F2387" s="6"/>
      <c r="G2387" s="27"/>
      <c r="H2387" s="98"/>
      <c r="I2387" s="98"/>
      <c r="J2387" s="98"/>
      <c r="K2387" s="98"/>
      <c r="L2387" s="44"/>
      <c r="M2387" s="115"/>
    </row>
    <row r="2388" spans="1:13">
      <c r="A2388" s="17">
        <v>3</v>
      </c>
      <c r="B2388" s="75"/>
      <c r="C2388" s="71"/>
      <c r="D2388" s="6"/>
      <c r="E2388" s="71"/>
      <c r="F2388" s="6"/>
      <c r="G2388" s="27"/>
      <c r="H2388" s="204" t="s">
        <v>75</v>
      </c>
      <c r="I2388" s="205"/>
      <c r="J2388" s="98"/>
      <c r="K2388" s="44" t="s">
        <v>35</v>
      </c>
      <c r="L2388" s="5"/>
      <c r="M2388" s="116"/>
    </row>
    <row r="2389" spans="1:13">
      <c r="A2389" s="17">
        <v>4</v>
      </c>
      <c r="B2389" s="75"/>
      <c r="C2389" s="71"/>
      <c r="D2389" s="6"/>
      <c r="E2389" s="71"/>
      <c r="F2389" s="6"/>
      <c r="G2389" s="27"/>
      <c r="H2389" s="21" t="s">
        <v>64</v>
      </c>
      <c r="I2389" s="21"/>
      <c r="J2389" s="43">
        <f>SUM(J2381*L2381)+10+12</f>
        <v>22</v>
      </c>
      <c r="K2389" s="2"/>
      <c r="L2389" s="3"/>
      <c r="M2389" s="117"/>
    </row>
    <row r="2390" spans="1:13">
      <c r="A2390" s="17">
        <v>5</v>
      </c>
      <c r="B2390" s="76"/>
      <c r="C2390" s="71"/>
      <c r="D2390" s="71"/>
      <c r="E2390" s="71"/>
      <c r="F2390" s="6"/>
      <c r="G2390" s="27"/>
      <c r="H2390" s="21" t="s">
        <v>65</v>
      </c>
      <c r="I2390" s="21"/>
      <c r="J2390" s="43">
        <f>SUM(N2386,B2387)+12</f>
        <v>22</v>
      </c>
      <c r="K2390" s="27"/>
      <c r="L2390" s="3"/>
      <c r="M2390" s="117"/>
    </row>
    <row r="2391" spans="1:13">
      <c r="A2391" s="17">
        <v>6</v>
      </c>
      <c r="B2391" s="7"/>
      <c r="C2391" s="7"/>
      <c r="D2391" s="7"/>
      <c r="E2391" s="71"/>
      <c r="F2391" s="6"/>
      <c r="G2391" s="27"/>
      <c r="H2391" s="206" t="s">
        <v>66</v>
      </c>
      <c r="I2391" s="207"/>
      <c r="J2391" s="206" t="s">
        <v>67</v>
      </c>
      <c r="K2391" s="207"/>
      <c r="L2391" s="20"/>
      <c r="M2391" s="118"/>
    </row>
    <row r="2392" spans="1:13">
      <c r="A2392" s="17">
        <v>7</v>
      </c>
      <c r="B2392" s="7"/>
      <c r="C2392" s="71"/>
      <c r="D2392" s="6"/>
      <c r="E2392" s="71"/>
      <c r="F2392" s="6"/>
      <c r="G2392" s="27"/>
      <c r="H2392" s="197"/>
      <c r="I2392" s="198"/>
      <c r="J2392" s="197"/>
      <c r="K2392" s="198"/>
      <c r="L2392" s="27"/>
      <c r="M2392" s="107"/>
    </row>
    <row r="2393" spans="1:13">
      <c r="A2393" s="17">
        <v>8</v>
      </c>
      <c r="B2393" s="75"/>
      <c r="C2393" s="71"/>
      <c r="D2393" s="71"/>
      <c r="E2393" s="71"/>
      <c r="F2393" s="6"/>
      <c r="G2393" s="27"/>
      <c r="H2393" s="199"/>
      <c r="I2393" s="200"/>
      <c r="J2393" s="199"/>
      <c r="K2393" s="200"/>
      <c r="L2393" s="27"/>
      <c r="M2393" s="107"/>
    </row>
    <row r="2394" spans="1:13">
      <c r="A2394" s="17">
        <v>9</v>
      </c>
      <c r="B2394" s="7"/>
      <c r="C2394" s="7"/>
      <c r="D2394" s="7"/>
      <c r="E2394" s="6"/>
      <c r="F2394" s="6"/>
      <c r="G2394" s="27"/>
      <c r="H2394" s="38" t="s">
        <v>68</v>
      </c>
      <c r="I2394" s="38"/>
      <c r="J2394" s="38"/>
      <c r="K2394" s="38"/>
      <c r="L2394" s="27"/>
      <c r="M2394" s="107"/>
    </row>
    <row r="2395" spans="1:13">
      <c r="A2395" s="17">
        <v>10</v>
      </c>
      <c r="B2395" s="95"/>
      <c r="C2395" s="6"/>
      <c r="D2395" s="6"/>
      <c r="E2395" s="6"/>
      <c r="F2395" s="6"/>
      <c r="G2395" s="27"/>
      <c r="H2395" s="54" t="s">
        <v>69</v>
      </c>
      <c r="I2395" s="54"/>
      <c r="J2395" s="54"/>
      <c r="K2395" s="54"/>
      <c r="L2395" s="27"/>
      <c r="M2395" s="107"/>
    </row>
    <row r="2396" spans="1:13">
      <c r="A2396" s="17">
        <v>11</v>
      </c>
      <c r="B2396" s="76"/>
      <c r="C2396" s="6"/>
      <c r="D2396" s="6"/>
      <c r="E2396" s="6"/>
      <c r="F2396" s="6"/>
      <c r="G2396" s="20"/>
      <c r="H2396" s="182"/>
      <c r="I2396" s="183"/>
      <c r="J2396" s="8"/>
      <c r="K2396" s="8"/>
      <c r="L2396" s="8"/>
      <c r="M2396" s="119"/>
    </row>
    <row r="2397" spans="1:13">
      <c r="A2397" s="17">
        <v>12</v>
      </c>
      <c r="B2397" s="75"/>
      <c r="C2397" s="6"/>
      <c r="D2397" s="6"/>
      <c r="E2397" s="6"/>
      <c r="F2397" s="6"/>
      <c r="G2397" s="20"/>
      <c r="H2397" s="95"/>
      <c r="I2397" s="7"/>
      <c r="J2397" s="8"/>
      <c r="K2397" s="8"/>
      <c r="L2397" s="8"/>
      <c r="M2397" s="119"/>
    </row>
    <row r="2398" spans="1:13">
      <c r="A2398" s="17">
        <v>13</v>
      </c>
      <c r="B2398" s="76"/>
      <c r="C2398" s="6"/>
      <c r="D2398" s="6"/>
      <c r="E2398" s="6"/>
      <c r="F2398" s="6"/>
      <c r="G2398" s="20"/>
      <c r="H2398" s="95"/>
      <c r="I2398" s="7"/>
      <c r="J2398" s="8"/>
      <c r="K2398" s="8"/>
      <c r="L2398" s="8"/>
      <c r="M2398" s="119"/>
    </row>
    <row r="2399" spans="1:13">
      <c r="A2399" s="17">
        <v>14</v>
      </c>
      <c r="B2399" s="76"/>
      <c r="C2399" s="6"/>
      <c r="D2399" s="6"/>
      <c r="E2399" s="6"/>
      <c r="F2399" s="6"/>
      <c r="G2399" s="20"/>
      <c r="H2399" s="95"/>
      <c r="I2399" s="7"/>
      <c r="J2399" s="8"/>
      <c r="K2399" s="8"/>
      <c r="L2399" s="8"/>
      <c r="M2399" s="119"/>
    </row>
    <row r="2400" spans="1:13">
      <c r="A2400" s="17">
        <v>15</v>
      </c>
      <c r="B2400" s="76"/>
      <c r="C2400" s="6"/>
      <c r="D2400" s="6"/>
      <c r="E2400" s="6"/>
      <c r="F2400" s="6"/>
      <c r="G2400" s="20"/>
      <c r="H2400" s="95"/>
      <c r="I2400" s="7"/>
      <c r="J2400" s="8"/>
      <c r="K2400" s="8"/>
      <c r="L2400" s="8"/>
      <c r="M2400" s="119"/>
    </row>
    <row r="2401" spans="1:13">
      <c r="A2401" s="17">
        <v>16</v>
      </c>
      <c r="B2401" s="75"/>
      <c r="C2401" s="6"/>
      <c r="D2401" s="6"/>
      <c r="E2401" s="6"/>
      <c r="F2401" s="6"/>
      <c r="G2401" s="54"/>
      <c r="H2401" s="95"/>
      <c r="I2401" s="7"/>
      <c r="J2401" s="8"/>
      <c r="K2401" s="8"/>
      <c r="L2401" s="8"/>
      <c r="M2401" s="119"/>
    </row>
    <row r="2402" spans="1:13">
      <c r="A2402" s="17">
        <v>17</v>
      </c>
      <c r="B2402" s="76"/>
      <c r="C2402" s="6"/>
      <c r="D2402" s="6"/>
      <c r="E2402" s="6"/>
      <c r="F2402" s="6"/>
      <c r="G2402" s="54"/>
      <c r="H2402" s="56"/>
      <c r="I2402" s="8"/>
      <c r="J2402" s="56"/>
      <c r="K2402" s="8"/>
      <c r="L2402" s="56"/>
      <c r="M2402" s="120"/>
    </row>
    <row r="2403" spans="1:13">
      <c r="A2403" s="17">
        <v>18</v>
      </c>
      <c r="B2403" s="76"/>
      <c r="C2403" s="6"/>
      <c r="D2403" s="6"/>
      <c r="E2403" s="6"/>
      <c r="F2403" s="6"/>
      <c r="G2403" s="54"/>
      <c r="H2403" s="99"/>
      <c r="I2403" s="8"/>
      <c r="J2403" s="99"/>
      <c r="K2403" s="8"/>
      <c r="L2403" s="99"/>
      <c r="M2403" s="121"/>
    </row>
    <row r="2404" spans="1:13">
      <c r="A2404" s="17">
        <v>19</v>
      </c>
      <c r="B2404" s="76"/>
      <c r="C2404" s="6"/>
      <c r="D2404" s="6"/>
      <c r="E2404" s="6"/>
      <c r="F2404" s="6"/>
      <c r="G2404" s="99"/>
      <c r="H2404" s="8"/>
      <c r="I2404" s="8"/>
      <c r="J2404" s="8"/>
      <c r="K2404" s="8"/>
      <c r="L2404" s="8"/>
      <c r="M2404" s="119"/>
    </row>
    <row r="2405" spans="1:13">
      <c r="A2405" s="17">
        <v>20</v>
      </c>
      <c r="B2405" s="75"/>
      <c r="C2405" s="6"/>
      <c r="D2405" s="6"/>
      <c r="E2405" s="6"/>
      <c r="F2405" s="6"/>
      <c r="G2405" s="99"/>
      <c r="H2405" s="8"/>
      <c r="I2405" s="8"/>
      <c r="J2405" s="8"/>
      <c r="K2405" s="8"/>
      <c r="L2405" s="8"/>
      <c r="M2405" s="119"/>
    </row>
    <row r="2406" spans="1:13">
      <c r="A2406" s="17">
        <v>21</v>
      </c>
      <c r="B2406" s="76"/>
      <c r="C2406" s="6"/>
      <c r="D2406" s="6"/>
      <c r="E2406" s="6"/>
      <c r="F2406" s="6"/>
      <c r="G2406" s="99"/>
      <c r="H2406" s="8"/>
      <c r="I2406" s="8"/>
      <c r="J2406" s="8"/>
      <c r="K2406" s="8"/>
      <c r="L2406" s="8"/>
      <c r="M2406" s="119"/>
    </row>
    <row r="2407" spans="1:13">
      <c r="A2407" s="17">
        <v>22</v>
      </c>
      <c r="B2407" s="76"/>
      <c r="C2407" s="6"/>
      <c r="D2407" s="6"/>
      <c r="E2407" s="6"/>
      <c r="F2407" s="6"/>
      <c r="G2407" s="99"/>
      <c r="H2407" s="8"/>
      <c r="I2407" s="8"/>
      <c r="J2407" s="8"/>
      <c r="K2407" s="8"/>
      <c r="L2407" s="8"/>
      <c r="M2407" s="119"/>
    </row>
    <row r="2408" spans="1:13">
      <c r="A2408" s="17">
        <v>23</v>
      </c>
      <c r="B2408" s="76"/>
      <c r="C2408" s="6"/>
      <c r="D2408" s="6"/>
      <c r="E2408" s="6"/>
      <c r="F2408" s="6"/>
      <c r="G2408" s="99"/>
      <c r="H2408" s="8"/>
      <c r="I2408" s="8"/>
      <c r="J2408" s="8"/>
      <c r="K2408" s="8"/>
      <c r="L2408" s="8"/>
      <c r="M2408" s="119"/>
    </row>
    <row r="2409" spans="1:13">
      <c r="A2409" s="17">
        <v>24</v>
      </c>
      <c r="B2409" s="75"/>
      <c r="C2409" s="6"/>
      <c r="D2409" s="6"/>
      <c r="E2409" s="6"/>
      <c r="F2409" s="6"/>
      <c r="G2409" s="99"/>
      <c r="H2409" s="42"/>
      <c r="I2409" s="8"/>
      <c r="J2409" s="42"/>
      <c r="K2409" s="8"/>
      <c r="L2409" s="8"/>
      <c r="M2409" s="119"/>
    </row>
    <row r="2410" spans="1:13">
      <c r="A2410" s="17">
        <v>25</v>
      </c>
      <c r="B2410" s="76"/>
      <c r="C2410" s="6"/>
      <c r="D2410" s="6"/>
      <c r="E2410" s="6"/>
      <c r="F2410" s="6"/>
      <c r="G2410" s="99"/>
      <c r="H2410" s="42"/>
      <c r="I2410" s="99"/>
      <c r="J2410" s="42"/>
      <c r="K2410" s="8"/>
      <c r="L2410" s="8"/>
      <c r="M2410" s="119"/>
    </row>
    <row r="2411" spans="1:13">
      <c r="G2411" s="8"/>
      <c r="H2411" s="8"/>
      <c r="I2411" s="8"/>
      <c r="J2411" s="8"/>
      <c r="K2411" s="8"/>
      <c r="L2411" s="8"/>
      <c r="M2411" s="119"/>
    </row>
    <row r="2412" spans="1:13">
      <c r="G2412" s="8"/>
      <c r="H2412" s="8"/>
      <c r="I2412" s="8"/>
      <c r="J2412" s="8"/>
      <c r="K2412" s="8"/>
      <c r="L2412" s="8"/>
      <c r="M2412" s="119"/>
    </row>
    <row r="2413" spans="1:13">
      <c r="G2413" s="8"/>
      <c r="H2413" s="8"/>
      <c r="I2413" s="8"/>
      <c r="J2413" s="8"/>
      <c r="K2413" s="8"/>
      <c r="L2413" s="8"/>
      <c r="M2413" s="119"/>
    </row>
    <row r="2414" spans="1:13">
      <c r="G2414" s="8"/>
      <c r="H2414" s="8"/>
      <c r="I2414" s="8"/>
      <c r="J2414" s="8"/>
      <c r="K2414" s="8"/>
      <c r="L2414" s="8"/>
      <c r="M2414" s="119"/>
    </row>
    <row r="2415" spans="1:13">
      <c r="G2415" s="8"/>
      <c r="H2415" s="8"/>
      <c r="I2415" s="8"/>
      <c r="J2415" s="8"/>
      <c r="K2415" s="8"/>
      <c r="L2415" s="8"/>
      <c r="M2415" s="119"/>
    </row>
    <row r="2416" spans="1:13">
      <c r="G2416" s="8"/>
      <c r="H2416" s="8"/>
      <c r="I2416" s="8"/>
      <c r="J2416" s="8"/>
      <c r="K2416" s="8"/>
      <c r="L2416" s="8"/>
      <c r="M2416" s="119"/>
    </row>
    <row r="2417" spans="1:13">
      <c r="G2417" s="8"/>
      <c r="H2417" s="8"/>
      <c r="I2417" s="8"/>
      <c r="J2417" s="8"/>
      <c r="K2417" s="8"/>
      <c r="L2417" s="8"/>
      <c r="M2417" s="119"/>
    </row>
    <row r="2418" spans="1:13">
      <c r="G2418" s="8"/>
      <c r="H2418" s="8"/>
      <c r="I2418" s="8"/>
      <c r="J2418" s="8"/>
      <c r="K2418" s="8"/>
      <c r="L2418" s="8"/>
      <c r="M2418" s="119"/>
    </row>
    <row r="2419" spans="1:13">
      <c r="G2419" s="8"/>
      <c r="H2419" s="8"/>
      <c r="I2419" s="8"/>
      <c r="J2419" s="8"/>
      <c r="K2419" s="8"/>
      <c r="L2419" s="8"/>
      <c r="M2419" s="119"/>
    </row>
    <row r="2420" spans="1:13">
      <c r="G2420" s="8"/>
      <c r="H2420" s="8"/>
      <c r="I2420" s="8"/>
      <c r="J2420" s="8"/>
      <c r="K2420" s="8"/>
      <c r="L2420" s="8"/>
      <c r="M2420" s="119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  <c r="M2421" s="112"/>
    </row>
    <row r="2422" spans="1:13">
      <c r="A2422" s="202" t="s">
        <v>86</v>
      </c>
      <c r="B2422" s="203"/>
      <c r="C2422" s="203"/>
      <c r="D2422" s="203"/>
      <c r="E2422" s="203"/>
      <c r="F2422" s="97"/>
      <c r="G2422" s="27"/>
      <c r="H2422" s="96" t="s">
        <v>51</v>
      </c>
      <c r="I2422" s="96"/>
      <c r="J2422" s="96"/>
      <c r="K2422" s="27"/>
      <c r="L2422" s="27"/>
      <c r="M2422" s="107"/>
    </row>
    <row r="2423" spans="1:13">
      <c r="A2423" s="34" t="s">
        <v>52</v>
      </c>
      <c r="B2423" s="97"/>
      <c r="C2423" s="97"/>
      <c r="D2423" s="97"/>
      <c r="E2423" s="97"/>
      <c r="F2423" s="97"/>
      <c r="G2423" s="27"/>
      <c r="H2423" s="55" t="s">
        <v>87</v>
      </c>
      <c r="I2423" s="55"/>
      <c r="J2423" s="55"/>
      <c r="K2423" s="37"/>
      <c r="L2423" s="26"/>
      <c r="M2423" s="113"/>
    </row>
    <row r="2424" spans="1:13">
      <c r="A2424" s="97"/>
      <c r="B2424" s="29"/>
      <c r="C2424" s="15" t="s">
        <v>53</v>
      </c>
      <c r="D2424" s="67"/>
      <c r="E2424" s="30"/>
      <c r="F2424" s="28"/>
      <c r="G2424" s="27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4"/>
    </row>
    <row r="2425" spans="1:13">
      <c r="A2425" s="1"/>
      <c r="B2425" s="1"/>
      <c r="C2425" s="15" t="s">
        <v>59</v>
      </c>
      <c r="D2425" s="30">
        <v>428</v>
      </c>
      <c r="E2425" s="30"/>
      <c r="F2425" s="28"/>
      <c r="G2425" s="27"/>
      <c r="H2425" s="31">
        <v>1</v>
      </c>
      <c r="I2425" s="68"/>
      <c r="J2425" s="35"/>
      <c r="K2425" s="31"/>
      <c r="L2425" s="33"/>
      <c r="M2425" s="110"/>
    </row>
    <row r="2426" spans="1:13">
      <c r="A2426" s="9" t="s">
        <v>0</v>
      </c>
      <c r="B2426" s="10"/>
      <c r="C2426" s="15" t="s">
        <v>60</v>
      </c>
      <c r="D2426" s="30">
        <v>407</v>
      </c>
      <c r="E2426" s="30"/>
      <c r="F2426" s="28"/>
      <c r="G2426" s="27"/>
      <c r="H2426" s="31">
        <v>2</v>
      </c>
      <c r="I2426" s="68"/>
      <c r="J2426" s="35"/>
      <c r="K2426" s="31"/>
      <c r="L2426" s="33"/>
      <c r="M2426" s="110"/>
    </row>
    <row r="2427" spans="1:13">
      <c r="A2427" s="9" t="s">
        <v>1</v>
      </c>
      <c r="B2427" s="11"/>
      <c r="C2427" s="15" t="s">
        <v>61</v>
      </c>
      <c r="D2427" s="30">
        <v>20</v>
      </c>
      <c r="E2427" s="30"/>
      <c r="F2427" s="28"/>
      <c r="G2427" s="27"/>
      <c r="H2427" s="31">
        <v>3</v>
      </c>
      <c r="I2427" s="31"/>
      <c r="J2427" s="35"/>
      <c r="K2427" s="31"/>
      <c r="L2427" s="33"/>
      <c r="M2427" s="110"/>
    </row>
    <row r="2428" spans="1:13">
      <c r="A2428" s="9" t="s">
        <v>62</v>
      </c>
      <c r="B2428" s="11"/>
      <c r="C2428" s="16" t="s">
        <v>63</v>
      </c>
      <c r="D2428" s="57" t="s">
        <v>88</v>
      </c>
      <c r="E2428" s="21"/>
      <c r="F2428" s="54"/>
      <c r="G2428" s="27"/>
      <c r="H2428" s="31">
        <v>4</v>
      </c>
      <c r="I2428" s="31"/>
      <c r="J2428" s="35"/>
      <c r="K2428" s="31"/>
      <c r="L2428" s="33"/>
      <c r="M2428" s="110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27"/>
      <c r="H2429" s="31">
        <v>5</v>
      </c>
      <c r="I2429" s="31"/>
      <c r="J2429" s="35"/>
      <c r="K2429" s="31"/>
      <c r="L2429" s="33"/>
      <c r="M2429" s="110"/>
    </row>
    <row r="2430" spans="1:13">
      <c r="A2430" s="17">
        <v>1</v>
      </c>
      <c r="B2430" s="12"/>
      <c r="C2430" s="71" t="s">
        <v>78</v>
      </c>
      <c r="D2430" s="77">
        <v>22</v>
      </c>
      <c r="E2430" s="71" t="s">
        <v>78</v>
      </c>
      <c r="F2430" s="12"/>
      <c r="G2430" s="27"/>
      <c r="H2430" s="72"/>
      <c r="I2430" s="72"/>
      <c r="J2430" s="72"/>
      <c r="K2430" s="72"/>
      <c r="L2430" s="44"/>
      <c r="M2430" s="115"/>
    </row>
    <row r="2431" spans="1:13">
      <c r="A2431" s="17">
        <v>2</v>
      </c>
      <c r="B2431" s="74">
        <v>10</v>
      </c>
      <c r="C2431" s="71" t="s">
        <v>77</v>
      </c>
      <c r="D2431" s="71" t="s">
        <v>77</v>
      </c>
      <c r="E2431" s="71" t="s">
        <v>77</v>
      </c>
      <c r="F2431" s="6"/>
      <c r="G2431" s="27"/>
      <c r="H2431" s="98"/>
      <c r="I2431" s="98"/>
      <c r="J2431" s="98"/>
      <c r="K2431" s="98"/>
      <c r="L2431" s="44"/>
      <c r="M2431" s="115"/>
    </row>
    <row r="2432" spans="1:13">
      <c r="A2432" s="17">
        <v>3</v>
      </c>
      <c r="B2432" s="75"/>
      <c r="C2432" s="71"/>
      <c r="D2432" s="6"/>
      <c r="E2432" s="71"/>
      <c r="F2432" s="6"/>
      <c r="G2432" s="27"/>
      <c r="H2432" s="204" t="s">
        <v>75</v>
      </c>
      <c r="I2432" s="205"/>
      <c r="J2432" s="98"/>
      <c r="K2432" s="44" t="s">
        <v>35</v>
      </c>
      <c r="L2432" s="5"/>
      <c r="M2432" s="116"/>
    </row>
    <row r="2433" spans="1:13">
      <c r="A2433" s="17">
        <v>4</v>
      </c>
      <c r="B2433" s="75"/>
      <c r="C2433" s="71"/>
      <c r="D2433" s="6"/>
      <c r="E2433" s="71"/>
      <c r="F2433" s="6"/>
      <c r="G2433" s="27"/>
      <c r="H2433" s="21" t="s">
        <v>64</v>
      </c>
      <c r="I2433" s="21"/>
      <c r="J2433" s="43">
        <f>SUM(J2425*L2425)+10+12</f>
        <v>22</v>
      </c>
      <c r="K2433" s="2"/>
      <c r="L2433" s="3"/>
      <c r="M2433" s="117"/>
    </row>
    <row r="2434" spans="1:13">
      <c r="A2434" s="17">
        <v>5</v>
      </c>
      <c r="B2434" s="76"/>
      <c r="C2434" s="71"/>
      <c r="D2434" s="71"/>
      <c r="E2434" s="71"/>
      <c r="F2434" s="6"/>
      <c r="G2434" s="27"/>
      <c r="H2434" s="21" t="s">
        <v>65</v>
      </c>
      <c r="I2434" s="21"/>
      <c r="J2434" s="43">
        <f>SUM(N2430,B2431)+12</f>
        <v>22</v>
      </c>
      <c r="K2434" s="27"/>
      <c r="L2434" s="3"/>
      <c r="M2434" s="117"/>
    </row>
    <row r="2435" spans="1:13">
      <c r="A2435" s="17">
        <v>6</v>
      </c>
      <c r="B2435" s="7"/>
      <c r="C2435" s="7"/>
      <c r="D2435" s="7"/>
      <c r="E2435" s="71"/>
      <c r="F2435" s="6"/>
      <c r="G2435" s="27"/>
      <c r="H2435" s="206" t="s">
        <v>66</v>
      </c>
      <c r="I2435" s="207"/>
      <c r="J2435" s="206" t="s">
        <v>67</v>
      </c>
      <c r="K2435" s="207"/>
      <c r="L2435" s="20"/>
      <c r="M2435" s="118"/>
    </row>
    <row r="2436" spans="1:13">
      <c r="A2436" s="17">
        <v>7</v>
      </c>
      <c r="B2436" s="7"/>
      <c r="C2436" s="71"/>
      <c r="D2436" s="6"/>
      <c r="E2436" s="71"/>
      <c r="F2436" s="6"/>
      <c r="G2436" s="27"/>
      <c r="H2436" s="197"/>
      <c r="I2436" s="198"/>
      <c r="J2436" s="197"/>
      <c r="K2436" s="198"/>
      <c r="L2436" s="27"/>
      <c r="M2436" s="107"/>
    </row>
    <row r="2437" spans="1:13">
      <c r="A2437" s="17">
        <v>8</v>
      </c>
      <c r="B2437" s="75"/>
      <c r="C2437" s="71"/>
      <c r="D2437" s="71"/>
      <c r="E2437" s="71"/>
      <c r="F2437" s="6"/>
      <c r="G2437" s="27"/>
      <c r="H2437" s="199"/>
      <c r="I2437" s="200"/>
      <c r="J2437" s="199"/>
      <c r="K2437" s="200"/>
      <c r="L2437" s="27"/>
      <c r="M2437" s="107"/>
    </row>
    <row r="2438" spans="1:13">
      <c r="A2438" s="17">
        <v>9</v>
      </c>
      <c r="B2438" s="7"/>
      <c r="C2438" s="7"/>
      <c r="D2438" s="7"/>
      <c r="E2438" s="6"/>
      <c r="F2438" s="6"/>
      <c r="G2438" s="27"/>
      <c r="H2438" s="38" t="s">
        <v>68</v>
      </c>
      <c r="I2438" s="38"/>
      <c r="J2438" s="38"/>
      <c r="K2438" s="38"/>
      <c r="L2438" s="27"/>
      <c r="M2438" s="107"/>
    </row>
    <row r="2439" spans="1:13">
      <c r="A2439" s="17">
        <v>10</v>
      </c>
      <c r="B2439" s="95"/>
      <c r="C2439" s="6"/>
      <c r="D2439" s="6"/>
      <c r="E2439" s="6"/>
      <c r="F2439" s="6"/>
      <c r="G2439" s="27"/>
      <c r="H2439" s="54" t="s">
        <v>69</v>
      </c>
      <c r="I2439" s="54"/>
      <c r="J2439" s="54"/>
      <c r="K2439" s="54"/>
      <c r="L2439" s="27"/>
      <c r="M2439" s="107"/>
    </row>
    <row r="2440" spans="1:13">
      <c r="A2440" s="17">
        <v>11</v>
      </c>
      <c r="B2440" s="76"/>
      <c r="C2440" s="6"/>
      <c r="D2440" s="6"/>
      <c r="E2440" s="6"/>
      <c r="F2440" s="6"/>
      <c r="G2440" s="20"/>
      <c r="H2440" s="182"/>
      <c r="I2440" s="183"/>
      <c r="J2440" s="8"/>
      <c r="K2440" s="8"/>
      <c r="L2440" s="8"/>
      <c r="M2440" s="119"/>
    </row>
    <row r="2441" spans="1:13">
      <c r="A2441" s="17">
        <v>12</v>
      </c>
      <c r="B2441" s="75"/>
      <c r="C2441" s="6"/>
      <c r="D2441" s="6"/>
      <c r="E2441" s="6"/>
      <c r="F2441" s="6"/>
      <c r="G2441" s="20"/>
      <c r="H2441" s="95"/>
      <c r="I2441" s="7"/>
      <c r="J2441" s="8"/>
      <c r="K2441" s="8"/>
      <c r="L2441" s="8"/>
      <c r="M2441" s="119"/>
    </row>
    <row r="2442" spans="1:13">
      <c r="A2442" s="17">
        <v>13</v>
      </c>
      <c r="B2442" s="76"/>
      <c r="C2442" s="6"/>
      <c r="D2442" s="6"/>
      <c r="E2442" s="6"/>
      <c r="F2442" s="6"/>
      <c r="G2442" s="20"/>
      <c r="H2442" s="95"/>
      <c r="I2442" s="7"/>
      <c r="J2442" s="8"/>
      <c r="K2442" s="8"/>
      <c r="L2442" s="8"/>
      <c r="M2442" s="119"/>
    </row>
    <row r="2443" spans="1:13">
      <c r="A2443" s="17">
        <v>14</v>
      </c>
      <c r="B2443" s="76"/>
      <c r="C2443" s="6"/>
      <c r="D2443" s="6"/>
      <c r="E2443" s="6"/>
      <c r="F2443" s="6"/>
      <c r="G2443" s="20"/>
      <c r="H2443" s="95"/>
      <c r="I2443" s="7"/>
      <c r="J2443" s="8"/>
      <c r="K2443" s="8"/>
      <c r="L2443" s="8"/>
      <c r="M2443" s="119"/>
    </row>
    <row r="2444" spans="1:13">
      <c r="A2444" s="17">
        <v>15</v>
      </c>
      <c r="B2444" s="76"/>
      <c r="C2444" s="6"/>
      <c r="D2444" s="6"/>
      <c r="E2444" s="6"/>
      <c r="F2444" s="6"/>
      <c r="G2444" s="20"/>
      <c r="H2444" s="95"/>
      <c r="I2444" s="7"/>
      <c r="J2444" s="8"/>
      <c r="K2444" s="8"/>
      <c r="L2444" s="8"/>
      <c r="M2444" s="119"/>
    </row>
    <row r="2445" spans="1:13">
      <c r="A2445" s="17">
        <v>16</v>
      </c>
      <c r="B2445" s="75"/>
      <c r="C2445" s="6"/>
      <c r="D2445" s="6"/>
      <c r="E2445" s="6"/>
      <c r="F2445" s="6"/>
      <c r="G2445" s="54"/>
      <c r="H2445" s="95"/>
      <c r="I2445" s="7"/>
      <c r="J2445" s="8"/>
      <c r="K2445" s="8"/>
      <c r="L2445" s="8"/>
      <c r="M2445" s="119"/>
    </row>
    <row r="2446" spans="1:13">
      <c r="A2446" s="17">
        <v>17</v>
      </c>
      <c r="B2446" s="76"/>
      <c r="C2446" s="6"/>
      <c r="D2446" s="6"/>
      <c r="E2446" s="6"/>
      <c r="F2446" s="6"/>
      <c r="G2446" s="54"/>
      <c r="H2446" s="56"/>
      <c r="I2446" s="8"/>
      <c r="J2446" s="56"/>
      <c r="K2446" s="8"/>
      <c r="L2446" s="56"/>
      <c r="M2446" s="120"/>
    </row>
    <row r="2447" spans="1:13">
      <c r="A2447" s="17">
        <v>18</v>
      </c>
      <c r="B2447" s="76"/>
      <c r="C2447" s="6"/>
      <c r="D2447" s="6"/>
      <c r="E2447" s="6"/>
      <c r="F2447" s="6"/>
      <c r="G2447" s="54"/>
      <c r="H2447" s="99"/>
      <c r="I2447" s="8"/>
      <c r="J2447" s="99"/>
      <c r="K2447" s="8"/>
      <c r="L2447" s="99"/>
      <c r="M2447" s="121"/>
    </row>
    <row r="2448" spans="1:13">
      <c r="A2448" s="17">
        <v>19</v>
      </c>
      <c r="B2448" s="76"/>
      <c r="C2448" s="6"/>
      <c r="D2448" s="6"/>
      <c r="E2448" s="6"/>
      <c r="F2448" s="6"/>
      <c r="G2448" s="99"/>
      <c r="H2448" s="8"/>
      <c r="I2448" s="8"/>
      <c r="J2448" s="8"/>
      <c r="K2448" s="8"/>
      <c r="L2448" s="8"/>
      <c r="M2448" s="119"/>
    </row>
    <row r="2449" spans="1:13">
      <c r="A2449" s="17">
        <v>20</v>
      </c>
      <c r="B2449" s="75"/>
      <c r="C2449" s="6"/>
      <c r="D2449" s="6"/>
      <c r="E2449" s="6"/>
      <c r="F2449" s="6"/>
      <c r="G2449" s="99"/>
      <c r="H2449" s="8"/>
      <c r="I2449" s="8"/>
      <c r="J2449" s="8"/>
      <c r="K2449" s="8"/>
      <c r="L2449" s="8"/>
      <c r="M2449" s="119"/>
    </row>
    <row r="2450" spans="1:13">
      <c r="A2450" s="17">
        <v>21</v>
      </c>
      <c r="B2450" s="76"/>
      <c r="C2450" s="6"/>
      <c r="D2450" s="6"/>
      <c r="E2450" s="6"/>
      <c r="F2450" s="6"/>
      <c r="G2450" s="99"/>
      <c r="H2450" s="8"/>
      <c r="I2450" s="8"/>
      <c r="J2450" s="8"/>
      <c r="K2450" s="8"/>
      <c r="L2450" s="8"/>
      <c r="M2450" s="119"/>
    </row>
    <row r="2451" spans="1:13">
      <c r="A2451" s="17">
        <v>22</v>
      </c>
      <c r="B2451" s="76"/>
      <c r="C2451" s="6"/>
      <c r="D2451" s="6"/>
      <c r="E2451" s="6"/>
      <c r="F2451" s="6"/>
      <c r="G2451" s="99"/>
      <c r="H2451" s="8"/>
      <c r="I2451" s="8"/>
      <c r="J2451" s="8"/>
      <c r="K2451" s="8"/>
      <c r="L2451" s="8"/>
      <c r="M2451" s="119"/>
    </row>
    <row r="2452" spans="1:13">
      <c r="A2452" s="17">
        <v>23</v>
      </c>
      <c r="B2452" s="76"/>
      <c r="C2452" s="6"/>
      <c r="D2452" s="6"/>
      <c r="E2452" s="6"/>
      <c r="F2452" s="6"/>
      <c r="G2452" s="99"/>
      <c r="H2452" s="8"/>
      <c r="I2452" s="8"/>
      <c r="J2452" s="8"/>
      <c r="K2452" s="8"/>
      <c r="L2452" s="8"/>
      <c r="M2452" s="119"/>
    </row>
    <row r="2453" spans="1:13">
      <c r="A2453" s="17">
        <v>24</v>
      </c>
      <c r="B2453" s="75"/>
      <c r="C2453" s="6"/>
      <c r="D2453" s="6"/>
      <c r="E2453" s="6"/>
      <c r="F2453" s="6"/>
      <c r="G2453" s="99"/>
      <c r="H2453" s="42"/>
      <c r="I2453" s="8"/>
      <c r="J2453" s="42"/>
      <c r="K2453" s="8"/>
      <c r="L2453" s="8"/>
      <c r="M2453" s="119"/>
    </row>
    <row r="2454" spans="1:13">
      <c r="A2454" s="17">
        <v>25</v>
      </c>
      <c r="B2454" s="76"/>
      <c r="C2454" s="6"/>
      <c r="D2454" s="6"/>
      <c r="E2454" s="6"/>
      <c r="F2454" s="6"/>
      <c r="G2454" s="99"/>
      <c r="H2454" s="42"/>
      <c r="I2454" s="99"/>
      <c r="J2454" s="42"/>
      <c r="K2454" s="8"/>
      <c r="L2454" s="8"/>
      <c r="M2454" s="119"/>
    </row>
    <row r="2455" spans="1:13">
      <c r="G2455" s="8"/>
      <c r="H2455" s="8"/>
      <c r="I2455" s="8"/>
      <c r="J2455" s="8"/>
      <c r="K2455" s="8"/>
      <c r="L2455" s="8"/>
      <c r="M2455" s="119"/>
    </row>
    <row r="2456" spans="1:13">
      <c r="G2456" s="8"/>
      <c r="H2456" s="8"/>
      <c r="I2456" s="8"/>
      <c r="J2456" s="8"/>
      <c r="K2456" s="8"/>
      <c r="L2456" s="8"/>
      <c r="M2456" s="119"/>
    </row>
    <row r="2457" spans="1:13">
      <c r="G2457" s="8"/>
      <c r="H2457" s="8"/>
      <c r="I2457" s="8"/>
      <c r="J2457" s="8"/>
      <c r="K2457" s="8"/>
      <c r="L2457" s="8"/>
      <c r="M2457" s="119"/>
    </row>
    <row r="2458" spans="1:13">
      <c r="G2458" s="8"/>
      <c r="H2458" s="8"/>
      <c r="I2458" s="8"/>
      <c r="J2458" s="8"/>
      <c r="K2458" s="8"/>
      <c r="L2458" s="8"/>
      <c r="M2458" s="119"/>
    </row>
    <row r="2459" spans="1:13">
      <c r="G2459" s="8"/>
      <c r="H2459" s="8"/>
      <c r="I2459" s="8"/>
      <c r="J2459" s="8"/>
      <c r="K2459" s="8"/>
      <c r="L2459" s="8"/>
      <c r="M2459" s="119"/>
    </row>
    <row r="2460" spans="1:13">
      <c r="G2460" s="8"/>
      <c r="H2460" s="8"/>
      <c r="I2460" s="8"/>
      <c r="J2460" s="8"/>
      <c r="K2460" s="8"/>
      <c r="L2460" s="8"/>
      <c r="M2460" s="119"/>
    </row>
    <row r="2461" spans="1:13">
      <c r="G2461" s="8"/>
      <c r="H2461" s="8"/>
      <c r="I2461" s="8"/>
      <c r="J2461" s="8"/>
      <c r="K2461" s="8"/>
      <c r="L2461" s="8"/>
      <c r="M2461" s="119"/>
    </row>
    <row r="2462" spans="1:13">
      <c r="G2462" s="8"/>
      <c r="H2462" s="8"/>
      <c r="I2462" s="8"/>
      <c r="J2462" s="8"/>
      <c r="K2462" s="8"/>
      <c r="L2462" s="8"/>
      <c r="M2462" s="119"/>
    </row>
    <row r="2463" spans="1:13">
      <c r="G2463" s="8"/>
      <c r="H2463" s="8"/>
      <c r="I2463" s="8"/>
      <c r="J2463" s="8"/>
      <c r="K2463" s="8"/>
      <c r="L2463" s="8"/>
      <c r="M2463" s="119"/>
    </row>
    <row r="2464" spans="1:13">
      <c r="G2464" s="8"/>
      <c r="H2464" s="8"/>
      <c r="I2464" s="8"/>
      <c r="J2464" s="8"/>
      <c r="K2464" s="8"/>
      <c r="L2464" s="8"/>
      <c r="M2464" s="119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  <c r="M2465" s="112"/>
    </row>
    <row r="2466" spans="1:13">
      <c r="A2466" s="202" t="s">
        <v>86</v>
      </c>
      <c r="B2466" s="203"/>
      <c r="C2466" s="203"/>
      <c r="D2466" s="203"/>
      <c r="E2466" s="203"/>
      <c r="F2466" s="97"/>
      <c r="G2466" s="27"/>
      <c r="H2466" s="96" t="s">
        <v>51</v>
      </c>
      <c r="I2466" s="96"/>
      <c r="J2466" s="96"/>
      <c r="K2466" s="27"/>
      <c r="L2466" s="27"/>
      <c r="M2466" s="107"/>
    </row>
    <row r="2467" spans="1:13">
      <c r="A2467" s="34" t="s">
        <v>52</v>
      </c>
      <c r="B2467" s="97"/>
      <c r="C2467" s="97"/>
      <c r="D2467" s="97"/>
      <c r="E2467" s="97"/>
      <c r="F2467" s="97"/>
      <c r="G2467" s="27"/>
      <c r="H2467" s="55" t="s">
        <v>87</v>
      </c>
      <c r="I2467" s="55"/>
      <c r="J2467" s="55"/>
      <c r="K2467" s="37"/>
      <c r="L2467" s="26"/>
      <c r="M2467" s="113"/>
    </row>
    <row r="2468" spans="1:13">
      <c r="A2468" s="97"/>
      <c r="B2468" s="29"/>
      <c r="C2468" s="15" t="s">
        <v>53</v>
      </c>
      <c r="D2468" s="67"/>
      <c r="E2468" s="30"/>
      <c r="F2468" s="28"/>
      <c r="G2468" s="27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4"/>
    </row>
    <row r="2469" spans="1:13">
      <c r="A2469" s="1"/>
      <c r="B2469" s="1"/>
      <c r="C2469" s="15" t="s">
        <v>59</v>
      </c>
      <c r="D2469" s="30">
        <v>428</v>
      </c>
      <c r="E2469" s="30"/>
      <c r="F2469" s="28"/>
      <c r="G2469" s="27"/>
      <c r="H2469" s="31">
        <v>1</v>
      </c>
      <c r="I2469" s="68"/>
      <c r="J2469" s="35"/>
      <c r="K2469" s="31"/>
      <c r="L2469" s="33"/>
      <c r="M2469" s="110"/>
    </row>
    <row r="2470" spans="1:13">
      <c r="A2470" s="9" t="s">
        <v>0</v>
      </c>
      <c r="B2470" s="10"/>
      <c r="C2470" s="15" t="s">
        <v>60</v>
      </c>
      <c r="D2470" s="30">
        <v>407</v>
      </c>
      <c r="E2470" s="30"/>
      <c r="F2470" s="28"/>
      <c r="G2470" s="27"/>
      <c r="H2470" s="31">
        <v>2</v>
      </c>
      <c r="I2470" s="68"/>
      <c r="J2470" s="35"/>
      <c r="K2470" s="31"/>
      <c r="L2470" s="33"/>
      <c r="M2470" s="110"/>
    </row>
    <row r="2471" spans="1:13">
      <c r="A2471" s="9" t="s">
        <v>1</v>
      </c>
      <c r="B2471" s="11"/>
      <c r="C2471" s="15" t="s">
        <v>61</v>
      </c>
      <c r="D2471" s="30">
        <v>20</v>
      </c>
      <c r="E2471" s="30"/>
      <c r="F2471" s="28"/>
      <c r="G2471" s="27"/>
      <c r="H2471" s="31">
        <v>3</v>
      </c>
      <c r="I2471" s="31"/>
      <c r="J2471" s="35"/>
      <c r="K2471" s="31"/>
      <c r="L2471" s="33"/>
      <c r="M2471" s="110"/>
    </row>
    <row r="2472" spans="1:13">
      <c r="A2472" s="9" t="s">
        <v>62</v>
      </c>
      <c r="B2472" s="11"/>
      <c r="C2472" s="16" t="s">
        <v>63</v>
      </c>
      <c r="D2472" s="57" t="s">
        <v>88</v>
      </c>
      <c r="E2472" s="21"/>
      <c r="F2472" s="54"/>
      <c r="G2472" s="27"/>
      <c r="H2472" s="31">
        <v>4</v>
      </c>
      <c r="I2472" s="31"/>
      <c r="J2472" s="35"/>
      <c r="K2472" s="31"/>
      <c r="L2472" s="33"/>
      <c r="M2472" s="110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27"/>
      <c r="H2473" s="31">
        <v>5</v>
      </c>
      <c r="I2473" s="31"/>
      <c r="J2473" s="35"/>
      <c r="K2473" s="31"/>
      <c r="L2473" s="33"/>
      <c r="M2473" s="110"/>
    </row>
    <row r="2474" spans="1:13">
      <c r="A2474" s="17">
        <v>1</v>
      </c>
      <c r="B2474" s="12"/>
      <c r="C2474" s="71" t="s">
        <v>78</v>
      </c>
      <c r="D2474" s="77">
        <v>22</v>
      </c>
      <c r="E2474" s="71" t="s">
        <v>78</v>
      </c>
      <c r="F2474" s="12"/>
      <c r="G2474" s="27"/>
      <c r="H2474" s="72"/>
      <c r="I2474" s="72"/>
      <c r="J2474" s="72"/>
      <c r="K2474" s="72"/>
      <c r="L2474" s="44"/>
      <c r="M2474" s="115"/>
    </row>
    <row r="2475" spans="1:13">
      <c r="A2475" s="17">
        <v>2</v>
      </c>
      <c r="B2475" s="74">
        <v>10</v>
      </c>
      <c r="C2475" s="71" t="s">
        <v>77</v>
      </c>
      <c r="D2475" s="71" t="s">
        <v>77</v>
      </c>
      <c r="E2475" s="71" t="s">
        <v>77</v>
      </c>
      <c r="F2475" s="6"/>
      <c r="G2475" s="27"/>
      <c r="H2475" s="98"/>
      <c r="I2475" s="98"/>
      <c r="J2475" s="98"/>
      <c r="K2475" s="98"/>
      <c r="L2475" s="44"/>
      <c r="M2475" s="115"/>
    </row>
    <row r="2476" spans="1:13">
      <c r="A2476" s="17">
        <v>3</v>
      </c>
      <c r="B2476" s="75"/>
      <c r="C2476" s="71"/>
      <c r="D2476" s="6"/>
      <c r="E2476" s="71"/>
      <c r="F2476" s="6"/>
      <c r="G2476" s="27"/>
      <c r="H2476" s="204" t="s">
        <v>75</v>
      </c>
      <c r="I2476" s="205"/>
      <c r="J2476" s="98"/>
      <c r="K2476" s="44" t="s">
        <v>35</v>
      </c>
      <c r="L2476" s="5"/>
      <c r="M2476" s="116"/>
    </row>
    <row r="2477" spans="1:13">
      <c r="A2477" s="17">
        <v>4</v>
      </c>
      <c r="B2477" s="75"/>
      <c r="C2477" s="71"/>
      <c r="D2477" s="6"/>
      <c r="E2477" s="71"/>
      <c r="F2477" s="6"/>
      <c r="G2477" s="27"/>
      <c r="H2477" s="21" t="s">
        <v>64</v>
      </c>
      <c r="I2477" s="21"/>
      <c r="J2477" s="43">
        <f>SUM(J2469*L2469)+10+12</f>
        <v>22</v>
      </c>
      <c r="K2477" s="2"/>
      <c r="L2477" s="3"/>
      <c r="M2477" s="117"/>
    </row>
    <row r="2478" spans="1:13">
      <c r="A2478" s="17">
        <v>5</v>
      </c>
      <c r="B2478" s="76"/>
      <c r="C2478" s="71"/>
      <c r="D2478" s="71"/>
      <c r="E2478" s="71"/>
      <c r="F2478" s="6"/>
      <c r="G2478" s="27"/>
      <c r="H2478" s="21" t="s">
        <v>65</v>
      </c>
      <c r="I2478" s="21"/>
      <c r="J2478" s="43">
        <f>SUM(N2474,B2475)+12</f>
        <v>22</v>
      </c>
      <c r="K2478" s="27"/>
      <c r="L2478" s="3"/>
      <c r="M2478" s="117"/>
    </row>
    <row r="2479" spans="1:13">
      <c r="A2479" s="17">
        <v>6</v>
      </c>
      <c r="B2479" s="7"/>
      <c r="C2479" s="7"/>
      <c r="D2479" s="7"/>
      <c r="E2479" s="71"/>
      <c r="F2479" s="6"/>
      <c r="G2479" s="27"/>
      <c r="H2479" s="206" t="s">
        <v>66</v>
      </c>
      <c r="I2479" s="207"/>
      <c r="J2479" s="206" t="s">
        <v>67</v>
      </c>
      <c r="K2479" s="207"/>
      <c r="L2479" s="20"/>
      <c r="M2479" s="118"/>
    </row>
    <row r="2480" spans="1:13">
      <c r="A2480" s="17">
        <v>7</v>
      </c>
      <c r="B2480" s="7"/>
      <c r="C2480" s="71"/>
      <c r="D2480" s="6"/>
      <c r="E2480" s="71"/>
      <c r="F2480" s="6"/>
      <c r="G2480" s="27"/>
      <c r="H2480" s="197"/>
      <c r="I2480" s="198"/>
      <c r="J2480" s="197"/>
      <c r="K2480" s="198"/>
      <c r="L2480" s="27"/>
      <c r="M2480" s="107"/>
    </row>
    <row r="2481" spans="1:13">
      <c r="A2481" s="17">
        <v>8</v>
      </c>
      <c r="B2481" s="75"/>
      <c r="C2481" s="71"/>
      <c r="D2481" s="71"/>
      <c r="E2481" s="71"/>
      <c r="F2481" s="6"/>
      <c r="G2481" s="27"/>
      <c r="H2481" s="199"/>
      <c r="I2481" s="200"/>
      <c r="J2481" s="199"/>
      <c r="K2481" s="200"/>
      <c r="L2481" s="27"/>
      <c r="M2481" s="107"/>
    </row>
    <row r="2482" spans="1:13">
      <c r="A2482" s="17">
        <v>9</v>
      </c>
      <c r="B2482" s="7"/>
      <c r="C2482" s="7"/>
      <c r="D2482" s="7"/>
      <c r="E2482" s="6"/>
      <c r="F2482" s="6"/>
      <c r="G2482" s="27"/>
      <c r="H2482" s="38" t="s">
        <v>68</v>
      </c>
      <c r="I2482" s="38"/>
      <c r="J2482" s="38"/>
      <c r="K2482" s="38"/>
      <c r="L2482" s="27"/>
      <c r="M2482" s="107"/>
    </row>
    <row r="2483" spans="1:13">
      <c r="A2483" s="17">
        <v>10</v>
      </c>
      <c r="B2483" s="95"/>
      <c r="C2483" s="6"/>
      <c r="D2483" s="6"/>
      <c r="E2483" s="6"/>
      <c r="F2483" s="6"/>
      <c r="G2483" s="27"/>
      <c r="H2483" s="54" t="s">
        <v>69</v>
      </c>
      <c r="I2483" s="54"/>
      <c r="J2483" s="54"/>
      <c r="K2483" s="54"/>
      <c r="L2483" s="27"/>
      <c r="M2483" s="107"/>
    </row>
    <row r="2484" spans="1:13">
      <c r="A2484" s="17">
        <v>11</v>
      </c>
      <c r="B2484" s="76"/>
      <c r="C2484" s="6"/>
      <c r="D2484" s="6"/>
      <c r="E2484" s="6"/>
      <c r="F2484" s="6"/>
      <c r="G2484" s="20"/>
      <c r="H2484" s="182"/>
      <c r="I2484" s="183"/>
      <c r="J2484" s="8"/>
      <c r="K2484" s="8"/>
      <c r="L2484" s="8"/>
      <c r="M2484" s="119"/>
    </row>
    <row r="2485" spans="1:13">
      <c r="A2485" s="17">
        <v>12</v>
      </c>
      <c r="B2485" s="75"/>
      <c r="C2485" s="6"/>
      <c r="D2485" s="6"/>
      <c r="E2485" s="6"/>
      <c r="F2485" s="6"/>
      <c r="G2485" s="20"/>
      <c r="H2485" s="95"/>
      <c r="I2485" s="7"/>
      <c r="J2485" s="8"/>
      <c r="K2485" s="8"/>
      <c r="L2485" s="8"/>
      <c r="M2485" s="119"/>
    </row>
    <row r="2486" spans="1:13">
      <c r="A2486" s="17">
        <v>13</v>
      </c>
      <c r="B2486" s="76"/>
      <c r="C2486" s="6"/>
      <c r="D2486" s="6"/>
      <c r="E2486" s="6"/>
      <c r="F2486" s="6"/>
      <c r="G2486" s="20"/>
      <c r="H2486" s="95"/>
      <c r="I2486" s="7"/>
      <c r="J2486" s="8"/>
      <c r="K2486" s="8"/>
      <c r="L2486" s="8"/>
      <c r="M2486" s="119"/>
    </row>
    <row r="2487" spans="1:13">
      <c r="A2487" s="17">
        <v>14</v>
      </c>
      <c r="B2487" s="76"/>
      <c r="C2487" s="6"/>
      <c r="D2487" s="6"/>
      <c r="E2487" s="6"/>
      <c r="F2487" s="6"/>
      <c r="G2487" s="20"/>
      <c r="H2487" s="95"/>
      <c r="I2487" s="7"/>
      <c r="J2487" s="8"/>
      <c r="K2487" s="8"/>
      <c r="L2487" s="8"/>
      <c r="M2487" s="119"/>
    </row>
    <row r="2488" spans="1:13">
      <c r="A2488" s="17">
        <v>15</v>
      </c>
      <c r="B2488" s="76"/>
      <c r="C2488" s="6"/>
      <c r="D2488" s="6"/>
      <c r="E2488" s="6"/>
      <c r="F2488" s="6"/>
      <c r="G2488" s="20"/>
      <c r="H2488" s="95"/>
      <c r="I2488" s="7"/>
      <c r="J2488" s="8"/>
      <c r="K2488" s="8"/>
      <c r="L2488" s="8"/>
      <c r="M2488" s="119"/>
    </row>
    <row r="2489" spans="1:13">
      <c r="A2489" s="17">
        <v>16</v>
      </c>
      <c r="B2489" s="75"/>
      <c r="C2489" s="6"/>
      <c r="D2489" s="6"/>
      <c r="E2489" s="6"/>
      <c r="F2489" s="6"/>
      <c r="G2489" s="54"/>
      <c r="H2489" s="95"/>
      <c r="I2489" s="7"/>
      <c r="J2489" s="8"/>
      <c r="K2489" s="8"/>
      <c r="L2489" s="8"/>
      <c r="M2489" s="119"/>
    </row>
    <row r="2490" spans="1:13">
      <c r="A2490" s="17">
        <v>17</v>
      </c>
      <c r="B2490" s="76"/>
      <c r="C2490" s="6"/>
      <c r="D2490" s="6"/>
      <c r="E2490" s="6"/>
      <c r="F2490" s="6"/>
      <c r="G2490" s="54"/>
      <c r="H2490" s="56"/>
      <c r="I2490" s="8"/>
      <c r="J2490" s="56"/>
      <c r="K2490" s="8"/>
      <c r="L2490" s="56"/>
      <c r="M2490" s="120"/>
    </row>
    <row r="2491" spans="1:13">
      <c r="A2491" s="17">
        <v>18</v>
      </c>
      <c r="B2491" s="76"/>
      <c r="C2491" s="6"/>
      <c r="D2491" s="6"/>
      <c r="E2491" s="6"/>
      <c r="F2491" s="6"/>
      <c r="G2491" s="54"/>
      <c r="H2491" s="99"/>
      <c r="I2491" s="8"/>
      <c r="J2491" s="99"/>
      <c r="K2491" s="8"/>
      <c r="L2491" s="99"/>
      <c r="M2491" s="121"/>
    </row>
    <row r="2492" spans="1:13">
      <c r="A2492" s="17">
        <v>19</v>
      </c>
      <c r="B2492" s="76"/>
      <c r="C2492" s="6"/>
      <c r="D2492" s="6"/>
      <c r="E2492" s="6"/>
      <c r="F2492" s="6"/>
      <c r="G2492" s="99"/>
      <c r="H2492" s="8"/>
      <c r="I2492" s="8"/>
      <c r="J2492" s="8"/>
      <c r="K2492" s="8"/>
      <c r="L2492" s="8"/>
      <c r="M2492" s="119"/>
    </row>
    <row r="2493" spans="1:13">
      <c r="A2493" s="17">
        <v>20</v>
      </c>
      <c r="B2493" s="75"/>
      <c r="C2493" s="6"/>
      <c r="D2493" s="6"/>
      <c r="E2493" s="6"/>
      <c r="F2493" s="6"/>
      <c r="G2493" s="99"/>
      <c r="H2493" s="8"/>
      <c r="I2493" s="8"/>
      <c r="J2493" s="8"/>
      <c r="K2493" s="8"/>
      <c r="L2493" s="8"/>
      <c r="M2493" s="119"/>
    </row>
    <row r="2494" spans="1:13">
      <c r="A2494" s="17">
        <v>21</v>
      </c>
      <c r="B2494" s="76"/>
      <c r="C2494" s="6"/>
      <c r="D2494" s="6"/>
      <c r="E2494" s="6"/>
      <c r="F2494" s="6"/>
      <c r="G2494" s="99"/>
      <c r="H2494" s="8"/>
      <c r="I2494" s="8"/>
      <c r="J2494" s="8"/>
      <c r="K2494" s="8"/>
      <c r="L2494" s="8"/>
      <c r="M2494" s="119"/>
    </row>
    <row r="2495" spans="1:13">
      <c r="A2495" s="17">
        <v>22</v>
      </c>
      <c r="B2495" s="76"/>
      <c r="C2495" s="6"/>
      <c r="D2495" s="6"/>
      <c r="E2495" s="6"/>
      <c r="F2495" s="6"/>
      <c r="G2495" s="99"/>
      <c r="H2495" s="8"/>
      <c r="I2495" s="8"/>
      <c r="J2495" s="8"/>
      <c r="K2495" s="8"/>
      <c r="L2495" s="8"/>
      <c r="M2495" s="119"/>
    </row>
    <row r="2496" spans="1:13">
      <c r="A2496" s="17">
        <v>23</v>
      </c>
      <c r="B2496" s="76"/>
      <c r="C2496" s="6"/>
      <c r="D2496" s="6"/>
      <c r="E2496" s="6"/>
      <c r="F2496" s="6"/>
      <c r="G2496" s="99"/>
      <c r="H2496" s="8"/>
      <c r="I2496" s="8"/>
      <c r="J2496" s="8"/>
      <c r="K2496" s="8"/>
      <c r="L2496" s="8"/>
      <c r="M2496" s="119"/>
    </row>
    <row r="2497" spans="1:13">
      <c r="A2497" s="17">
        <v>24</v>
      </c>
      <c r="B2497" s="75"/>
      <c r="C2497" s="6"/>
      <c r="D2497" s="6"/>
      <c r="E2497" s="6"/>
      <c r="F2497" s="6"/>
      <c r="G2497" s="99"/>
      <c r="H2497" s="42"/>
      <c r="I2497" s="8"/>
      <c r="J2497" s="42"/>
      <c r="K2497" s="8"/>
      <c r="L2497" s="8"/>
      <c r="M2497" s="119"/>
    </row>
    <row r="2498" spans="1:13">
      <c r="A2498" s="17">
        <v>25</v>
      </c>
      <c r="B2498" s="76"/>
      <c r="C2498" s="6"/>
      <c r="D2498" s="6"/>
      <c r="E2498" s="6"/>
      <c r="F2498" s="6"/>
      <c r="G2498" s="99"/>
      <c r="H2498" s="42"/>
      <c r="I2498" s="99"/>
      <c r="J2498" s="42"/>
      <c r="K2498" s="8"/>
      <c r="L2498" s="8"/>
      <c r="M2498" s="119"/>
    </row>
    <row r="2499" spans="1:13">
      <c r="G2499" s="8"/>
      <c r="H2499" s="8"/>
      <c r="I2499" s="8"/>
      <c r="J2499" s="8"/>
      <c r="K2499" s="8"/>
      <c r="L2499" s="8"/>
      <c r="M2499" s="119"/>
    </row>
    <row r="2500" spans="1:13">
      <c r="G2500" s="8"/>
      <c r="H2500" s="8"/>
      <c r="I2500" s="8"/>
      <c r="J2500" s="8"/>
      <c r="K2500" s="8"/>
      <c r="L2500" s="8"/>
      <c r="M2500" s="119"/>
    </row>
    <row r="2501" spans="1:13">
      <c r="G2501" s="8"/>
      <c r="H2501" s="8"/>
      <c r="I2501" s="8"/>
      <c r="J2501" s="8"/>
      <c r="K2501" s="8"/>
      <c r="L2501" s="8"/>
      <c r="M2501" s="119"/>
    </row>
    <row r="2502" spans="1:13">
      <c r="G2502" s="8"/>
      <c r="H2502" s="8"/>
      <c r="I2502" s="8"/>
      <c r="J2502" s="8"/>
      <c r="K2502" s="8"/>
      <c r="L2502" s="8"/>
      <c r="M2502" s="119"/>
    </row>
    <row r="2503" spans="1:13">
      <c r="G2503" s="8"/>
      <c r="H2503" s="8"/>
      <c r="I2503" s="8"/>
      <c r="J2503" s="8"/>
      <c r="K2503" s="8"/>
      <c r="L2503" s="8"/>
      <c r="M2503" s="119"/>
    </row>
    <row r="2504" spans="1:13">
      <c r="G2504" s="8"/>
      <c r="H2504" s="8"/>
      <c r="I2504" s="8"/>
      <c r="J2504" s="8"/>
      <c r="K2504" s="8"/>
      <c r="L2504" s="8"/>
      <c r="M2504" s="119"/>
    </row>
    <row r="2505" spans="1:13">
      <c r="G2505" s="8"/>
      <c r="H2505" s="8"/>
      <c r="I2505" s="8"/>
      <c r="J2505" s="8"/>
      <c r="K2505" s="8"/>
      <c r="L2505" s="8"/>
      <c r="M2505" s="119"/>
    </row>
    <row r="2506" spans="1:13">
      <c r="G2506" s="8"/>
      <c r="H2506" s="8"/>
      <c r="I2506" s="8"/>
      <c r="J2506" s="8"/>
      <c r="K2506" s="8"/>
      <c r="L2506" s="8"/>
      <c r="M2506" s="119"/>
    </row>
    <row r="2507" spans="1:13">
      <c r="G2507" s="8"/>
      <c r="H2507" s="8"/>
      <c r="I2507" s="8"/>
      <c r="J2507" s="8"/>
      <c r="K2507" s="8"/>
      <c r="L2507" s="8"/>
      <c r="M2507" s="119"/>
    </row>
    <row r="2508" spans="1:13">
      <c r="G2508" s="8"/>
      <c r="H2508" s="8"/>
      <c r="I2508" s="8"/>
      <c r="J2508" s="8"/>
      <c r="K2508" s="8"/>
      <c r="L2508" s="8"/>
      <c r="M2508" s="119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  <c r="M2509" s="112"/>
    </row>
    <row r="2510" spans="1:13">
      <c r="A2510" s="202" t="s">
        <v>86</v>
      </c>
      <c r="B2510" s="203"/>
      <c r="C2510" s="203"/>
      <c r="D2510" s="203"/>
      <c r="E2510" s="203"/>
      <c r="F2510" s="97"/>
      <c r="G2510" s="27"/>
      <c r="H2510" s="96" t="s">
        <v>51</v>
      </c>
      <c r="I2510" s="96"/>
      <c r="J2510" s="96"/>
      <c r="K2510" s="27"/>
      <c r="L2510" s="27"/>
      <c r="M2510" s="107"/>
    </row>
    <row r="2511" spans="1:13">
      <c r="A2511" s="34" t="s">
        <v>52</v>
      </c>
      <c r="B2511" s="97"/>
      <c r="C2511" s="97"/>
      <c r="D2511" s="97"/>
      <c r="E2511" s="97"/>
      <c r="F2511" s="97"/>
      <c r="G2511" s="27"/>
      <c r="H2511" s="55" t="s">
        <v>87</v>
      </c>
      <c r="I2511" s="55"/>
      <c r="J2511" s="55"/>
      <c r="K2511" s="37"/>
      <c r="L2511" s="26"/>
      <c r="M2511" s="113"/>
    </row>
    <row r="2512" spans="1:13">
      <c r="A2512" s="97"/>
      <c r="B2512" s="29"/>
      <c r="C2512" s="15" t="s">
        <v>53</v>
      </c>
      <c r="D2512" s="67"/>
      <c r="E2512" s="30"/>
      <c r="F2512" s="28"/>
      <c r="G2512" s="27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4"/>
    </row>
    <row r="2513" spans="1:13">
      <c r="A2513" s="1"/>
      <c r="B2513" s="1"/>
      <c r="C2513" s="15" t="s">
        <v>59</v>
      </c>
      <c r="D2513" s="30">
        <v>428</v>
      </c>
      <c r="E2513" s="30"/>
      <c r="F2513" s="28"/>
      <c r="G2513" s="27"/>
      <c r="H2513" s="31">
        <v>1</v>
      </c>
      <c r="I2513" s="68"/>
      <c r="J2513" s="35"/>
      <c r="K2513" s="31"/>
      <c r="L2513" s="33"/>
      <c r="M2513" s="110"/>
    </row>
    <row r="2514" spans="1:13">
      <c r="A2514" s="9" t="s">
        <v>0</v>
      </c>
      <c r="B2514" s="10"/>
      <c r="C2514" s="15" t="s">
        <v>60</v>
      </c>
      <c r="D2514" s="30">
        <v>407</v>
      </c>
      <c r="E2514" s="30"/>
      <c r="F2514" s="28"/>
      <c r="G2514" s="27"/>
      <c r="H2514" s="31">
        <v>2</v>
      </c>
      <c r="I2514" s="68"/>
      <c r="J2514" s="35"/>
      <c r="K2514" s="31"/>
      <c r="L2514" s="33"/>
      <c r="M2514" s="110"/>
    </row>
    <row r="2515" spans="1:13">
      <c r="A2515" s="9" t="s">
        <v>1</v>
      </c>
      <c r="B2515" s="11"/>
      <c r="C2515" s="15" t="s">
        <v>61</v>
      </c>
      <c r="D2515" s="30">
        <v>20</v>
      </c>
      <c r="E2515" s="30"/>
      <c r="F2515" s="28"/>
      <c r="G2515" s="27"/>
      <c r="H2515" s="31">
        <v>3</v>
      </c>
      <c r="I2515" s="31"/>
      <c r="J2515" s="35"/>
      <c r="K2515" s="31"/>
      <c r="L2515" s="33"/>
      <c r="M2515" s="110"/>
    </row>
    <row r="2516" spans="1:13">
      <c r="A2516" s="9" t="s">
        <v>62</v>
      </c>
      <c r="B2516" s="11"/>
      <c r="C2516" s="16" t="s">
        <v>63</v>
      </c>
      <c r="D2516" s="57" t="s">
        <v>88</v>
      </c>
      <c r="E2516" s="21"/>
      <c r="F2516" s="54"/>
      <c r="G2516" s="27"/>
      <c r="H2516" s="31">
        <v>4</v>
      </c>
      <c r="I2516" s="31"/>
      <c r="J2516" s="35"/>
      <c r="K2516" s="31"/>
      <c r="L2516" s="33"/>
      <c r="M2516" s="110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27"/>
      <c r="H2517" s="31">
        <v>5</v>
      </c>
      <c r="I2517" s="31"/>
      <c r="J2517" s="35"/>
      <c r="K2517" s="31"/>
      <c r="L2517" s="33"/>
      <c r="M2517" s="110"/>
    </row>
    <row r="2518" spans="1:13">
      <c r="A2518" s="17">
        <v>1</v>
      </c>
      <c r="B2518" s="12"/>
      <c r="C2518" s="71" t="s">
        <v>78</v>
      </c>
      <c r="D2518" s="77">
        <v>22</v>
      </c>
      <c r="E2518" s="71" t="s">
        <v>78</v>
      </c>
      <c r="F2518" s="12"/>
      <c r="G2518" s="27"/>
      <c r="H2518" s="72"/>
      <c r="I2518" s="72"/>
      <c r="J2518" s="72"/>
      <c r="K2518" s="72"/>
      <c r="L2518" s="44"/>
      <c r="M2518" s="115"/>
    </row>
    <row r="2519" spans="1:13">
      <c r="A2519" s="17">
        <v>2</v>
      </c>
      <c r="B2519" s="74">
        <v>10</v>
      </c>
      <c r="C2519" s="71" t="s">
        <v>77</v>
      </c>
      <c r="D2519" s="71" t="s">
        <v>77</v>
      </c>
      <c r="E2519" s="71" t="s">
        <v>77</v>
      </c>
      <c r="F2519" s="6"/>
      <c r="G2519" s="27"/>
      <c r="H2519" s="98"/>
      <c r="I2519" s="98"/>
      <c r="J2519" s="98"/>
      <c r="K2519" s="98"/>
      <c r="L2519" s="44"/>
      <c r="M2519" s="115"/>
    </row>
    <row r="2520" spans="1:13">
      <c r="A2520" s="17">
        <v>3</v>
      </c>
      <c r="B2520" s="75"/>
      <c r="C2520" s="71"/>
      <c r="D2520" s="6"/>
      <c r="E2520" s="71"/>
      <c r="F2520" s="6"/>
      <c r="G2520" s="27"/>
      <c r="H2520" s="204" t="s">
        <v>75</v>
      </c>
      <c r="I2520" s="205"/>
      <c r="J2520" s="98"/>
      <c r="K2520" s="44" t="s">
        <v>35</v>
      </c>
      <c r="L2520" s="5"/>
      <c r="M2520" s="116"/>
    </row>
    <row r="2521" spans="1:13">
      <c r="A2521" s="17">
        <v>4</v>
      </c>
      <c r="B2521" s="75"/>
      <c r="C2521" s="71"/>
      <c r="D2521" s="6"/>
      <c r="E2521" s="71"/>
      <c r="F2521" s="6"/>
      <c r="G2521" s="27"/>
      <c r="H2521" s="21" t="s">
        <v>64</v>
      </c>
      <c r="I2521" s="21"/>
      <c r="J2521" s="43">
        <f>SUM(J2513*L2513)+10+12</f>
        <v>22</v>
      </c>
      <c r="K2521" s="2"/>
      <c r="L2521" s="3"/>
      <c r="M2521" s="117"/>
    </row>
    <row r="2522" spans="1:13">
      <c r="A2522" s="17">
        <v>5</v>
      </c>
      <c r="B2522" s="76"/>
      <c r="C2522" s="71"/>
      <c r="D2522" s="71"/>
      <c r="E2522" s="71"/>
      <c r="F2522" s="6"/>
      <c r="G2522" s="27"/>
      <c r="H2522" s="21" t="s">
        <v>65</v>
      </c>
      <c r="I2522" s="21"/>
      <c r="J2522" s="43">
        <f>SUM(N2518,B2519)+12</f>
        <v>22</v>
      </c>
      <c r="K2522" s="27"/>
      <c r="L2522" s="3"/>
      <c r="M2522" s="117"/>
    </row>
    <row r="2523" spans="1:13">
      <c r="A2523" s="17">
        <v>6</v>
      </c>
      <c r="B2523" s="7"/>
      <c r="C2523" s="7"/>
      <c r="D2523" s="7"/>
      <c r="E2523" s="71"/>
      <c r="F2523" s="6"/>
      <c r="G2523" s="27"/>
      <c r="H2523" s="206" t="s">
        <v>66</v>
      </c>
      <c r="I2523" s="207"/>
      <c r="J2523" s="206" t="s">
        <v>67</v>
      </c>
      <c r="K2523" s="207"/>
      <c r="L2523" s="20"/>
      <c r="M2523" s="118"/>
    </row>
    <row r="2524" spans="1:13">
      <c r="A2524" s="17">
        <v>7</v>
      </c>
      <c r="B2524" s="7"/>
      <c r="C2524" s="71"/>
      <c r="D2524" s="6"/>
      <c r="E2524" s="71"/>
      <c r="F2524" s="6"/>
      <c r="G2524" s="27"/>
      <c r="H2524" s="197"/>
      <c r="I2524" s="198"/>
      <c r="J2524" s="197"/>
      <c r="K2524" s="198"/>
      <c r="L2524" s="27"/>
      <c r="M2524" s="107"/>
    </row>
    <row r="2525" spans="1:13">
      <c r="A2525" s="17">
        <v>8</v>
      </c>
      <c r="B2525" s="75"/>
      <c r="C2525" s="71"/>
      <c r="D2525" s="71"/>
      <c r="E2525" s="71"/>
      <c r="F2525" s="6"/>
      <c r="G2525" s="27"/>
      <c r="H2525" s="199"/>
      <c r="I2525" s="200"/>
      <c r="J2525" s="199"/>
      <c r="K2525" s="200"/>
      <c r="L2525" s="27"/>
      <c r="M2525" s="107"/>
    </row>
    <row r="2526" spans="1:13">
      <c r="A2526" s="17">
        <v>9</v>
      </c>
      <c r="B2526" s="7"/>
      <c r="C2526" s="7"/>
      <c r="D2526" s="7"/>
      <c r="E2526" s="6"/>
      <c r="F2526" s="6"/>
      <c r="G2526" s="27"/>
      <c r="H2526" s="38" t="s">
        <v>68</v>
      </c>
      <c r="I2526" s="38"/>
      <c r="J2526" s="38"/>
      <c r="K2526" s="38"/>
      <c r="L2526" s="27"/>
      <c r="M2526" s="107"/>
    </row>
    <row r="2527" spans="1:13">
      <c r="A2527" s="17">
        <v>10</v>
      </c>
      <c r="B2527" s="95"/>
      <c r="C2527" s="6"/>
      <c r="D2527" s="6"/>
      <c r="E2527" s="6"/>
      <c r="F2527" s="6"/>
      <c r="G2527" s="27"/>
      <c r="H2527" s="54" t="s">
        <v>69</v>
      </c>
      <c r="I2527" s="54"/>
      <c r="J2527" s="54"/>
      <c r="K2527" s="54"/>
      <c r="L2527" s="27"/>
      <c r="M2527" s="107"/>
    </row>
    <row r="2528" spans="1:13">
      <c r="A2528" s="17">
        <v>11</v>
      </c>
      <c r="B2528" s="76"/>
      <c r="C2528" s="6"/>
      <c r="D2528" s="6"/>
      <c r="E2528" s="6"/>
      <c r="F2528" s="6"/>
      <c r="G2528" s="20"/>
      <c r="H2528" s="182"/>
      <c r="I2528" s="183"/>
      <c r="J2528" s="8"/>
      <c r="K2528" s="8"/>
      <c r="L2528" s="8"/>
      <c r="M2528" s="119"/>
    </row>
    <row r="2529" spans="1:13">
      <c r="A2529" s="17">
        <v>12</v>
      </c>
      <c r="B2529" s="75"/>
      <c r="C2529" s="6"/>
      <c r="D2529" s="6"/>
      <c r="E2529" s="6"/>
      <c r="F2529" s="6"/>
      <c r="G2529" s="20"/>
      <c r="H2529" s="95"/>
      <c r="I2529" s="7"/>
      <c r="J2529" s="8"/>
      <c r="K2529" s="8"/>
      <c r="L2529" s="8"/>
      <c r="M2529" s="119"/>
    </row>
    <row r="2530" spans="1:13">
      <c r="A2530" s="17">
        <v>13</v>
      </c>
      <c r="B2530" s="76"/>
      <c r="C2530" s="6"/>
      <c r="D2530" s="6"/>
      <c r="E2530" s="6"/>
      <c r="F2530" s="6"/>
      <c r="G2530" s="20"/>
      <c r="H2530" s="95"/>
      <c r="I2530" s="7"/>
      <c r="J2530" s="8"/>
      <c r="K2530" s="8"/>
      <c r="L2530" s="8"/>
      <c r="M2530" s="119"/>
    </row>
    <row r="2531" spans="1:13">
      <c r="A2531" s="17">
        <v>14</v>
      </c>
      <c r="B2531" s="76"/>
      <c r="C2531" s="6"/>
      <c r="D2531" s="6"/>
      <c r="E2531" s="6"/>
      <c r="F2531" s="6"/>
      <c r="G2531" s="20"/>
      <c r="H2531" s="95"/>
      <c r="I2531" s="7"/>
      <c r="J2531" s="8"/>
      <c r="K2531" s="8"/>
      <c r="L2531" s="8"/>
      <c r="M2531" s="119"/>
    </row>
    <row r="2532" spans="1:13">
      <c r="A2532" s="17">
        <v>15</v>
      </c>
      <c r="B2532" s="76"/>
      <c r="C2532" s="6"/>
      <c r="D2532" s="6"/>
      <c r="E2532" s="6"/>
      <c r="F2532" s="6"/>
      <c r="G2532" s="20"/>
      <c r="H2532" s="95"/>
      <c r="I2532" s="7"/>
      <c r="J2532" s="8"/>
      <c r="K2532" s="8"/>
      <c r="L2532" s="8"/>
      <c r="M2532" s="119"/>
    </row>
    <row r="2533" spans="1:13">
      <c r="A2533" s="17">
        <v>16</v>
      </c>
      <c r="B2533" s="75"/>
      <c r="C2533" s="6"/>
      <c r="D2533" s="6"/>
      <c r="E2533" s="6"/>
      <c r="F2533" s="6"/>
      <c r="G2533" s="54"/>
      <c r="H2533" s="95"/>
      <c r="I2533" s="7"/>
      <c r="J2533" s="8"/>
      <c r="K2533" s="8"/>
      <c r="L2533" s="8"/>
      <c r="M2533" s="119"/>
    </row>
    <row r="2534" spans="1:13">
      <c r="A2534" s="17">
        <v>17</v>
      </c>
      <c r="B2534" s="76"/>
      <c r="C2534" s="6"/>
      <c r="D2534" s="6"/>
      <c r="E2534" s="6"/>
      <c r="F2534" s="6"/>
      <c r="G2534" s="54"/>
      <c r="H2534" s="56"/>
      <c r="I2534" s="8"/>
      <c r="J2534" s="56"/>
      <c r="K2534" s="8"/>
      <c r="L2534" s="56"/>
      <c r="M2534" s="120"/>
    </row>
    <row r="2535" spans="1:13">
      <c r="A2535" s="17">
        <v>18</v>
      </c>
      <c r="B2535" s="76"/>
      <c r="C2535" s="6"/>
      <c r="D2535" s="6"/>
      <c r="E2535" s="6"/>
      <c r="F2535" s="6"/>
      <c r="G2535" s="54"/>
      <c r="H2535" s="99"/>
      <c r="I2535" s="8"/>
      <c r="J2535" s="99"/>
      <c r="K2535" s="8"/>
      <c r="L2535" s="99"/>
      <c r="M2535" s="121"/>
    </row>
    <row r="2536" spans="1:13">
      <c r="A2536" s="17">
        <v>19</v>
      </c>
      <c r="B2536" s="76"/>
      <c r="C2536" s="6"/>
      <c r="D2536" s="6"/>
      <c r="E2536" s="6"/>
      <c r="F2536" s="6"/>
      <c r="G2536" s="99"/>
      <c r="H2536" s="8"/>
      <c r="I2536" s="8"/>
      <c r="J2536" s="8"/>
      <c r="K2536" s="8"/>
      <c r="L2536" s="8"/>
      <c r="M2536" s="119"/>
    </row>
    <row r="2537" spans="1:13">
      <c r="A2537" s="17">
        <v>20</v>
      </c>
      <c r="B2537" s="75"/>
      <c r="C2537" s="6"/>
      <c r="D2537" s="6"/>
      <c r="E2537" s="6"/>
      <c r="F2537" s="6"/>
      <c r="G2537" s="99"/>
      <c r="H2537" s="8"/>
      <c r="I2537" s="8"/>
      <c r="J2537" s="8"/>
      <c r="K2537" s="8"/>
      <c r="L2537" s="8"/>
      <c r="M2537" s="119"/>
    </row>
    <row r="2538" spans="1:13">
      <c r="A2538" s="17">
        <v>21</v>
      </c>
      <c r="B2538" s="76"/>
      <c r="C2538" s="6"/>
      <c r="D2538" s="6"/>
      <c r="E2538" s="6"/>
      <c r="F2538" s="6"/>
      <c r="G2538" s="99"/>
      <c r="H2538" s="8"/>
      <c r="I2538" s="8"/>
      <c r="J2538" s="8"/>
      <c r="K2538" s="8"/>
      <c r="L2538" s="8"/>
      <c r="M2538" s="119"/>
    </row>
    <row r="2539" spans="1:13">
      <c r="A2539" s="17">
        <v>22</v>
      </c>
      <c r="B2539" s="76"/>
      <c r="C2539" s="6"/>
      <c r="D2539" s="6"/>
      <c r="E2539" s="6"/>
      <c r="F2539" s="6"/>
      <c r="G2539" s="99"/>
      <c r="H2539" s="8"/>
      <c r="I2539" s="8"/>
      <c r="J2539" s="8"/>
      <c r="K2539" s="8"/>
      <c r="L2539" s="8"/>
      <c r="M2539" s="119"/>
    </row>
    <row r="2540" spans="1:13">
      <c r="A2540" s="17">
        <v>23</v>
      </c>
      <c r="B2540" s="76"/>
      <c r="C2540" s="6"/>
      <c r="D2540" s="6"/>
      <c r="E2540" s="6"/>
      <c r="F2540" s="6"/>
      <c r="G2540" s="99"/>
      <c r="H2540" s="8"/>
      <c r="I2540" s="8"/>
      <c r="J2540" s="8"/>
      <c r="K2540" s="8"/>
      <c r="L2540" s="8"/>
      <c r="M2540" s="119"/>
    </row>
    <row r="2541" spans="1:13">
      <c r="A2541" s="17">
        <v>24</v>
      </c>
      <c r="B2541" s="75"/>
      <c r="C2541" s="6"/>
      <c r="D2541" s="6"/>
      <c r="E2541" s="6"/>
      <c r="F2541" s="6"/>
      <c r="G2541" s="99"/>
      <c r="H2541" s="42"/>
      <c r="I2541" s="8"/>
      <c r="J2541" s="42"/>
      <c r="K2541" s="8"/>
      <c r="L2541" s="8"/>
      <c r="M2541" s="119"/>
    </row>
    <row r="2542" spans="1:13">
      <c r="A2542" s="17">
        <v>25</v>
      </c>
      <c r="B2542" s="76"/>
      <c r="C2542" s="6"/>
      <c r="D2542" s="6"/>
      <c r="E2542" s="6"/>
      <c r="F2542" s="6"/>
      <c r="G2542" s="99"/>
      <c r="H2542" s="42"/>
      <c r="I2542" s="99"/>
      <c r="J2542" s="42"/>
      <c r="K2542" s="8"/>
      <c r="L2542" s="8"/>
      <c r="M2542" s="119"/>
    </row>
    <row r="2543" spans="1:13">
      <c r="G2543" s="8"/>
      <c r="H2543" s="8"/>
      <c r="I2543" s="8"/>
      <c r="J2543" s="8"/>
      <c r="K2543" s="8"/>
      <c r="L2543" s="8"/>
      <c r="M2543" s="119"/>
    </row>
    <row r="2544" spans="1:13">
      <c r="G2544" s="8"/>
      <c r="H2544" s="8"/>
      <c r="I2544" s="8"/>
      <c r="J2544" s="8"/>
      <c r="K2544" s="8"/>
      <c r="L2544" s="8"/>
      <c r="M2544" s="119"/>
    </row>
    <row r="2545" spans="1:13">
      <c r="G2545" s="8"/>
      <c r="H2545" s="8"/>
      <c r="I2545" s="8"/>
      <c r="J2545" s="8"/>
      <c r="K2545" s="8"/>
      <c r="L2545" s="8"/>
      <c r="M2545" s="119"/>
    </row>
    <row r="2546" spans="1:13">
      <c r="G2546" s="8"/>
      <c r="H2546" s="8"/>
      <c r="I2546" s="8"/>
      <c r="J2546" s="8"/>
      <c r="K2546" s="8"/>
      <c r="L2546" s="8"/>
      <c r="M2546" s="119"/>
    </row>
    <row r="2547" spans="1:13">
      <c r="G2547" s="8"/>
      <c r="H2547" s="8"/>
      <c r="I2547" s="8"/>
      <c r="J2547" s="8"/>
      <c r="K2547" s="8"/>
      <c r="L2547" s="8"/>
      <c r="M2547" s="119"/>
    </row>
    <row r="2548" spans="1:13">
      <c r="G2548" s="8"/>
      <c r="H2548" s="8"/>
      <c r="I2548" s="8"/>
      <c r="J2548" s="8"/>
      <c r="K2548" s="8"/>
      <c r="L2548" s="8"/>
      <c r="M2548" s="119"/>
    </row>
    <row r="2549" spans="1:13">
      <c r="G2549" s="8"/>
      <c r="H2549" s="8"/>
      <c r="I2549" s="8"/>
      <c r="J2549" s="8"/>
      <c r="K2549" s="8"/>
      <c r="L2549" s="8"/>
      <c r="M2549" s="119"/>
    </row>
    <row r="2550" spans="1:13">
      <c r="G2550" s="8"/>
      <c r="H2550" s="8"/>
      <c r="I2550" s="8"/>
      <c r="J2550" s="8"/>
      <c r="K2550" s="8"/>
      <c r="L2550" s="8"/>
      <c r="M2550" s="119"/>
    </row>
    <row r="2551" spans="1:13">
      <c r="G2551" s="8"/>
      <c r="H2551" s="8"/>
      <c r="I2551" s="8"/>
      <c r="J2551" s="8"/>
      <c r="K2551" s="8"/>
      <c r="L2551" s="8"/>
      <c r="M2551" s="119"/>
    </row>
    <row r="2552" spans="1:13">
      <c r="G2552" s="8"/>
      <c r="H2552" s="8"/>
      <c r="I2552" s="8"/>
      <c r="J2552" s="8"/>
      <c r="K2552" s="8"/>
      <c r="L2552" s="8"/>
      <c r="M2552" s="119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  <c r="M2553" s="112"/>
    </row>
    <row r="2554" spans="1:13">
      <c r="A2554" s="202" t="s">
        <v>86</v>
      </c>
      <c r="B2554" s="203"/>
      <c r="C2554" s="203"/>
      <c r="D2554" s="203"/>
      <c r="E2554" s="203"/>
      <c r="F2554" s="97"/>
      <c r="G2554" s="27"/>
      <c r="H2554" s="96" t="s">
        <v>51</v>
      </c>
      <c r="I2554" s="96"/>
      <c r="J2554" s="96"/>
      <c r="K2554" s="27"/>
      <c r="L2554" s="27"/>
      <c r="M2554" s="107"/>
    </row>
    <row r="2555" spans="1:13">
      <c r="A2555" s="34" t="s">
        <v>52</v>
      </c>
      <c r="B2555" s="97"/>
      <c r="C2555" s="97"/>
      <c r="D2555" s="97"/>
      <c r="E2555" s="97"/>
      <c r="F2555" s="97"/>
      <c r="G2555" s="27"/>
      <c r="H2555" s="55" t="s">
        <v>87</v>
      </c>
      <c r="I2555" s="55"/>
      <c r="J2555" s="55"/>
      <c r="K2555" s="37"/>
      <c r="L2555" s="26"/>
      <c r="M2555" s="113"/>
    </row>
    <row r="2556" spans="1:13">
      <c r="A2556" s="97"/>
      <c r="B2556" s="29"/>
      <c r="C2556" s="15" t="s">
        <v>53</v>
      </c>
      <c r="D2556" s="67"/>
      <c r="E2556" s="30"/>
      <c r="F2556" s="28"/>
      <c r="G2556" s="27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4"/>
    </row>
    <row r="2557" spans="1:13">
      <c r="A2557" s="1"/>
      <c r="B2557" s="1"/>
      <c r="C2557" s="15" t="s">
        <v>59</v>
      </c>
      <c r="D2557" s="30">
        <v>428</v>
      </c>
      <c r="E2557" s="30"/>
      <c r="F2557" s="28"/>
      <c r="G2557" s="27"/>
      <c r="H2557" s="31">
        <v>1</v>
      </c>
      <c r="I2557" s="68"/>
      <c r="J2557" s="35"/>
      <c r="K2557" s="31"/>
      <c r="L2557" s="33"/>
      <c r="M2557" s="110"/>
    </row>
    <row r="2558" spans="1:13">
      <c r="A2558" s="9" t="s">
        <v>0</v>
      </c>
      <c r="B2558" s="10"/>
      <c r="C2558" s="15" t="s">
        <v>60</v>
      </c>
      <c r="D2558" s="30">
        <v>407</v>
      </c>
      <c r="E2558" s="30"/>
      <c r="F2558" s="28"/>
      <c r="G2558" s="27"/>
      <c r="H2558" s="31">
        <v>2</v>
      </c>
      <c r="I2558" s="68"/>
      <c r="J2558" s="35"/>
      <c r="K2558" s="31"/>
      <c r="L2558" s="33"/>
      <c r="M2558" s="110"/>
    </row>
    <row r="2559" spans="1:13">
      <c r="A2559" s="9" t="s">
        <v>1</v>
      </c>
      <c r="B2559" s="11"/>
      <c r="C2559" s="15" t="s">
        <v>61</v>
      </c>
      <c r="D2559" s="30">
        <v>20</v>
      </c>
      <c r="E2559" s="30"/>
      <c r="F2559" s="28"/>
      <c r="G2559" s="27"/>
      <c r="H2559" s="31">
        <v>3</v>
      </c>
      <c r="I2559" s="31"/>
      <c r="J2559" s="35"/>
      <c r="K2559" s="31"/>
      <c r="L2559" s="33"/>
      <c r="M2559" s="110"/>
    </row>
    <row r="2560" spans="1:13">
      <c r="A2560" s="9" t="s">
        <v>62</v>
      </c>
      <c r="B2560" s="11"/>
      <c r="C2560" s="16" t="s">
        <v>63</v>
      </c>
      <c r="D2560" s="57" t="s">
        <v>88</v>
      </c>
      <c r="E2560" s="21"/>
      <c r="F2560" s="54"/>
      <c r="G2560" s="27"/>
      <c r="H2560" s="31">
        <v>4</v>
      </c>
      <c r="I2560" s="31"/>
      <c r="J2560" s="35"/>
      <c r="K2560" s="31"/>
      <c r="L2560" s="33"/>
      <c r="M2560" s="110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27"/>
      <c r="H2561" s="31">
        <v>5</v>
      </c>
      <c r="I2561" s="31"/>
      <c r="J2561" s="35"/>
      <c r="K2561" s="31"/>
      <c r="L2561" s="33"/>
      <c r="M2561" s="110"/>
    </row>
    <row r="2562" spans="1:13">
      <c r="A2562" s="17">
        <v>1</v>
      </c>
      <c r="B2562" s="12"/>
      <c r="C2562" s="71" t="s">
        <v>78</v>
      </c>
      <c r="D2562" s="77">
        <v>22</v>
      </c>
      <c r="E2562" s="71" t="s">
        <v>78</v>
      </c>
      <c r="F2562" s="12"/>
      <c r="G2562" s="27"/>
      <c r="H2562" s="72"/>
      <c r="I2562" s="72"/>
      <c r="J2562" s="72"/>
      <c r="K2562" s="72"/>
      <c r="L2562" s="44"/>
      <c r="M2562" s="115"/>
    </row>
    <row r="2563" spans="1:13">
      <c r="A2563" s="17">
        <v>2</v>
      </c>
      <c r="B2563" s="74">
        <v>10</v>
      </c>
      <c r="C2563" s="71" t="s">
        <v>77</v>
      </c>
      <c r="D2563" s="71" t="s">
        <v>77</v>
      </c>
      <c r="E2563" s="71" t="s">
        <v>77</v>
      </c>
      <c r="F2563" s="6"/>
      <c r="G2563" s="27"/>
      <c r="H2563" s="98"/>
      <c r="I2563" s="98"/>
      <c r="J2563" s="98"/>
      <c r="K2563" s="98"/>
      <c r="L2563" s="44"/>
      <c r="M2563" s="115"/>
    </row>
    <row r="2564" spans="1:13">
      <c r="A2564" s="17">
        <v>3</v>
      </c>
      <c r="B2564" s="75"/>
      <c r="C2564" s="71"/>
      <c r="D2564" s="6"/>
      <c r="E2564" s="71"/>
      <c r="F2564" s="6"/>
      <c r="G2564" s="27"/>
      <c r="H2564" s="204" t="s">
        <v>75</v>
      </c>
      <c r="I2564" s="205"/>
      <c r="J2564" s="98"/>
      <c r="K2564" s="44" t="s">
        <v>35</v>
      </c>
      <c r="L2564" s="5"/>
      <c r="M2564" s="116"/>
    </row>
    <row r="2565" spans="1:13">
      <c r="A2565" s="17">
        <v>4</v>
      </c>
      <c r="B2565" s="75"/>
      <c r="C2565" s="71"/>
      <c r="D2565" s="6"/>
      <c r="E2565" s="71"/>
      <c r="F2565" s="6"/>
      <c r="G2565" s="27"/>
      <c r="H2565" s="21" t="s">
        <v>64</v>
      </c>
      <c r="I2565" s="21"/>
      <c r="J2565" s="43">
        <f>SUM(J2557*L2557)+10+12</f>
        <v>22</v>
      </c>
      <c r="K2565" s="2"/>
      <c r="L2565" s="3"/>
      <c r="M2565" s="117"/>
    </row>
    <row r="2566" spans="1:13">
      <c r="A2566" s="17">
        <v>5</v>
      </c>
      <c r="B2566" s="76"/>
      <c r="C2566" s="71"/>
      <c r="D2566" s="71"/>
      <c r="E2566" s="71"/>
      <c r="F2566" s="6"/>
      <c r="G2566" s="27"/>
      <c r="H2566" s="21" t="s">
        <v>65</v>
      </c>
      <c r="I2566" s="21"/>
      <c r="J2566" s="43">
        <f>SUM(N2562,B2563)+12</f>
        <v>22</v>
      </c>
      <c r="K2566" s="27"/>
      <c r="L2566" s="3"/>
      <c r="M2566" s="117"/>
    </row>
    <row r="2567" spans="1:13">
      <c r="A2567" s="17">
        <v>6</v>
      </c>
      <c r="B2567" s="7"/>
      <c r="C2567" s="7"/>
      <c r="D2567" s="7"/>
      <c r="E2567" s="71"/>
      <c r="F2567" s="6"/>
      <c r="G2567" s="27"/>
      <c r="H2567" s="206" t="s">
        <v>66</v>
      </c>
      <c r="I2567" s="207"/>
      <c r="J2567" s="206" t="s">
        <v>67</v>
      </c>
      <c r="K2567" s="207"/>
      <c r="L2567" s="20"/>
      <c r="M2567" s="118"/>
    </row>
    <row r="2568" spans="1:13">
      <c r="A2568" s="17">
        <v>7</v>
      </c>
      <c r="B2568" s="7"/>
      <c r="C2568" s="71"/>
      <c r="D2568" s="6"/>
      <c r="E2568" s="71"/>
      <c r="F2568" s="6"/>
      <c r="G2568" s="27"/>
      <c r="H2568" s="197"/>
      <c r="I2568" s="198"/>
      <c r="J2568" s="197"/>
      <c r="K2568" s="198"/>
      <c r="L2568" s="27"/>
      <c r="M2568" s="107"/>
    </row>
    <row r="2569" spans="1:13">
      <c r="A2569" s="17">
        <v>8</v>
      </c>
      <c r="B2569" s="75"/>
      <c r="C2569" s="71"/>
      <c r="D2569" s="71"/>
      <c r="E2569" s="71"/>
      <c r="F2569" s="6"/>
      <c r="G2569" s="27"/>
      <c r="H2569" s="199"/>
      <c r="I2569" s="200"/>
      <c r="J2569" s="199"/>
      <c r="K2569" s="200"/>
      <c r="L2569" s="27"/>
      <c r="M2569" s="107"/>
    </row>
    <row r="2570" spans="1:13">
      <c r="A2570" s="17">
        <v>9</v>
      </c>
      <c r="B2570" s="7"/>
      <c r="C2570" s="7"/>
      <c r="D2570" s="7"/>
      <c r="E2570" s="6"/>
      <c r="F2570" s="6"/>
      <c r="G2570" s="27"/>
      <c r="H2570" s="38" t="s">
        <v>68</v>
      </c>
      <c r="I2570" s="38"/>
      <c r="J2570" s="38"/>
      <c r="K2570" s="38"/>
      <c r="L2570" s="27"/>
      <c r="M2570" s="107"/>
    </row>
    <row r="2571" spans="1:13">
      <c r="A2571" s="17">
        <v>10</v>
      </c>
      <c r="B2571" s="95"/>
      <c r="C2571" s="6"/>
      <c r="D2571" s="6"/>
      <c r="E2571" s="6"/>
      <c r="F2571" s="6"/>
      <c r="G2571" s="27"/>
      <c r="H2571" s="54" t="s">
        <v>69</v>
      </c>
      <c r="I2571" s="54"/>
      <c r="J2571" s="54"/>
      <c r="K2571" s="54"/>
      <c r="L2571" s="27"/>
      <c r="M2571" s="107"/>
    </row>
    <row r="2572" spans="1:13">
      <c r="A2572" s="17">
        <v>11</v>
      </c>
      <c r="B2572" s="76"/>
      <c r="C2572" s="6"/>
      <c r="D2572" s="6"/>
      <c r="E2572" s="6"/>
      <c r="F2572" s="6"/>
      <c r="G2572" s="20"/>
      <c r="H2572" s="182"/>
      <c r="I2572" s="183"/>
      <c r="J2572" s="8"/>
      <c r="K2572" s="8"/>
      <c r="L2572" s="8"/>
      <c r="M2572" s="119"/>
    </row>
    <row r="2573" spans="1:13">
      <c r="A2573" s="17">
        <v>12</v>
      </c>
      <c r="B2573" s="75"/>
      <c r="C2573" s="6"/>
      <c r="D2573" s="6"/>
      <c r="E2573" s="6"/>
      <c r="F2573" s="6"/>
      <c r="G2573" s="20"/>
      <c r="H2573" s="95"/>
      <c r="I2573" s="7"/>
      <c r="J2573" s="8"/>
      <c r="K2573" s="8"/>
      <c r="L2573" s="8"/>
      <c r="M2573" s="119"/>
    </row>
    <row r="2574" spans="1:13">
      <c r="A2574" s="17">
        <v>13</v>
      </c>
      <c r="B2574" s="76"/>
      <c r="C2574" s="6"/>
      <c r="D2574" s="6"/>
      <c r="E2574" s="6"/>
      <c r="F2574" s="6"/>
      <c r="G2574" s="20"/>
      <c r="H2574" s="95"/>
      <c r="I2574" s="7"/>
      <c r="J2574" s="8"/>
      <c r="K2574" s="8"/>
      <c r="L2574" s="8"/>
      <c r="M2574" s="119"/>
    </row>
    <row r="2575" spans="1:13">
      <c r="A2575" s="17">
        <v>14</v>
      </c>
      <c r="B2575" s="76"/>
      <c r="C2575" s="6"/>
      <c r="D2575" s="6"/>
      <c r="E2575" s="6"/>
      <c r="F2575" s="6"/>
      <c r="G2575" s="20"/>
      <c r="H2575" s="95"/>
      <c r="I2575" s="7"/>
      <c r="J2575" s="8"/>
      <c r="K2575" s="8"/>
      <c r="L2575" s="8"/>
      <c r="M2575" s="119"/>
    </row>
    <row r="2576" spans="1:13">
      <c r="A2576" s="17">
        <v>15</v>
      </c>
      <c r="B2576" s="76"/>
      <c r="C2576" s="6"/>
      <c r="D2576" s="6"/>
      <c r="E2576" s="6"/>
      <c r="F2576" s="6"/>
      <c r="G2576" s="20"/>
      <c r="H2576" s="95"/>
      <c r="I2576" s="7"/>
      <c r="J2576" s="8"/>
      <c r="K2576" s="8"/>
      <c r="L2576" s="8"/>
      <c r="M2576" s="119"/>
    </row>
    <row r="2577" spans="1:13">
      <c r="A2577" s="17">
        <v>16</v>
      </c>
      <c r="B2577" s="75"/>
      <c r="C2577" s="6"/>
      <c r="D2577" s="6"/>
      <c r="E2577" s="6"/>
      <c r="F2577" s="6"/>
      <c r="G2577" s="54"/>
      <c r="H2577" s="95"/>
      <c r="I2577" s="7"/>
      <c r="J2577" s="8"/>
      <c r="K2577" s="8"/>
      <c r="L2577" s="8"/>
      <c r="M2577" s="119"/>
    </row>
    <row r="2578" spans="1:13">
      <c r="A2578" s="17">
        <v>17</v>
      </c>
      <c r="B2578" s="76"/>
      <c r="C2578" s="6"/>
      <c r="D2578" s="6"/>
      <c r="E2578" s="6"/>
      <c r="F2578" s="6"/>
      <c r="G2578" s="54"/>
      <c r="H2578" s="56"/>
      <c r="I2578" s="8"/>
      <c r="J2578" s="56"/>
      <c r="K2578" s="8"/>
      <c r="L2578" s="56"/>
      <c r="M2578" s="120"/>
    </row>
    <row r="2579" spans="1:13">
      <c r="A2579" s="17">
        <v>18</v>
      </c>
      <c r="B2579" s="76"/>
      <c r="C2579" s="6"/>
      <c r="D2579" s="6"/>
      <c r="E2579" s="6"/>
      <c r="F2579" s="6"/>
      <c r="G2579" s="54"/>
      <c r="H2579" s="99"/>
      <c r="I2579" s="8"/>
      <c r="J2579" s="99"/>
      <c r="K2579" s="8"/>
      <c r="L2579" s="99"/>
      <c r="M2579" s="121"/>
    </row>
    <row r="2580" spans="1:13">
      <c r="A2580" s="17">
        <v>19</v>
      </c>
      <c r="B2580" s="76"/>
      <c r="C2580" s="6"/>
      <c r="D2580" s="6"/>
      <c r="E2580" s="6"/>
      <c r="F2580" s="6"/>
      <c r="G2580" s="99"/>
      <c r="H2580" s="8"/>
      <c r="I2580" s="8"/>
      <c r="J2580" s="8"/>
      <c r="K2580" s="8"/>
      <c r="L2580" s="8"/>
      <c r="M2580" s="119"/>
    </row>
    <row r="2581" spans="1:13">
      <c r="A2581" s="17">
        <v>20</v>
      </c>
      <c r="B2581" s="75"/>
      <c r="C2581" s="6"/>
      <c r="D2581" s="6"/>
      <c r="E2581" s="6"/>
      <c r="F2581" s="6"/>
      <c r="G2581" s="99"/>
      <c r="H2581" s="8"/>
      <c r="I2581" s="8"/>
      <c r="J2581" s="8"/>
      <c r="K2581" s="8"/>
      <c r="L2581" s="8"/>
      <c r="M2581" s="119"/>
    </row>
    <row r="2582" spans="1:13">
      <c r="A2582" s="17">
        <v>21</v>
      </c>
      <c r="B2582" s="76"/>
      <c r="C2582" s="6"/>
      <c r="D2582" s="6"/>
      <c r="E2582" s="6"/>
      <c r="F2582" s="6"/>
      <c r="G2582" s="99"/>
      <c r="H2582" s="8"/>
      <c r="I2582" s="8"/>
      <c r="J2582" s="8"/>
      <c r="K2582" s="8"/>
      <c r="L2582" s="8"/>
      <c r="M2582" s="119"/>
    </row>
    <row r="2583" spans="1:13">
      <c r="A2583" s="17">
        <v>22</v>
      </c>
      <c r="B2583" s="76"/>
      <c r="C2583" s="6"/>
      <c r="D2583" s="6"/>
      <c r="E2583" s="6"/>
      <c r="F2583" s="6"/>
      <c r="G2583" s="99"/>
      <c r="H2583" s="8"/>
      <c r="I2583" s="8"/>
      <c r="J2583" s="8"/>
      <c r="K2583" s="8"/>
      <c r="L2583" s="8"/>
      <c r="M2583" s="119"/>
    </row>
    <row r="2584" spans="1:13">
      <c r="A2584" s="17">
        <v>23</v>
      </c>
      <c r="B2584" s="76"/>
      <c r="C2584" s="6"/>
      <c r="D2584" s="6"/>
      <c r="E2584" s="6"/>
      <c r="F2584" s="6"/>
      <c r="G2584" s="99"/>
      <c r="H2584" s="8"/>
      <c r="I2584" s="8"/>
      <c r="J2584" s="8"/>
      <c r="K2584" s="8"/>
      <c r="L2584" s="8"/>
      <c r="M2584" s="119"/>
    </row>
    <row r="2585" spans="1:13">
      <c r="A2585" s="17">
        <v>24</v>
      </c>
      <c r="B2585" s="75"/>
      <c r="C2585" s="6"/>
      <c r="D2585" s="6"/>
      <c r="E2585" s="6"/>
      <c r="F2585" s="6"/>
      <c r="G2585" s="99"/>
      <c r="H2585" s="42"/>
      <c r="I2585" s="8"/>
      <c r="J2585" s="42"/>
      <c r="K2585" s="8"/>
      <c r="L2585" s="8"/>
      <c r="M2585" s="119"/>
    </row>
    <row r="2586" spans="1:13">
      <c r="A2586" s="17">
        <v>25</v>
      </c>
      <c r="B2586" s="76"/>
      <c r="C2586" s="6"/>
      <c r="D2586" s="6"/>
      <c r="E2586" s="6"/>
      <c r="F2586" s="6"/>
      <c r="G2586" s="99"/>
      <c r="H2586" s="42"/>
      <c r="I2586" s="99"/>
      <c r="J2586" s="42"/>
      <c r="K2586" s="8"/>
      <c r="L2586" s="8"/>
      <c r="M2586" s="119"/>
    </row>
    <row r="2587" spans="1:13">
      <c r="G2587" s="8"/>
      <c r="H2587" s="8"/>
      <c r="I2587" s="8"/>
      <c r="J2587" s="8"/>
      <c r="K2587" s="8"/>
      <c r="L2587" s="8"/>
      <c r="M2587" s="119"/>
    </row>
    <row r="2588" spans="1:13">
      <c r="G2588" s="8"/>
      <c r="H2588" s="8"/>
      <c r="I2588" s="8"/>
      <c r="J2588" s="8"/>
      <c r="K2588" s="8"/>
      <c r="L2588" s="8"/>
      <c r="M2588" s="119"/>
    </row>
    <row r="2589" spans="1:13">
      <c r="G2589" s="8"/>
      <c r="H2589" s="8"/>
      <c r="I2589" s="8"/>
      <c r="J2589" s="8"/>
      <c r="K2589" s="8"/>
      <c r="L2589" s="8"/>
      <c r="M2589" s="119"/>
    </row>
    <row r="2590" spans="1:13">
      <c r="G2590" s="8"/>
      <c r="H2590" s="8"/>
      <c r="I2590" s="8"/>
      <c r="J2590" s="8"/>
      <c r="K2590" s="8"/>
      <c r="L2590" s="8"/>
      <c r="M2590" s="119"/>
    </row>
    <row r="2591" spans="1:13">
      <c r="G2591" s="8"/>
      <c r="H2591" s="8"/>
      <c r="I2591" s="8"/>
      <c r="J2591" s="8"/>
      <c r="K2591" s="8"/>
      <c r="L2591" s="8"/>
      <c r="M2591" s="119"/>
    </row>
    <row r="2592" spans="1:13">
      <c r="G2592" s="8"/>
      <c r="H2592" s="8"/>
      <c r="I2592" s="8"/>
      <c r="J2592" s="8"/>
      <c r="K2592" s="8"/>
      <c r="L2592" s="8"/>
      <c r="M2592" s="119"/>
    </row>
    <row r="2593" spans="1:13">
      <c r="G2593" s="8"/>
      <c r="H2593" s="8"/>
      <c r="I2593" s="8"/>
      <c r="J2593" s="8"/>
      <c r="K2593" s="8"/>
      <c r="L2593" s="8"/>
      <c r="M2593" s="119"/>
    </row>
    <row r="2594" spans="1:13">
      <c r="G2594" s="8"/>
      <c r="H2594" s="8"/>
      <c r="I2594" s="8"/>
      <c r="J2594" s="8"/>
      <c r="K2594" s="8"/>
      <c r="L2594" s="8"/>
      <c r="M2594" s="119"/>
    </row>
    <row r="2595" spans="1:13">
      <c r="G2595" s="8"/>
      <c r="H2595" s="8"/>
      <c r="I2595" s="8"/>
      <c r="J2595" s="8"/>
      <c r="K2595" s="8"/>
      <c r="L2595" s="8"/>
      <c r="M2595" s="119"/>
    </row>
    <row r="2596" spans="1:13">
      <c r="G2596" s="8"/>
      <c r="H2596" s="8"/>
      <c r="I2596" s="8"/>
      <c r="J2596" s="8"/>
      <c r="K2596" s="8"/>
      <c r="L2596" s="8"/>
      <c r="M2596" s="119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  <c r="M2597" s="112"/>
    </row>
    <row r="2598" spans="1:13">
      <c r="A2598" s="202" t="s">
        <v>86</v>
      </c>
      <c r="B2598" s="203"/>
      <c r="C2598" s="203"/>
      <c r="D2598" s="203"/>
      <c r="E2598" s="203"/>
      <c r="F2598" s="97"/>
      <c r="G2598" s="27"/>
      <c r="H2598" s="96" t="s">
        <v>51</v>
      </c>
      <c r="I2598" s="96"/>
      <c r="J2598" s="96"/>
      <c r="K2598" s="27"/>
      <c r="L2598" s="27"/>
      <c r="M2598" s="107"/>
    </row>
    <row r="2599" spans="1:13">
      <c r="A2599" s="34" t="s">
        <v>52</v>
      </c>
      <c r="B2599" s="97"/>
      <c r="C2599" s="97"/>
      <c r="D2599" s="97"/>
      <c r="E2599" s="97"/>
      <c r="F2599" s="97"/>
      <c r="G2599" s="27"/>
      <c r="H2599" s="55" t="s">
        <v>87</v>
      </c>
      <c r="I2599" s="55"/>
      <c r="J2599" s="55"/>
      <c r="K2599" s="37"/>
      <c r="L2599" s="26"/>
      <c r="M2599" s="113"/>
    </row>
    <row r="2600" spans="1:13">
      <c r="A2600" s="97"/>
      <c r="B2600" s="29"/>
      <c r="C2600" s="15" t="s">
        <v>53</v>
      </c>
      <c r="D2600" s="67"/>
      <c r="E2600" s="30"/>
      <c r="F2600" s="28"/>
      <c r="G2600" s="27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4"/>
    </row>
    <row r="2601" spans="1:13">
      <c r="A2601" s="1"/>
      <c r="B2601" s="1"/>
      <c r="C2601" s="15" t="s">
        <v>59</v>
      </c>
      <c r="D2601" s="30">
        <v>428</v>
      </c>
      <c r="E2601" s="30"/>
      <c r="F2601" s="28"/>
      <c r="G2601" s="27"/>
      <c r="H2601" s="31">
        <v>1</v>
      </c>
      <c r="I2601" s="68"/>
      <c r="J2601" s="35"/>
      <c r="K2601" s="31"/>
      <c r="L2601" s="33"/>
      <c r="M2601" s="110"/>
    </row>
    <row r="2602" spans="1:13">
      <c r="A2602" s="9" t="s">
        <v>0</v>
      </c>
      <c r="B2602" s="10"/>
      <c r="C2602" s="15" t="s">
        <v>60</v>
      </c>
      <c r="D2602" s="30">
        <v>407</v>
      </c>
      <c r="E2602" s="30"/>
      <c r="F2602" s="28"/>
      <c r="G2602" s="27"/>
      <c r="H2602" s="31">
        <v>2</v>
      </c>
      <c r="I2602" s="68"/>
      <c r="J2602" s="35"/>
      <c r="K2602" s="31"/>
      <c r="L2602" s="33"/>
      <c r="M2602" s="110"/>
    </row>
    <row r="2603" spans="1:13">
      <c r="A2603" s="9" t="s">
        <v>1</v>
      </c>
      <c r="B2603" s="11"/>
      <c r="C2603" s="15" t="s">
        <v>61</v>
      </c>
      <c r="D2603" s="30">
        <v>20</v>
      </c>
      <c r="E2603" s="30"/>
      <c r="F2603" s="28"/>
      <c r="G2603" s="27"/>
      <c r="H2603" s="31">
        <v>3</v>
      </c>
      <c r="I2603" s="31"/>
      <c r="J2603" s="35"/>
      <c r="K2603" s="31"/>
      <c r="L2603" s="33"/>
      <c r="M2603" s="110"/>
    </row>
    <row r="2604" spans="1:13">
      <c r="A2604" s="9" t="s">
        <v>62</v>
      </c>
      <c r="B2604" s="11"/>
      <c r="C2604" s="16" t="s">
        <v>63</v>
      </c>
      <c r="D2604" s="57" t="s">
        <v>88</v>
      </c>
      <c r="E2604" s="21"/>
      <c r="F2604" s="54"/>
      <c r="G2604" s="27"/>
      <c r="H2604" s="31">
        <v>4</v>
      </c>
      <c r="I2604" s="31"/>
      <c r="J2604" s="35"/>
      <c r="K2604" s="31"/>
      <c r="L2604" s="33"/>
      <c r="M2604" s="110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27"/>
      <c r="H2605" s="31">
        <v>5</v>
      </c>
      <c r="I2605" s="31"/>
      <c r="J2605" s="35"/>
      <c r="K2605" s="31"/>
      <c r="L2605" s="33"/>
      <c r="M2605" s="110"/>
    </row>
    <row r="2606" spans="1:13">
      <c r="A2606" s="17">
        <v>1</v>
      </c>
      <c r="B2606" s="12"/>
      <c r="C2606" s="71" t="s">
        <v>78</v>
      </c>
      <c r="D2606" s="77">
        <v>22</v>
      </c>
      <c r="E2606" s="71" t="s">
        <v>78</v>
      </c>
      <c r="F2606" s="12"/>
      <c r="G2606" s="27"/>
      <c r="H2606" s="72"/>
      <c r="I2606" s="72"/>
      <c r="J2606" s="72"/>
      <c r="K2606" s="72"/>
      <c r="L2606" s="44"/>
      <c r="M2606" s="115"/>
    </row>
    <row r="2607" spans="1:13">
      <c r="A2607" s="17">
        <v>2</v>
      </c>
      <c r="B2607" s="74">
        <v>10</v>
      </c>
      <c r="C2607" s="71" t="s">
        <v>77</v>
      </c>
      <c r="D2607" s="71" t="s">
        <v>77</v>
      </c>
      <c r="E2607" s="71" t="s">
        <v>77</v>
      </c>
      <c r="F2607" s="6"/>
      <c r="G2607" s="27"/>
      <c r="H2607" s="98"/>
      <c r="I2607" s="98"/>
      <c r="J2607" s="98"/>
      <c r="K2607" s="98"/>
      <c r="L2607" s="44"/>
      <c r="M2607" s="115"/>
    </row>
    <row r="2608" spans="1:13">
      <c r="A2608" s="17">
        <v>3</v>
      </c>
      <c r="B2608" s="75"/>
      <c r="C2608" s="71"/>
      <c r="D2608" s="6"/>
      <c r="E2608" s="71"/>
      <c r="F2608" s="6"/>
      <c r="G2608" s="27"/>
      <c r="H2608" s="204" t="s">
        <v>75</v>
      </c>
      <c r="I2608" s="205"/>
      <c r="J2608" s="98"/>
      <c r="K2608" s="44" t="s">
        <v>35</v>
      </c>
      <c r="L2608" s="5"/>
      <c r="M2608" s="116"/>
    </row>
    <row r="2609" spans="1:13">
      <c r="A2609" s="17">
        <v>4</v>
      </c>
      <c r="B2609" s="75"/>
      <c r="C2609" s="71"/>
      <c r="D2609" s="6"/>
      <c r="E2609" s="71"/>
      <c r="F2609" s="6"/>
      <c r="G2609" s="27"/>
      <c r="H2609" s="21" t="s">
        <v>64</v>
      </c>
      <c r="I2609" s="21"/>
      <c r="J2609" s="43">
        <f>SUM(J2601*L2601)+10+12</f>
        <v>22</v>
      </c>
      <c r="K2609" s="2"/>
      <c r="L2609" s="3"/>
      <c r="M2609" s="117"/>
    </row>
    <row r="2610" spans="1:13">
      <c r="A2610" s="17">
        <v>5</v>
      </c>
      <c r="B2610" s="76"/>
      <c r="C2610" s="71"/>
      <c r="D2610" s="71"/>
      <c r="E2610" s="71"/>
      <c r="F2610" s="6"/>
      <c r="G2610" s="27"/>
      <c r="H2610" s="21" t="s">
        <v>65</v>
      </c>
      <c r="I2610" s="21"/>
      <c r="J2610" s="43">
        <f>SUM(N2606,B2607)+12</f>
        <v>22</v>
      </c>
      <c r="K2610" s="27"/>
      <c r="L2610" s="3"/>
      <c r="M2610" s="117"/>
    </row>
    <row r="2611" spans="1:13">
      <c r="A2611" s="17">
        <v>6</v>
      </c>
      <c r="B2611" s="7"/>
      <c r="C2611" s="7"/>
      <c r="D2611" s="7"/>
      <c r="E2611" s="71"/>
      <c r="F2611" s="6"/>
      <c r="G2611" s="27"/>
      <c r="H2611" s="206" t="s">
        <v>66</v>
      </c>
      <c r="I2611" s="207"/>
      <c r="J2611" s="206" t="s">
        <v>67</v>
      </c>
      <c r="K2611" s="207"/>
      <c r="L2611" s="20"/>
      <c r="M2611" s="118"/>
    </row>
    <row r="2612" spans="1:13">
      <c r="A2612" s="17">
        <v>7</v>
      </c>
      <c r="B2612" s="7"/>
      <c r="C2612" s="71"/>
      <c r="D2612" s="6"/>
      <c r="E2612" s="71"/>
      <c r="F2612" s="6"/>
      <c r="G2612" s="27"/>
      <c r="H2612" s="197"/>
      <c r="I2612" s="198"/>
      <c r="J2612" s="197"/>
      <c r="K2612" s="198"/>
      <c r="L2612" s="27"/>
      <c r="M2612" s="107"/>
    </row>
    <row r="2613" spans="1:13">
      <c r="A2613" s="17">
        <v>8</v>
      </c>
      <c r="B2613" s="75"/>
      <c r="C2613" s="71"/>
      <c r="D2613" s="71"/>
      <c r="E2613" s="71"/>
      <c r="F2613" s="6"/>
      <c r="G2613" s="27"/>
      <c r="H2613" s="199"/>
      <c r="I2613" s="200"/>
      <c r="J2613" s="199"/>
      <c r="K2613" s="200"/>
      <c r="L2613" s="27"/>
      <c r="M2613" s="107"/>
    </row>
    <row r="2614" spans="1:13">
      <c r="A2614" s="17">
        <v>9</v>
      </c>
      <c r="B2614" s="7"/>
      <c r="C2614" s="7"/>
      <c r="D2614" s="7"/>
      <c r="E2614" s="6"/>
      <c r="F2614" s="6"/>
      <c r="G2614" s="27"/>
      <c r="H2614" s="38" t="s">
        <v>68</v>
      </c>
      <c r="I2614" s="38"/>
      <c r="J2614" s="38"/>
      <c r="K2614" s="38"/>
      <c r="L2614" s="27"/>
      <c r="M2614" s="107"/>
    </row>
    <row r="2615" spans="1:13">
      <c r="A2615" s="17">
        <v>10</v>
      </c>
      <c r="B2615" s="95"/>
      <c r="C2615" s="6"/>
      <c r="D2615" s="6"/>
      <c r="E2615" s="6"/>
      <c r="F2615" s="6"/>
      <c r="G2615" s="27"/>
      <c r="H2615" s="54" t="s">
        <v>69</v>
      </c>
      <c r="I2615" s="54"/>
      <c r="J2615" s="54"/>
      <c r="K2615" s="54"/>
      <c r="L2615" s="27"/>
      <c r="M2615" s="107"/>
    </row>
    <row r="2616" spans="1:13">
      <c r="A2616" s="17">
        <v>11</v>
      </c>
      <c r="B2616" s="76"/>
      <c r="C2616" s="6"/>
      <c r="D2616" s="6"/>
      <c r="E2616" s="6"/>
      <c r="F2616" s="6"/>
      <c r="G2616" s="20"/>
      <c r="H2616" s="182"/>
      <c r="I2616" s="183"/>
      <c r="J2616" s="8"/>
      <c r="K2616" s="8"/>
      <c r="L2616" s="8"/>
      <c r="M2616" s="119"/>
    </row>
    <row r="2617" spans="1:13">
      <c r="A2617" s="17">
        <v>12</v>
      </c>
      <c r="B2617" s="75"/>
      <c r="C2617" s="6"/>
      <c r="D2617" s="6"/>
      <c r="E2617" s="6"/>
      <c r="F2617" s="6"/>
      <c r="G2617" s="20"/>
      <c r="H2617" s="95"/>
      <c r="I2617" s="7"/>
      <c r="J2617" s="8"/>
      <c r="K2617" s="8"/>
      <c r="L2617" s="8"/>
      <c r="M2617" s="119"/>
    </row>
    <row r="2618" spans="1:13">
      <c r="A2618" s="17">
        <v>13</v>
      </c>
      <c r="B2618" s="76"/>
      <c r="C2618" s="6"/>
      <c r="D2618" s="6"/>
      <c r="E2618" s="6"/>
      <c r="F2618" s="6"/>
      <c r="G2618" s="20"/>
      <c r="H2618" s="95"/>
      <c r="I2618" s="7"/>
      <c r="J2618" s="8"/>
      <c r="K2618" s="8"/>
      <c r="L2618" s="8"/>
      <c r="M2618" s="119"/>
    </row>
    <row r="2619" spans="1:13">
      <c r="A2619" s="17">
        <v>14</v>
      </c>
      <c r="B2619" s="76"/>
      <c r="C2619" s="6"/>
      <c r="D2619" s="6"/>
      <c r="E2619" s="6"/>
      <c r="F2619" s="6"/>
      <c r="G2619" s="20"/>
      <c r="H2619" s="95"/>
      <c r="I2619" s="7"/>
      <c r="J2619" s="8"/>
      <c r="K2619" s="8"/>
      <c r="L2619" s="8"/>
      <c r="M2619" s="119"/>
    </row>
    <row r="2620" spans="1:13">
      <c r="A2620" s="17">
        <v>15</v>
      </c>
      <c r="B2620" s="76"/>
      <c r="C2620" s="6"/>
      <c r="D2620" s="6"/>
      <c r="E2620" s="6"/>
      <c r="F2620" s="6"/>
      <c r="G2620" s="20"/>
      <c r="H2620" s="95"/>
      <c r="I2620" s="7"/>
      <c r="J2620" s="8"/>
      <c r="K2620" s="8"/>
      <c r="L2620" s="8"/>
      <c r="M2620" s="119"/>
    </row>
    <row r="2621" spans="1:13">
      <c r="A2621" s="17">
        <v>16</v>
      </c>
      <c r="B2621" s="75"/>
      <c r="C2621" s="6"/>
      <c r="D2621" s="6"/>
      <c r="E2621" s="6"/>
      <c r="F2621" s="6"/>
      <c r="G2621" s="54"/>
      <c r="H2621" s="95"/>
      <c r="I2621" s="7"/>
      <c r="J2621" s="8"/>
      <c r="K2621" s="8"/>
      <c r="L2621" s="8"/>
      <c r="M2621" s="119"/>
    </row>
    <row r="2622" spans="1:13">
      <c r="A2622" s="17">
        <v>17</v>
      </c>
      <c r="B2622" s="76"/>
      <c r="C2622" s="6"/>
      <c r="D2622" s="6"/>
      <c r="E2622" s="6"/>
      <c r="F2622" s="6"/>
      <c r="G2622" s="54"/>
      <c r="H2622" s="56"/>
      <c r="I2622" s="8"/>
      <c r="J2622" s="56"/>
      <c r="K2622" s="8"/>
      <c r="L2622" s="56"/>
      <c r="M2622" s="120"/>
    </row>
    <row r="2623" spans="1:13">
      <c r="A2623" s="17">
        <v>18</v>
      </c>
      <c r="B2623" s="76"/>
      <c r="C2623" s="6"/>
      <c r="D2623" s="6"/>
      <c r="E2623" s="6"/>
      <c r="F2623" s="6"/>
      <c r="G2623" s="54"/>
      <c r="H2623" s="99"/>
      <c r="I2623" s="8"/>
      <c r="J2623" s="99"/>
      <c r="K2623" s="8"/>
      <c r="L2623" s="99"/>
      <c r="M2623" s="121"/>
    </row>
    <row r="2624" spans="1:13">
      <c r="A2624" s="17">
        <v>19</v>
      </c>
      <c r="B2624" s="76"/>
      <c r="C2624" s="6"/>
      <c r="D2624" s="6"/>
      <c r="E2624" s="6"/>
      <c r="F2624" s="6"/>
      <c r="G2624" s="99"/>
      <c r="H2624" s="8"/>
      <c r="I2624" s="8"/>
      <c r="J2624" s="8"/>
      <c r="K2624" s="8"/>
      <c r="L2624" s="8"/>
      <c r="M2624" s="119"/>
    </row>
    <row r="2625" spans="1:13">
      <c r="A2625" s="17">
        <v>20</v>
      </c>
      <c r="B2625" s="75"/>
      <c r="C2625" s="6"/>
      <c r="D2625" s="6"/>
      <c r="E2625" s="6"/>
      <c r="F2625" s="6"/>
      <c r="G2625" s="99"/>
      <c r="H2625" s="8"/>
      <c r="I2625" s="8"/>
      <c r="J2625" s="8"/>
      <c r="K2625" s="8"/>
      <c r="L2625" s="8"/>
      <c r="M2625" s="119"/>
    </row>
    <row r="2626" spans="1:13">
      <c r="A2626" s="17">
        <v>21</v>
      </c>
      <c r="B2626" s="76"/>
      <c r="C2626" s="6"/>
      <c r="D2626" s="6"/>
      <c r="E2626" s="6"/>
      <c r="F2626" s="6"/>
      <c r="G2626" s="99"/>
      <c r="H2626" s="8"/>
      <c r="I2626" s="8"/>
      <c r="J2626" s="8"/>
      <c r="K2626" s="8"/>
      <c r="L2626" s="8"/>
      <c r="M2626" s="119"/>
    </row>
    <row r="2627" spans="1:13">
      <c r="A2627" s="17">
        <v>22</v>
      </c>
      <c r="B2627" s="76"/>
      <c r="C2627" s="6"/>
      <c r="D2627" s="6"/>
      <c r="E2627" s="6"/>
      <c r="F2627" s="6"/>
      <c r="G2627" s="99"/>
      <c r="H2627" s="8"/>
      <c r="I2627" s="8"/>
      <c r="J2627" s="8"/>
      <c r="K2627" s="8"/>
      <c r="L2627" s="8"/>
      <c r="M2627" s="119"/>
    </row>
    <row r="2628" spans="1:13">
      <c r="A2628" s="17">
        <v>23</v>
      </c>
      <c r="B2628" s="76"/>
      <c r="C2628" s="6"/>
      <c r="D2628" s="6"/>
      <c r="E2628" s="6"/>
      <c r="F2628" s="6"/>
      <c r="G2628" s="99"/>
      <c r="H2628" s="8"/>
      <c r="I2628" s="8"/>
      <c r="J2628" s="8"/>
      <c r="K2628" s="8"/>
      <c r="L2628" s="8"/>
      <c r="M2628" s="119"/>
    </row>
    <row r="2629" spans="1:13">
      <c r="A2629" s="17">
        <v>24</v>
      </c>
      <c r="B2629" s="75"/>
      <c r="C2629" s="6"/>
      <c r="D2629" s="6"/>
      <c r="E2629" s="6"/>
      <c r="F2629" s="6"/>
      <c r="G2629" s="99"/>
      <c r="H2629" s="42"/>
      <c r="I2629" s="8"/>
      <c r="J2629" s="42"/>
      <c r="K2629" s="8"/>
      <c r="L2629" s="8"/>
      <c r="M2629" s="119"/>
    </row>
    <row r="2630" spans="1:13">
      <c r="A2630" s="17">
        <v>25</v>
      </c>
      <c r="B2630" s="76"/>
      <c r="C2630" s="6"/>
      <c r="D2630" s="6"/>
      <c r="E2630" s="6"/>
      <c r="F2630" s="6"/>
      <c r="G2630" s="99"/>
      <c r="H2630" s="42"/>
      <c r="I2630" s="99"/>
      <c r="J2630" s="42"/>
      <c r="K2630" s="8"/>
      <c r="L2630" s="8"/>
      <c r="M2630" s="119"/>
    </row>
    <row r="2631" spans="1:13">
      <c r="G2631" s="8"/>
      <c r="H2631" s="8"/>
      <c r="I2631" s="8"/>
      <c r="J2631" s="8"/>
      <c r="K2631" s="8"/>
      <c r="L2631" s="8"/>
      <c r="M2631" s="119"/>
    </row>
    <row r="2632" spans="1:13">
      <c r="G2632" s="8"/>
      <c r="H2632" s="8"/>
      <c r="I2632" s="8"/>
      <c r="J2632" s="8"/>
      <c r="K2632" s="8"/>
      <c r="L2632" s="8"/>
      <c r="M2632" s="119"/>
    </row>
    <row r="2633" spans="1:13">
      <c r="G2633" s="8"/>
      <c r="H2633" s="8"/>
      <c r="I2633" s="8"/>
      <c r="J2633" s="8"/>
      <c r="K2633" s="8"/>
      <c r="L2633" s="8"/>
      <c r="M2633" s="119"/>
    </row>
    <row r="2634" spans="1:13">
      <c r="G2634" s="8"/>
      <c r="H2634" s="8"/>
      <c r="I2634" s="8"/>
      <c r="J2634" s="8"/>
      <c r="K2634" s="8"/>
      <c r="L2634" s="8"/>
      <c r="M2634" s="119"/>
    </row>
    <row r="2635" spans="1:13">
      <c r="G2635" s="8"/>
      <c r="H2635" s="8"/>
      <c r="I2635" s="8"/>
      <c r="J2635" s="8"/>
      <c r="K2635" s="8"/>
      <c r="L2635" s="8"/>
      <c r="M2635" s="119"/>
    </row>
    <row r="2636" spans="1:13">
      <c r="G2636" s="8"/>
      <c r="H2636" s="8"/>
      <c r="I2636" s="8"/>
      <c r="J2636" s="8"/>
      <c r="K2636" s="8"/>
      <c r="L2636" s="8"/>
      <c r="M2636" s="119"/>
    </row>
    <row r="2637" spans="1:13">
      <c r="G2637" s="8"/>
      <c r="H2637" s="8"/>
      <c r="I2637" s="8"/>
      <c r="J2637" s="8"/>
      <c r="K2637" s="8"/>
      <c r="L2637" s="8"/>
      <c r="M2637" s="119"/>
    </row>
    <row r="2638" spans="1:13">
      <c r="G2638" s="8"/>
      <c r="H2638" s="8"/>
      <c r="I2638" s="8"/>
      <c r="J2638" s="8"/>
      <c r="K2638" s="8"/>
      <c r="L2638" s="8"/>
      <c r="M2638" s="119"/>
    </row>
    <row r="2639" spans="1:13">
      <c r="G2639" s="8"/>
      <c r="H2639" s="8"/>
      <c r="I2639" s="8"/>
      <c r="J2639" s="8"/>
      <c r="K2639" s="8"/>
      <c r="L2639" s="8"/>
      <c r="M2639" s="119"/>
    </row>
    <row r="2640" spans="1:13">
      <c r="G2640" s="8"/>
      <c r="H2640" s="8"/>
      <c r="I2640" s="8"/>
      <c r="J2640" s="8"/>
      <c r="K2640" s="8"/>
      <c r="L2640" s="8"/>
      <c r="M2640" s="119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  <c r="M2641" s="112"/>
    </row>
    <row r="2642" spans="1:13">
      <c r="A2642" s="202" t="s">
        <v>86</v>
      </c>
      <c r="B2642" s="203"/>
      <c r="C2642" s="203"/>
      <c r="D2642" s="203"/>
      <c r="E2642" s="203"/>
      <c r="F2642" s="97"/>
      <c r="G2642" s="27"/>
      <c r="H2642" s="96" t="s">
        <v>51</v>
      </c>
      <c r="I2642" s="96"/>
      <c r="J2642" s="96"/>
      <c r="K2642" s="27"/>
      <c r="L2642" s="27"/>
      <c r="M2642" s="107"/>
    </row>
    <row r="2643" spans="1:13">
      <c r="A2643" s="34" t="s">
        <v>52</v>
      </c>
      <c r="B2643" s="97"/>
      <c r="C2643" s="97"/>
      <c r="D2643" s="97"/>
      <c r="E2643" s="97"/>
      <c r="F2643" s="97"/>
      <c r="G2643" s="27"/>
      <c r="H2643" s="55" t="s">
        <v>87</v>
      </c>
      <c r="I2643" s="55"/>
      <c r="J2643" s="55"/>
      <c r="K2643" s="37"/>
      <c r="L2643" s="26"/>
      <c r="M2643" s="113"/>
    </row>
    <row r="2644" spans="1:13">
      <c r="A2644" s="97"/>
      <c r="B2644" s="29"/>
      <c r="C2644" s="15" t="s">
        <v>53</v>
      </c>
      <c r="D2644" s="67"/>
      <c r="E2644" s="30"/>
      <c r="F2644" s="28"/>
      <c r="G2644" s="27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4"/>
    </row>
    <row r="2645" spans="1:13">
      <c r="A2645" s="1"/>
      <c r="B2645" s="1"/>
      <c r="C2645" s="15" t="s">
        <v>59</v>
      </c>
      <c r="D2645" s="30">
        <v>428</v>
      </c>
      <c r="E2645" s="30"/>
      <c r="F2645" s="28"/>
      <c r="G2645" s="27"/>
      <c r="H2645" s="31">
        <v>1</v>
      </c>
      <c r="I2645" s="68"/>
      <c r="J2645" s="35"/>
      <c r="K2645" s="31"/>
      <c r="L2645" s="33"/>
      <c r="M2645" s="110"/>
    </row>
    <row r="2646" spans="1:13">
      <c r="A2646" s="9" t="s">
        <v>0</v>
      </c>
      <c r="B2646" s="10"/>
      <c r="C2646" s="15" t="s">
        <v>60</v>
      </c>
      <c r="D2646" s="30">
        <v>407</v>
      </c>
      <c r="E2646" s="30"/>
      <c r="F2646" s="28"/>
      <c r="G2646" s="27"/>
      <c r="H2646" s="31">
        <v>2</v>
      </c>
      <c r="I2646" s="68"/>
      <c r="J2646" s="35"/>
      <c r="K2646" s="31"/>
      <c r="L2646" s="33"/>
      <c r="M2646" s="110"/>
    </row>
    <row r="2647" spans="1:13">
      <c r="A2647" s="9" t="s">
        <v>1</v>
      </c>
      <c r="B2647" s="11"/>
      <c r="C2647" s="15" t="s">
        <v>61</v>
      </c>
      <c r="D2647" s="30">
        <v>20</v>
      </c>
      <c r="E2647" s="30"/>
      <c r="F2647" s="28"/>
      <c r="G2647" s="27"/>
      <c r="H2647" s="31">
        <v>3</v>
      </c>
      <c r="I2647" s="31"/>
      <c r="J2647" s="35"/>
      <c r="K2647" s="31"/>
      <c r="L2647" s="33"/>
      <c r="M2647" s="110"/>
    </row>
    <row r="2648" spans="1:13">
      <c r="A2648" s="9" t="s">
        <v>62</v>
      </c>
      <c r="B2648" s="11"/>
      <c r="C2648" s="16" t="s">
        <v>63</v>
      </c>
      <c r="D2648" s="57" t="s">
        <v>88</v>
      </c>
      <c r="E2648" s="21"/>
      <c r="F2648" s="54"/>
      <c r="G2648" s="27"/>
      <c r="H2648" s="31">
        <v>4</v>
      </c>
      <c r="I2648" s="31"/>
      <c r="J2648" s="35"/>
      <c r="K2648" s="31"/>
      <c r="L2648" s="33"/>
      <c r="M2648" s="110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27"/>
      <c r="H2649" s="31">
        <v>5</v>
      </c>
      <c r="I2649" s="31"/>
      <c r="J2649" s="35"/>
      <c r="K2649" s="31"/>
      <c r="L2649" s="33"/>
      <c r="M2649" s="110"/>
    </row>
    <row r="2650" spans="1:13">
      <c r="A2650" s="17">
        <v>1</v>
      </c>
      <c r="B2650" s="12"/>
      <c r="C2650" s="71" t="s">
        <v>78</v>
      </c>
      <c r="D2650" s="77">
        <v>22</v>
      </c>
      <c r="E2650" s="71" t="s">
        <v>78</v>
      </c>
      <c r="F2650" s="12"/>
      <c r="G2650" s="27"/>
      <c r="H2650" s="72"/>
      <c r="I2650" s="72"/>
      <c r="J2650" s="72"/>
      <c r="K2650" s="72"/>
      <c r="L2650" s="44"/>
      <c r="M2650" s="115"/>
    </row>
    <row r="2651" spans="1:13">
      <c r="A2651" s="17">
        <v>2</v>
      </c>
      <c r="B2651" s="74">
        <v>10</v>
      </c>
      <c r="C2651" s="71" t="s">
        <v>77</v>
      </c>
      <c r="D2651" s="71" t="s">
        <v>77</v>
      </c>
      <c r="E2651" s="71" t="s">
        <v>77</v>
      </c>
      <c r="F2651" s="6"/>
      <c r="G2651" s="27"/>
      <c r="H2651" s="98"/>
      <c r="I2651" s="98"/>
      <c r="J2651" s="98"/>
      <c r="K2651" s="98"/>
      <c r="L2651" s="44"/>
      <c r="M2651" s="115"/>
    </row>
    <row r="2652" spans="1:13">
      <c r="A2652" s="17">
        <v>3</v>
      </c>
      <c r="B2652" s="75"/>
      <c r="C2652" s="71"/>
      <c r="D2652" s="6"/>
      <c r="E2652" s="71"/>
      <c r="F2652" s="6"/>
      <c r="G2652" s="27"/>
      <c r="H2652" s="204" t="s">
        <v>75</v>
      </c>
      <c r="I2652" s="205"/>
      <c r="J2652" s="98"/>
      <c r="K2652" s="44" t="s">
        <v>35</v>
      </c>
      <c r="L2652" s="5"/>
      <c r="M2652" s="116"/>
    </row>
    <row r="2653" spans="1:13">
      <c r="A2653" s="17">
        <v>4</v>
      </c>
      <c r="B2653" s="75"/>
      <c r="C2653" s="71"/>
      <c r="D2653" s="6"/>
      <c r="E2653" s="71"/>
      <c r="F2653" s="6"/>
      <c r="G2653" s="27"/>
      <c r="H2653" s="21" t="s">
        <v>64</v>
      </c>
      <c r="I2653" s="21"/>
      <c r="J2653" s="43">
        <f>SUM(J2645*L2645)+10+12</f>
        <v>22</v>
      </c>
      <c r="K2653" s="2"/>
      <c r="L2653" s="3"/>
      <c r="M2653" s="117"/>
    </row>
    <row r="2654" spans="1:13">
      <c r="A2654" s="17">
        <v>5</v>
      </c>
      <c r="B2654" s="76"/>
      <c r="C2654" s="71"/>
      <c r="D2654" s="71"/>
      <c r="E2654" s="71"/>
      <c r="F2654" s="6"/>
      <c r="G2654" s="27"/>
      <c r="H2654" s="21" t="s">
        <v>65</v>
      </c>
      <c r="I2654" s="21"/>
      <c r="J2654" s="43">
        <f>SUM(N2650,B2651)+12</f>
        <v>22</v>
      </c>
      <c r="K2654" s="27"/>
      <c r="L2654" s="3"/>
      <c r="M2654" s="117"/>
    </row>
    <row r="2655" spans="1:13">
      <c r="A2655" s="17">
        <v>6</v>
      </c>
      <c r="B2655" s="7"/>
      <c r="C2655" s="7"/>
      <c r="D2655" s="7"/>
      <c r="E2655" s="71"/>
      <c r="F2655" s="6"/>
      <c r="G2655" s="27"/>
      <c r="H2655" s="206" t="s">
        <v>66</v>
      </c>
      <c r="I2655" s="207"/>
      <c r="J2655" s="206" t="s">
        <v>67</v>
      </c>
      <c r="K2655" s="207"/>
      <c r="L2655" s="20"/>
      <c r="M2655" s="118"/>
    </row>
    <row r="2656" spans="1:13">
      <c r="A2656" s="17">
        <v>7</v>
      </c>
      <c r="B2656" s="7"/>
      <c r="C2656" s="71"/>
      <c r="D2656" s="6"/>
      <c r="E2656" s="71"/>
      <c r="F2656" s="6"/>
      <c r="G2656" s="27"/>
      <c r="H2656" s="197"/>
      <c r="I2656" s="198"/>
      <c r="J2656" s="197"/>
      <c r="K2656" s="198"/>
      <c r="L2656" s="27"/>
      <c r="M2656" s="107"/>
    </row>
    <row r="2657" spans="1:13">
      <c r="A2657" s="17">
        <v>8</v>
      </c>
      <c r="B2657" s="75"/>
      <c r="C2657" s="71"/>
      <c r="D2657" s="71"/>
      <c r="E2657" s="71"/>
      <c r="F2657" s="6"/>
      <c r="G2657" s="27"/>
      <c r="H2657" s="199"/>
      <c r="I2657" s="200"/>
      <c r="J2657" s="199"/>
      <c r="K2657" s="200"/>
      <c r="L2657" s="27"/>
      <c r="M2657" s="107"/>
    </row>
    <row r="2658" spans="1:13">
      <c r="A2658" s="17">
        <v>9</v>
      </c>
      <c r="B2658" s="7"/>
      <c r="C2658" s="7"/>
      <c r="D2658" s="7"/>
      <c r="E2658" s="6"/>
      <c r="F2658" s="6"/>
      <c r="G2658" s="27"/>
      <c r="H2658" s="38" t="s">
        <v>68</v>
      </c>
      <c r="I2658" s="38"/>
      <c r="J2658" s="38"/>
      <c r="K2658" s="38"/>
      <c r="L2658" s="27"/>
      <c r="M2658" s="107"/>
    </row>
    <row r="2659" spans="1:13">
      <c r="A2659" s="17">
        <v>10</v>
      </c>
      <c r="B2659" s="95"/>
      <c r="C2659" s="6"/>
      <c r="D2659" s="6"/>
      <c r="E2659" s="6"/>
      <c r="F2659" s="6"/>
      <c r="G2659" s="27"/>
      <c r="H2659" s="54" t="s">
        <v>69</v>
      </c>
      <c r="I2659" s="54"/>
      <c r="J2659" s="54"/>
      <c r="K2659" s="54"/>
      <c r="L2659" s="27"/>
      <c r="M2659" s="107"/>
    </row>
    <row r="2660" spans="1:13">
      <c r="A2660" s="17">
        <v>11</v>
      </c>
      <c r="B2660" s="76"/>
      <c r="C2660" s="6"/>
      <c r="D2660" s="6"/>
      <c r="E2660" s="6"/>
      <c r="F2660" s="6"/>
      <c r="G2660" s="20"/>
      <c r="H2660" s="182"/>
      <c r="I2660" s="183"/>
      <c r="J2660" s="8"/>
      <c r="K2660" s="8"/>
      <c r="L2660" s="8"/>
      <c r="M2660" s="119"/>
    </row>
    <row r="2661" spans="1:13">
      <c r="A2661" s="17">
        <v>12</v>
      </c>
      <c r="B2661" s="75"/>
      <c r="C2661" s="6"/>
      <c r="D2661" s="6"/>
      <c r="E2661" s="6"/>
      <c r="F2661" s="6"/>
      <c r="G2661" s="20"/>
      <c r="H2661" s="95"/>
      <c r="I2661" s="7"/>
      <c r="J2661" s="8"/>
      <c r="K2661" s="8"/>
      <c r="L2661" s="8"/>
      <c r="M2661" s="119"/>
    </row>
    <row r="2662" spans="1:13">
      <c r="A2662" s="17">
        <v>13</v>
      </c>
      <c r="B2662" s="76"/>
      <c r="C2662" s="6"/>
      <c r="D2662" s="6"/>
      <c r="E2662" s="6"/>
      <c r="F2662" s="6"/>
      <c r="G2662" s="20"/>
      <c r="H2662" s="95"/>
      <c r="I2662" s="7"/>
      <c r="J2662" s="8"/>
      <c r="K2662" s="8"/>
      <c r="L2662" s="8"/>
      <c r="M2662" s="119"/>
    </row>
    <row r="2663" spans="1:13">
      <c r="A2663" s="17">
        <v>14</v>
      </c>
      <c r="B2663" s="76"/>
      <c r="C2663" s="6"/>
      <c r="D2663" s="6"/>
      <c r="E2663" s="6"/>
      <c r="F2663" s="6"/>
      <c r="G2663" s="20"/>
      <c r="H2663" s="95"/>
      <c r="I2663" s="7"/>
      <c r="J2663" s="8"/>
      <c r="K2663" s="8"/>
      <c r="L2663" s="8"/>
      <c r="M2663" s="119"/>
    </row>
    <row r="2664" spans="1:13">
      <c r="A2664" s="17">
        <v>15</v>
      </c>
      <c r="B2664" s="76"/>
      <c r="C2664" s="6"/>
      <c r="D2664" s="6"/>
      <c r="E2664" s="6"/>
      <c r="F2664" s="6"/>
      <c r="G2664" s="20"/>
      <c r="H2664" s="95"/>
      <c r="I2664" s="7"/>
      <c r="J2664" s="8"/>
      <c r="K2664" s="8"/>
      <c r="L2664" s="8"/>
      <c r="M2664" s="119"/>
    </row>
    <row r="2665" spans="1:13">
      <c r="A2665" s="17">
        <v>16</v>
      </c>
      <c r="B2665" s="75"/>
      <c r="C2665" s="6"/>
      <c r="D2665" s="6"/>
      <c r="E2665" s="6"/>
      <c r="F2665" s="6"/>
      <c r="G2665" s="54"/>
      <c r="H2665" s="95"/>
      <c r="I2665" s="7"/>
      <c r="J2665" s="8"/>
      <c r="K2665" s="8"/>
      <c r="L2665" s="8"/>
      <c r="M2665" s="119"/>
    </row>
    <row r="2666" spans="1:13">
      <c r="A2666" s="17">
        <v>17</v>
      </c>
      <c r="B2666" s="76"/>
      <c r="C2666" s="6"/>
      <c r="D2666" s="6"/>
      <c r="E2666" s="6"/>
      <c r="F2666" s="6"/>
      <c r="G2666" s="54"/>
      <c r="H2666" s="56"/>
      <c r="I2666" s="8"/>
      <c r="J2666" s="56"/>
      <c r="K2666" s="8"/>
      <c r="L2666" s="56"/>
      <c r="M2666" s="120"/>
    </row>
    <row r="2667" spans="1:13">
      <c r="A2667" s="17">
        <v>18</v>
      </c>
      <c r="B2667" s="76"/>
      <c r="C2667" s="6"/>
      <c r="D2667" s="6"/>
      <c r="E2667" s="6"/>
      <c r="F2667" s="6"/>
      <c r="G2667" s="54"/>
      <c r="H2667" s="99"/>
      <c r="I2667" s="8"/>
      <c r="J2667" s="99"/>
      <c r="K2667" s="8"/>
      <c r="L2667" s="99"/>
      <c r="M2667" s="121"/>
    </row>
    <row r="2668" spans="1:13">
      <c r="A2668" s="17">
        <v>19</v>
      </c>
      <c r="B2668" s="76"/>
      <c r="C2668" s="6"/>
      <c r="D2668" s="6"/>
      <c r="E2668" s="6"/>
      <c r="F2668" s="6"/>
      <c r="G2668" s="99"/>
      <c r="H2668" s="8"/>
      <c r="I2668" s="8"/>
      <c r="J2668" s="8"/>
      <c r="K2668" s="8"/>
      <c r="L2668" s="8"/>
      <c r="M2668" s="119"/>
    </row>
    <row r="2669" spans="1:13">
      <c r="A2669" s="17">
        <v>20</v>
      </c>
      <c r="B2669" s="75"/>
      <c r="C2669" s="6"/>
      <c r="D2669" s="6"/>
      <c r="E2669" s="6"/>
      <c r="F2669" s="6"/>
      <c r="G2669" s="99"/>
      <c r="H2669" s="8"/>
      <c r="I2669" s="8"/>
      <c r="J2669" s="8"/>
      <c r="K2669" s="8"/>
      <c r="L2669" s="8"/>
      <c r="M2669" s="119"/>
    </row>
    <row r="2670" spans="1:13">
      <c r="A2670" s="17">
        <v>21</v>
      </c>
      <c r="B2670" s="76"/>
      <c r="C2670" s="6"/>
      <c r="D2670" s="6"/>
      <c r="E2670" s="6"/>
      <c r="F2670" s="6"/>
      <c r="G2670" s="99"/>
      <c r="H2670" s="8"/>
      <c r="I2670" s="8"/>
      <c r="J2670" s="8"/>
      <c r="K2670" s="8"/>
      <c r="L2670" s="8"/>
      <c r="M2670" s="119"/>
    </row>
    <row r="2671" spans="1:13">
      <c r="A2671" s="17">
        <v>22</v>
      </c>
      <c r="B2671" s="76"/>
      <c r="C2671" s="6"/>
      <c r="D2671" s="6"/>
      <c r="E2671" s="6"/>
      <c r="F2671" s="6"/>
      <c r="G2671" s="99"/>
      <c r="H2671" s="8"/>
      <c r="I2671" s="8"/>
      <c r="J2671" s="8"/>
      <c r="K2671" s="8"/>
      <c r="L2671" s="8"/>
      <c r="M2671" s="119"/>
    </row>
    <row r="2672" spans="1:13">
      <c r="A2672" s="17">
        <v>23</v>
      </c>
      <c r="B2672" s="76"/>
      <c r="C2672" s="6"/>
      <c r="D2672" s="6"/>
      <c r="E2672" s="6"/>
      <c r="F2672" s="6"/>
      <c r="G2672" s="99"/>
      <c r="H2672" s="8"/>
      <c r="I2672" s="8"/>
      <c r="J2672" s="8"/>
      <c r="K2672" s="8"/>
      <c r="L2672" s="8"/>
      <c r="M2672" s="119"/>
    </row>
    <row r="2673" spans="1:13">
      <c r="A2673" s="17">
        <v>24</v>
      </c>
      <c r="B2673" s="75"/>
      <c r="C2673" s="6"/>
      <c r="D2673" s="6"/>
      <c r="E2673" s="6"/>
      <c r="F2673" s="6"/>
      <c r="G2673" s="99"/>
      <c r="H2673" s="42"/>
      <c r="I2673" s="8"/>
      <c r="J2673" s="42"/>
      <c r="K2673" s="8"/>
      <c r="L2673" s="8"/>
      <c r="M2673" s="119"/>
    </row>
    <row r="2674" spans="1:13">
      <c r="A2674" s="17">
        <v>25</v>
      </c>
      <c r="B2674" s="76"/>
      <c r="C2674" s="6"/>
      <c r="D2674" s="6"/>
      <c r="E2674" s="6"/>
      <c r="F2674" s="6"/>
      <c r="G2674" s="99"/>
      <c r="H2674" s="42"/>
      <c r="I2674" s="99"/>
      <c r="J2674" s="42"/>
      <c r="K2674" s="8"/>
      <c r="L2674" s="8"/>
      <c r="M2674" s="119"/>
    </row>
    <row r="2675" spans="1:13">
      <c r="G2675" s="8"/>
      <c r="H2675" s="8"/>
      <c r="I2675" s="8"/>
      <c r="J2675" s="8"/>
      <c r="K2675" s="8"/>
      <c r="L2675" s="8"/>
      <c r="M2675" s="119"/>
    </row>
    <row r="2676" spans="1:13">
      <c r="G2676" s="8"/>
      <c r="H2676" s="8"/>
      <c r="I2676" s="8"/>
      <c r="J2676" s="8"/>
      <c r="K2676" s="8"/>
      <c r="L2676" s="8"/>
      <c r="M2676" s="119"/>
    </row>
    <row r="2677" spans="1:13">
      <c r="G2677" s="8"/>
      <c r="H2677" s="8"/>
      <c r="I2677" s="8"/>
      <c r="J2677" s="8"/>
      <c r="K2677" s="8"/>
      <c r="L2677" s="8"/>
      <c r="M2677" s="119"/>
    </row>
    <row r="2678" spans="1:13">
      <c r="G2678" s="8"/>
      <c r="H2678" s="8"/>
      <c r="I2678" s="8"/>
      <c r="J2678" s="8"/>
      <c r="K2678" s="8"/>
      <c r="L2678" s="8"/>
      <c r="M2678" s="119"/>
    </row>
    <row r="2679" spans="1:13">
      <c r="G2679" s="8"/>
      <c r="H2679" s="8"/>
      <c r="I2679" s="8"/>
      <c r="J2679" s="8"/>
      <c r="K2679" s="8"/>
      <c r="L2679" s="8"/>
      <c r="M2679" s="119"/>
    </row>
    <row r="2680" spans="1:13">
      <c r="G2680" s="8"/>
      <c r="H2680" s="8"/>
      <c r="I2680" s="8"/>
      <c r="J2680" s="8"/>
      <c r="K2680" s="8"/>
      <c r="L2680" s="8"/>
      <c r="M2680" s="119"/>
    </row>
    <row r="2681" spans="1:13">
      <c r="G2681" s="8"/>
      <c r="H2681" s="8"/>
      <c r="I2681" s="8"/>
      <c r="J2681" s="8"/>
      <c r="K2681" s="8"/>
      <c r="L2681" s="8"/>
      <c r="M2681" s="119"/>
    </row>
    <row r="2682" spans="1:13">
      <c r="G2682" s="8"/>
      <c r="H2682" s="8"/>
      <c r="I2682" s="8"/>
      <c r="J2682" s="8"/>
      <c r="K2682" s="8"/>
      <c r="L2682" s="8"/>
      <c r="M2682" s="119"/>
    </row>
    <row r="2683" spans="1:13">
      <c r="G2683" s="8"/>
      <c r="H2683" s="8"/>
      <c r="I2683" s="8"/>
      <c r="J2683" s="8"/>
      <c r="K2683" s="8"/>
      <c r="L2683" s="8"/>
      <c r="M2683" s="119"/>
    </row>
    <row r="2684" spans="1:13">
      <c r="G2684" s="8"/>
      <c r="H2684" s="8"/>
      <c r="I2684" s="8"/>
      <c r="J2684" s="8"/>
      <c r="K2684" s="8"/>
      <c r="L2684" s="8"/>
      <c r="M2684" s="119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  <c r="M2685" s="112"/>
    </row>
    <row r="2686" spans="1:13">
      <c r="A2686" s="202" t="s">
        <v>86</v>
      </c>
      <c r="B2686" s="203"/>
      <c r="C2686" s="203"/>
      <c r="D2686" s="203"/>
      <c r="E2686" s="203"/>
      <c r="F2686" s="97"/>
      <c r="G2686" s="27"/>
      <c r="H2686" s="96" t="s">
        <v>51</v>
      </c>
      <c r="I2686" s="96"/>
      <c r="J2686" s="96"/>
      <c r="K2686" s="27"/>
      <c r="L2686" s="27"/>
      <c r="M2686" s="107"/>
    </row>
    <row r="2687" spans="1:13">
      <c r="A2687" s="34" t="s">
        <v>52</v>
      </c>
      <c r="B2687" s="97"/>
      <c r="C2687" s="97"/>
      <c r="D2687" s="97"/>
      <c r="E2687" s="97"/>
      <c r="F2687" s="97"/>
      <c r="G2687" s="27"/>
      <c r="H2687" s="55" t="s">
        <v>87</v>
      </c>
      <c r="I2687" s="55"/>
      <c r="J2687" s="55"/>
      <c r="K2687" s="37"/>
      <c r="L2687" s="26"/>
      <c r="M2687" s="113"/>
    </row>
    <row r="2688" spans="1:13">
      <c r="A2688" s="97"/>
      <c r="B2688" s="29"/>
      <c r="C2688" s="15" t="s">
        <v>53</v>
      </c>
      <c r="D2688" s="67"/>
      <c r="E2688" s="30"/>
      <c r="F2688" s="28"/>
      <c r="G2688" s="27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4"/>
    </row>
    <row r="2689" spans="1:13">
      <c r="A2689" s="1"/>
      <c r="B2689" s="1"/>
      <c r="C2689" s="15" t="s">
        <v>59</v>
      </c>
      <c r="D2689" s="30">
        <v>428</v>
      </c>
      <c r="E2689" s="30"/>
      <c r="F2689" s="28"/>
      <c r="G2689" s="27"/>
      <c r="H2689" s="31">
        <v>1</v>
      </c>
      <c r="I2689" s="68"/>
      <c r="J2689" s="35"/>
      <c r="K2689" s="31"/>
      <c r="L2689" s="33"/>
      <c r="M2689" s="110"/>
    </row>
    <row r="2690" spans="1:13">
      <c r="A2690" s="9" t="s">
        <v>0</v>
      </c>
      <c r="B2690" s="10"/>
      <c r="C2690" s="15" t="s">
        <v>60</v>
      </c>
      <c r="D2690" s="30">
        <v>407</v>
      </c>
      <c r="E2690" s="30"/>
      <c r="F2690" s="28"/>
      <c r="G2690" s="27"/>
      <c r="H2690" s="31">
        <v>2</v>
      </c>
      <c r="I2690" s="68"/>
      <c r="J2690" s="35"/>
      <c r="K2690" s="31"/>
      <c r="L2690" s="33"/>
      <c r="M2690" s="110"/>
    </row>
    <row r="2691" spans="1:13">
      <c r="A2691" s="9" t="s">
        <v>1</v>
      </c>
      <c r="B2691" s="11"/>
      <c r="C2691" s="15" t="s">
        <v>61</v>
      </c>
      <c r="D2691" s="30">
        <v>20</v>
      </c>
      <c r="E2691" s="30"/>
      <c r="F2691" s="28"/>
      <c r="G2691" s="27"/>
      <c r="H2691" s="31">
        <v>3</v>
      </c>
      <c r="I2691" s="31"/>
      <c r="J2691" s="35"/>
      <c r="K2691" s="31"/>
      <c r="L2691" s="33"/>
      <c r="M2691" s="110"/>
    </row>
    <row r="2692" spans="1:13">
      <c r="A2692" s="9" t="s">
        <v>62</v>
      </c>
      <c r="B2692" s="11"/>
      <c r="C2692" s="16" t="s">
        <v>63</v>
      </c>
      <c r="D2692" s="57" t="s">
        <v>88</v>
      </c>
      <c r="E2692" s="21"/>
      <c r="F2692" s="54"/>
      <c r="G2692" s="27"/>
      <c r="H2692" s="31">
        <v>4</v>
      </c>
      <c r="I2692" s="31"/>
      <c r="J2692" s="35"/>
      <c r="K2692" s="31"/>
      <c r="L2692" s="33"/>
      <c r="M2692" s="110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27"/>
      <c r="H2693" s="31">
        <v>5</v>
      </c>
      <c r="I2693" s="31"/>
      <c r="J2693" s="35"/>
      <c r="K2693" s="31"/>
      <c r="L2693" s="33"/>
      <c r="M2693" s="110"/>
    </row>
    <row r="2694" spans="1:13">
      <c r="A2694" s="17">
        <v>1</v>
      </c>
      <c r="B2694" s="12"/>
      <c r="C2694" s="71" t="s">
        <v>78</v>
      </c>
      <c r="D2694" s="77">
        <v>22</v>
      </c>
      <c r="E2694" s="71" t="s">
        <v>78</v>
      </c>
      <c r="F2694" s="12"/>
      <c r="G2694" s="27"/>
      <c r="H2694" s="72"/>
      <c r="I2694" s="72"/>
      <c r="J2694" s="72"/>
      <c r="K2694" s="72"/>
      <c r="L2694" s="44"/>
      <c r="M2694" s="115"/>
    </row>
    <row r="2695" spans="1:13">
      <c r="A2695" s="17">
        <v>2</v>
      </c>
      <c r="B2695" s="74">
        <v>10</v>
      </c>
      <c r="C2695" s="71" t="s">
        <v>77</v>
      </c>
      <c r="D2695" s="71" t="s">
        <v>77</v>
      </c>
      <c r="E2695" s="71" t="s">
        <v>77</v>
      </c>
      <c r="F2695" s="6"/>
      <c r="G2695" s="27"/>
      <c r="H2695" s="98"/>
      <c r="I2695" s="98"/>
      <c r="J2695" s="98"/>
      <c r="K2695" s="98"/>
      <c r="L2695" s="44"/>
      <c r="M2695" s="115"/>
    </row>
    <row r="2696" spans="1:13">
      <c r="A2696" s="17">
        <v>3</v>
      </c>
      <c r="B2696" s="75"/>
      <c r="C2696" s="71"/>
      <c r="D2696" s="6"/>
      <c r="E2696" s="71"/>
      <c r="F2696" s="6"/>
      <c r="G2696" s="27"/>
      <c r="H2696" s="204" t="s">
        <v>75</v>
      </c>
      <c r="I2696" s="205"/>
      <c r="J2696" s="98"/>
      <c r="K2696" s="44" t="s">
        <v>35</v>
      </c>
      <c r="L2696" s="5"/>
      <c r="M2696" s="116"/>
    </row>
    <row r="2697" spans="1:13">
      <c r="A2697" s="17">
        <v>4</v>
      </c>
      <c r="B2697" s="75"/>
      <c r="C2697" s="71"/>
      <c r="D2697" s="6"/>
      <c r="E2697" s="71"/>
      <c r="F2697" s="6"/>
      <c r="G2697" s="27"/>
      <c r="H2697" s="21" t="s">
        <v>64</v>
      </c>
      <c r="I2697" s="21"/>
      <c r="J2697" s="43">
        <f>SUM(J2689*L2689)+10+12</f>
        <v>22</v>
      </c>
      <c r="K2697" s="2"/>
      <c r="L2697" s="3"/>
      <c r="M2697" s="117"/>
    </row>
    <row r="2698" spans="1:13">
      <c r="A2698" s="17">
        <v>5</v>
      </c>
      <c r="B2698" s="76"/>
      <c r="C2698" s="71"/>
      <c r="D2698" s="71"/>
      <c r="E2698" s="71"/>
      <c r="F2698" s="6"/>
      <c r="G2698" s="27"/>
      <c r="H2698" s="21" t="s">
        <v>65</v>
      </c>
      <c r="I2698" s="21"/>
      <c r="J2698" s="43">
        <f>SUM(N2694,B2695)+12</f>
        <v>22</v>
      </c>
      <c r="K2698" s="27"/>
      <c r="L2698" s="3"/>
      <c r="M2698" s="117"/>
    </row>
    <row r="2699" spans="1:13">
      <c r="A2699" s="17">
        <v>6</v>
      </c>
      <c r="B2699" s="7"/>
      <c r="C2699" s="7"/>
      <c r="D2699" s="7"/>
      <c r="E2699" s="71"/>
      <c r="F2699" s="6"/>
      <c r="G2699" s="27"/>
      <c r="H2699" s="206" t="s">
        <v>66</v>
      </c>
      <c r="I2699" s="207"/>
      <c r="J2699" s="206" t="s">
        <v>67</v>
      </c>
      <c r="K2699" s="207"/>
      <c r="L2699" s="20"/>
      <c r="M2699" s="118"/>
    </row>
    <row r="2700" spans="1:13">
      <c r="A2700" s="17">
        <v>7</v>
      </c>
      <c r="B2700" s="7"/>
      <c r="C2700" s="71"/>
      <c r="D2700" s="6"/>
      <c r="E2700" s="71"/>
      <c r="F2700" s="6"/>
      <c r="G2700" s="27"/>
      <c r="H2700" s="197"/>
      <c r="I2700" s="198"/>
      <c r="J2700" s="197"/>
      <c r="K2700" s="198"/>
      <c r="L2700" s="27"/>
      <c r="M2700" s="107"/>
    </row>
    <row r="2701" spans="1:13">
      <c r="A2701" s="17">
        <v>8</v>
      </c>
      <c r="B2701" s="75"/>
      <c r="C2701" s="71"/>
      <c r="D2701" s="71"/>
      <c r="E2701" s="71"/>
      <c r="F2701" s="6"/>
      <c r="G2701" s="27"/>
      <c r="H2701" s="199"/>
      <c r="I2701" s="200"/>
      <c r="J2701" s="199"/>
      <c r="K2701" s="200"/>
      <c r="L2701" s="27"/>
      <c r="M2701" s="107"/>
    </row>
    <row r="2702" spans="1:13">
      <c r="A2702" s="17">
        <v>9</v>
      </c>
      <c r="B2702" s="7"/>
      <c r="C2702" s="7"/>
      <c r="D2702" s="7"/>
      <c r="E2702" s="6"/>
      <c r="F2702" s="6"/>
      <c r="G2702" s="27"/>
      <c r="H2702" s="38" t="s">
        <v>68</v>
      </c>
      <c r="I2702" s="38"/>
      <c r="J2702" s="38"/>
      <c r="K2702" s="38"/>
      <c r="L2702" s="27"/>
      <c r="M2702" s="107"/>
    </row>
    <row r="2703" spans="1:13">
      <c r="A2703" s="17">
        <v>10</v>
      </c>
      <c r="B2703" s="95"/>
      <c r="C2703" s="6"/>
      <c r="D2703" s="6"/>
      <c r="E2703" s="6"/>
      <c r="F2703" s="6"/>
      <c r="G2703" s="27"/>
      <c r="H2703" s="54" t="s">
        <v>69</v>
      </c>
      <c r="I2703" s="54"/>
      <c r="J2703" s="54"/>
      <c r="K2703" s="54"/>
      <c r="L2703" s="27"/>
      <c r="M2703" s="107"/>
    </row>
    <row r="2704" spans="1:13">
      <c r="A2704" s="17">
        <v>11</v>
      </c>
      <c r="B2704" s="76"/>
      <c r="C2704" s="6"/>
      <c r="D2704" s="6"/>
      <c r="E2704" s="6"/>
      <c r="F2704" s="6"/>
      <c r="G2704" s="20"/>
      <c r="H2704" s="182"/>
      <c r="I2704" s="183"/>
      <c r="J2704" s="8"/>
      <c r="K2704" s="8"/>
      <c r="L2704" s="8"/>
      <c r="M2704" s="119"/>
    </row>
    <row r="2705" spans="1:13">
      <c r="A2705" s="17">
        <v>12</v>
      </c>
      <c r="B2705" s="75"/>
      <c r="C2705" s="6"/>
      <c r="D2705" s="6"/>
      <c r="E2705" s="6"/>
      <c r="F2705" s="6"/>
      <c r="G2705" s="20"/>
      <c r="H2705" s="95"/>
      <c r="I2705" s="7"/>
      <c r="J2705" s="8"/>
      <c r="K2705" s="8"/>
      <c r="L2705" s="8"/>
      <c r="M2705" s="119"/>
    </row>
    <row r="2706" spans="1:13">
      <c r="A2706" s="17">
        <v>13</v>
      </c>
      <c r="B2706" s="76"/>
      <c r="C2706" s="6"/>
      <c r="D2706" s="6"/>
      <c r="E2706" s="6"/>
      <c r="F2706" s="6"/>
      <c r="G2706" s="20"/>
      <c r="H2706" s="95"/>
      <c r="I2706" s="7"/>
      <c r="J2706" s="8"/>
      <c r="K2706" s="8"/>
      <c r="L2706" s="8"/>
      <c r="M2706" s="119"/>
    </row>
    <row r="2707" spans="1:13">
      <c r="A2707" s="17">
        <v>14</v>
      </c>
      <c r="B2707" s="76"/>
      <c r="C2707" s="6"/>
      <c r="D2707" s="6"/>
      <c r="E2707" s="6"/>
      <c r="F2707" s="6"/>
      <c r="G2707" s="20"/>
      <c r="H2707" s="95"/>
      <c r="I2707" s="7"/>
      <c r="J2707" s="8"/>
      <c r="K2707" s="8"/>
      <c r="L2707" s="8"/>
      <c r="M2707" s="119"/>
    </row>
    <row r="2708" spans="1:13">
      <c r="A2708" s="17">
        <v>15</v>
      </c>
      <c r="B2708" s="76"/>
      <c r="C2708" s="6"/>
      <c r="D2708" s="6"/>
      <c r="E2708" s="6"/>
      <c r="F2708" s="6"/>
      <c r="G2708" s="20"/>
      <c r="H2708" s="95"/>
      <c r="I2708" s="7"/>
      <c r="J2708" s="8"/>
      <c r="K2708" s="8"/>
      <c r="L2708" s="8"/>
      <c r="M2708" s="119"/>
    </row>
    <row r="2709" spans="1:13">
      <c r="A2709" s="17">
        <v>16</v>
      </c>
      <c r="B2709" s="75"/>
      <c r="C2709" s="6"/>
      <c r="D2709" s="6"/>
      <c r="E2709" s="6"/>
      <c r="F2709" s="6"/>
      <c r="G2709" s="54"/>
      <c r="H2709" s="95"/>
      <c r="I2709" s="7"/>
      <c r="J2709" s="8"/>
      <c r="K2709" s="8"/>
      <c r="L2709" s="8"/>
      <c r="M2709" s="119"/>
    </row>
    <row r="2710" spans="1:13">
      <c r="A2710" s="17">
        <v>17</v>
      </c>
      <c r="B2710" s="76"/>
      <c r="C2710" s="6"/>
      <c r="D2710" s="6"/>
      <c r="E2710" s="6"/>
      <c r="F2710" s="6"/>
      <c r="G2710" s="54"/>
      <c r="H2710" s="56"/>
      <c r="I2710" s="8"/>
      <c r="J2710" s="56"/>
      <c r="K2710" s="8"/>
      <c r="L2710" s="56"/>
      <c r="M2710" s="120"/>
    </row>
    <row r="2711" spans="1:13">
      <c r="A2711" s="17">
        <v>18</v>
      </c>
      <c r="B2711" s="76"/>
      <c r="C2711" s="6"/>
      <c r="D2711" s="6"/>
      <c r="E2711" s="6"/>
      <c r="F2711" s="6"/>
      <c r="G2711" s="54"/>
      <c r="H2711" s="99"/>
      <c r="I2711" s="8"/>
      <c r="J2711" s="99"/>
      <c r="K2711" s="8"/>
      <c r="L2711" s="99"/>
      <c r="M2711" s="121"/>
    </row>
    <row r="2712" spans="1:13">
      <c r="A2712" s="17">
        <v>19</v>
      </c>
      <c r="B2712" s="76"/>
      <c r="C2712" s="6"/>
      <c r="D2712" s="6"/>
      <c r="E2712" s="6"/>
      <c r="F2712" s="6"/>
      <c r="G2712" s="99"/>
      <c r="H2712" s="8"/>
      <c r="I2712" s="8"/>
      <c r="J2712" s="8"/>
      <c r="K2712" s="8"/>
      <c r="L2712" s="8"/>
      <c r="M2712" s="119"/>
    </row>
    <row r="2713" spans="1:13">
      <c r="A2713" s="17">
        <v>20</v>
      </c>
      <c r="B2713" s="75"/>
      <c r="C2713" s="6"/>
      <c r="D2713" s="6"/>
      <c r="E2713" s="6"/>
      <c r="F2713" s="6"/>
      <c r="G2713" s="99"/>
      <c r="H2713" s="8"/>
      <c r="I2713" s="8"/>
      <c r="J2713" s="8"/>
      <c r="K2713" s="8"/>
      <c r="L2713" s="8"/>
      <c r="M2713" s="119"/>
    </row>
    <row r="2714" spans="1:13">
      <c r="A2714" s="17">
        <v>21</v>
      </c>
      <c r="B2714" s="76"/>
      <c r="C2714" s="6"/>
      <c r="D2714" s="6"/>
      <c r="E2714" s="6"/>
      <c r="F2714" s="6"/>
      <c r="G2714" s="99"/>
      <c r="H2714" s="8"/>
      <c r="I2714" s="8"/>
      <c r="J2714" s="8"/>
      <c r="K2714" s="8"/>
      <c r="L2714" s="8"/>
      <c r="M2714" s="119"/>
    </row>
    <row r="2715" spans="1:13">
      <c r="A2715" s="17">
        <v>22</v>
      </c>
      <c r="B2715" s="76"/>
      <c r="C2715" s="6"/>
      <c r="D2715" s="6"/>
      <c r="E2715" s="6"/>
      <c r="F2715" s="6"/>
      <c r="G2715" s="99"/>
      <c r="H2715" s="8"/>
      <c r="I2715" s="8"/>
      <c r="J2715" s="8"/>
      <c r="K2715" s="8"/>
      <c r="L2715" s="8"/>
      <c r="M2715" s="119"/>
    </row>
    <row r="2716" spans="1:13">
      <c r="A2716" s="17">
        <v>23</v>
      </c>
      <c r="B2716" s="76"/>
      <c r="C2716" s="6"/>
      <c r="D2716" s="6"/>
      <c r="E2716" s="6"/>
      <c r="F2716" s="6"/>
      <c r="G2716" s="99"/>
      <c r="H2716" s="8"/>
      <c r="I2716" s="8"/>
      <c r="J2716" s="8"/>
      <c r="K2716" s="8"/>
      <c r="L2716" s="8"/>
      <c r="M2716" s="119"/>
    </row>
    <row r="2717" spans="1:13">
      <c r="A2717" s="17">
        <v>24</v>
      </c>
      <c r="B2717" s="75"/>
      <c r="C2717" s="6"/>
      <c r="D2717" s="6"/>
      <c r="E2717" s="6"/>
      <c r="F2717" s="6"/>
      <c r="G2717" s="99"/>
      <c r="H2717" s="42"/>
      <c r="I2717" s="8"/>
      <c r="J2717" s="42"/>
      <c r="K2717" s="8"/>
      <c r="L2717" s="8"/>
      <c r="M2717" s="119"/>
    </row>
    <row r="2718" spans="1:13">
      <c r="A2718" s="17">
        <v>25</v>
      </c>
      <c r="B2718" s="76"/>
      <c r="C2718" s="6"/>
      <c r="D2718" s="6"/>
      <c r="E2718" s="6"/>
      <c r="F2718" s="6"/>
      <c r="G2718" s="99"/>
      <c r="H2718" s="42"/>
      <c r="I2718" s="99"/>
      <c r="J2718" s="42"/>
      <c r="K2718" s="8"/>
      <c r="L2718" s="8"/>
      <c r="M2718" s="119"/>
    </row>
    <row r="2719" spans="1:13">
      <c r="G2719" s="8"/>
      <c r="H2719" s="8"/>
      <c r="I2719" s="8"/>
      <c r="J2719" s="8"/>
      <c r="K2719" s="8"/>
      <c r="L2719" s="8"/>
      <c r="M2719" s="119"/>
    </row>
    <row r="2720" spans="1:13">
      <c r="G2720" s="8"/>
      <c r="H2720" s="8"/>
      <c r="I2720" s="8"/>
      <c r="J2720" s="8"/>
      <c r="K2720" s="8"/>
      <c r="L2720" s="8"/>
      <c r="M2720" s="119"/>
    </row>
    <row r="2721" spans="1:13">
      <c r="G2721" s="8"/>
      <c r="H2721" s="8"/>
      <c r="I2721" s="8"/>
      <c r="J2721" s="8"/>
      <c r="K2721" s="8"/>
      <c r="L2721" s="8"/>
      <c r="M2721" s="119"/>
    </row>
    <row r="2722" spans="1:13">
      <c r="G2722" s="8"/>
      <c r="H2722" s="8"/>
      <c r="I2722" s="8"/>
      <c r="J2722" s="8"/>
      <c r="K2722" s="8"/>
      <c r="L2722" s="8"/>
      <c r="M2722" s="119"/>
    </row>
    <row r="2723" spans="1:13">
      <c r="G2723" s="8"/>
      <c r="H2723" s="8"/>
      <c r="I2723" s="8"/>
      <c r="J2723" s="8"/>
      <c r="K2723" s="8"/>
      <c r="L2723" s="8"/>
      <c r="M2723" s="119"/>
    </row>
    <row r="2724" spans="1:13">
      <c r="G2724" s="8"/>
      <c r="H2724" s="8"/>
      <c r="I2724" s="8"/>
      <c r="J2724" s="8"/>
      <c r="K2724" s="8"/>
      <c r="L2724" s="8"/>
      <c r="M2724" s="119"/>
    </row>
    <row r="2725" spans="1:13">
      <c r="G2725" s="8"/>
      <c r="H2725" s="8"/>
      <c r="I2725" s="8"/>
      <c r="J2725" s="8"/>
      <c r="K2725" s="8"/>
      <c r="L2725" s="8"/>
      <c r="M2725" s="119"/>
    </row>
    <row r="2726" spans="1:13">
      <c r="G2726" s="8"/>
      <c r="H2726" s="8"/>
      <c r="I2726" s="8"/>
      <c r="J2726" s="8"/>
      <c r="K2726" s="8"/>
      <c r="L2726" s="8"/>
      <c r="M2726" s="119"/>
    </row>
    <row r="2727" spans="1:13">
      <c r="G2727" s="8"/>
      <c r="H2727" s="8"/>
      <c r="I2727" s="8"/>
      <c r="J2727" s="8"/>
      <c r="K2727" s="8"/>
      <c r="L2727" s="8"/>
      <c r="M2727" s="119"/>
    </row>
    <row r="2728" spans="1:13">
      <c r="G2728" s="8"/>
      <c r="H2728" s="8"/>
      <c r="I2728" s="8"/>
      <c r="J2728" s="8"/>
      <c r="K2728" s="8"/>
      <c r="L2728" s="8"/>
      <c r="M2728" s="119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  <c r="M2729" s="112"/>
    </row>
    <row r="2730" spans="1:13">
      <c r="A2730" s="202" t="s">
        <v>86</v>
      </c>
      <c r="B2730" s="203"/>
      <c r="C2730" s="203"/>
      <c r="D2730" s="203"/>
      <c r="E2730" s="203"/>
      <c r="F2730" s="97"/>
      <c r="G2730" s="27"/>
      <c r="H2730" s="96" t="s">
        <v>51</v>
      </c>
      <c r="I2730" s="96"/>
      <c r="J2730" s="96"/>
      <c r="K2730" s="27"/>
      <c r="L2730" s="27"/>
      <c r="M2730" s="107"/>
    </row>
    <row r="2731" spans="1:13">
      <c r="A2731" s="34" t="s">
        <v>52</v>
      </c>
      <c r="B2731" s="97"/>
      <c r="C2731" s="97"/>
      <c r="D2731" s="97"/>
      <c r="E2731" s="97"/>
      <c r="F2731" s="97"/>
      <c r="G2731" s="27"/>
      <c r="H2731" s="55" t="s">
        <v>87</v>
      </c>
      <c r="I2731" s="55"/>
      <c r="J2731" s="55"/>
      <c r="K2731" s="37"/>
      <c r="L2731" s="26"/>
      <c r="M2731" s="113"/>
    </row>
    <row r="2732" spans="1:13">
      <c r="A2732" s="97"/>
      <c r="B2732" s="29"/>
      <c r="C2732" s="15" t="s">
        <v>53</v>
      </c>
      <c r="D2732" s="67"/>
      <c r="E2732" s="30"/>
      <c r="F2732" s="28"/>
      <c r="G2732" s="27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4"/>
    </row>
    <row r="2733" spans="1:13">
      <c r="A2733" s="1"/>
      <c r="B2733" s="1"/>
      <c r="C2733" s="15" t="s">
        <v>59</v>
      </c>
      <c r="D2733" s="30">
        <v>428</v>
      </c>
      <c r="E2733" s="30"/>
      <c r="F2733" s="28"/>
      <c r="G2733" s="27"/>
      <c r="H2733" s="31">
        <v>1</v>
      </c>
      <c r="I2733" s="68"/>
      <c r="J2733" s="35"/>
      <c r="K2733" s="31"/>
      <c r="L2733" s="33"/>
      <c r="M2733" s="110"/>
    </row>
    <row r="2734" spans="1:13">
      <c r="A2734" s="9" t="s">
        <v>0</v>
      </c>
      <c r="B2734" s="10"/>
      <c r="C2734" s="15" t="s">
        <v>60</v>
      </c>
      <c r="D2734" s="30">
        <v>407</v>
      </c>
      <c r="E2734" s="30"/>
      <c r="F2734" s="28"/>
      <c r="G2734" s="27"/>
      <c r="H2734" s="31">
        <v>2</v>
      </c>
      <c r="I2734" s="68"/>
      <c r="J2734" s="35"/>
      <c r="K2734" s="31"/>
      <c r="L2734" s="33"/>
      <c r="M2734" s="110"/>
    </row>
    <row r="2735" spans="1:13">
      <c r="A2735" s="9" t="s">
        <v>1</v>
      </c>
      <c r="B2735" s="11"/>
      <c r="C2735" s="15" t="s">
        <v>61</v>
      </c>
      <c r="D2735" s="30">
        <v>20</v>
      </c>
      <c r="E2735" s="30"/>
      <c r="F2735" s="28"/>
      <c r="G2735" s="27"/>
      <c r="H2735" s="31">
        <v>3</v>
      </c>
      <c r="I2735" s="31"/>
      <c r="J2735" s="35"/>
      <c r="K2735" s="31"/>
      <c r="L2735" s="33"/>
      <c r="M2735" s="110"/>
    </row>
    <row r="2736" spans="1:13">
      <c r="A2736" s="9" t="s">
        <v>62</v>
      </c>
      <c r="B2736" s="11"/>
      <c r="C2736" s="16" t="s">
        <v>63</v>
      </c>
      <c r="D2736" s="57" t="s">
        <v>88</v>
      </c>
      <c r="E2736" s="21"/>
      <c r="F2736" s="54"/>
      <c r="G2736" s="27"/>
      <c r="H2736" s="31">
        <v>4</v>
      </c>
      <c r="I2736" s="31"/>
      <c r="J2736" s="35"/>
      <c r="K2736" s="31"/>
      <c r="L2736" s="33"/>
      <c r="M2736" s="110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27"/>
      <c r="H2737" s="31">
        <v>5</v>
      </c>
      <c r="I2737" s="31"/>
      <c r="J2737" s="35"/>
      <c r="K2737" s="31"/>
      <c r="L2737" s="33"/>
      <c r="M2737" s="110"/>
    </row>
    <row r="2738" spans="1:13">
      <c r="A2738" s="17">
        <v>1</v>
      </c>
      <c r="B2738" s="12"/>
      <c r="C2738" s="71" t="s">
        <v>78</v>
      </c>
      <c r="D2738" s="77">
        <v>22</v>
      </c>
      <c r="E2738" s="71" t="s">
        <v>78</v>
      </c>
      <c r="F2738" s="12"/>
      <c r="G2738" s="27"/>
      <c r="H2738" s="72"/>
      <c r="I2738" s="72"/>
      <c r="J2738" s="72"/>
      <c r="K2738" s="72"/>
      <c r="L2738" s="44"/>
      <c r="M2738" s="115"/>
    </row>
    <row r="2739" spans="1:13">
      <c r="A2739" s="17">
        <v>2</v>
      </c>
      <c r="B2739" s="74">
        <v>10</v>
      </c>
      <c r="C2739" s="71" t="s">
        <v>77</v>
      </c>
      <c r="D2739" s="71" t="s">
        <v>77</v>
      </c>
      <c r="E2739" s="71" t="s">
        <v>77</v>
      </c>
      <c r="F2739" s="6"/>
      <c r="G2739" s="27"/>
      <c r="H2739" s="98"/>
      <c r="I2739" s="98"/>
      <c r="J2739" s="98"/>
      <c r="K2739" s="98"/>
      <c r="L2739" s="44"/>
      <c r="M2739" s="115"/>
    </row>
    <row r="2740" spans="1:13">
      <c r="A2740" s="17">
        <v>3</v>
      </c>
      <c r="B2740" s="75"/>
      <c r="C2740" s="71"/>
      <c r="D2740" s="6"/>
      <c r="E2740" s="71"/>
      <c r="F2740" s="6"/>
      <c r="G2740" s="27"/>
      <c r="H2740" s="204" t="s">
        <v>75</v>
      </c>
      <c r="I2740" s="205"/>
      <c r="J2740" s="98"/>
      <c r="K2740" s="44" t="s">
        <v>35</v>
      </c>
      <c r="L2740" s="5"/>
      <c r="M2740" s="116"/>
    </row>
    <row r="2741" spans="1:13">
      <c r="A2741" s="17">
        <v>4</v>
      </c>
      <c r="B2741" s="75"/>
      <c r="C2741" s="71"/>
      <c r="D2741" s="6"/>
      <c r="E2741" s="71"/>
      <c r="F2741" s="6"/>
      <c r="G2741" s="27"/>
      <c r="H2741" s="21" t="s">
        <v>64</v>
      </c>
      <c r="I2741" s="21"/>
      <c r="J2741" s="43">
        <f>SUM(J2733*L2733)+10+12</f>
        <v>22</v>
      </c>
      <c r="K2741" s="2"/>
      <c r="L2741" s="3"/>
      <c r="M2741" s="117"/>
    </row>
    <row r="2742" spans="1:13">
      <c r="A2742" s="17">
        <v>5</v>
      </c>
      <c r="B2742" s="76"/>
      <c r="C2742" s="71"/>
      <c r="D2742" s="71"/>
      <c r="E2742" s="71"/>
      <c r="F2742" s="6"/>
      <c r="G2742" s="27"/>
      <c r="H2742" s="21" t="s">
        <v>65</v>
      </c>
      <c r="I2742" s="21"/>
      <c r="J2742" s="43">
        <f>SUM(N2738,B2739)+12</f>
        <v>22</v>
      </c>
      <c r="K2742" s="27"/>
      <c r="L2742" s="3"/>
      <c r="M2742" s="117"/>
    </row>
    <row r="2743" spans="1:13">
      <c r="A2743" s="17">
        <v>6</v>
      </c>
      <c r="B2743" s="7"/>
      <c r="C2743" s="7"/>
      <c r="D2743" s="7"/>
      <c r="E2743" s="71"/>
      <c r="F2743" s="6"/>
      <c r="G2743" s="27"/>
      <c r="H2743" s="206" t="s">
        <v>66</v>
      </c>
      <c r="I2743" s="207"/>
      <c r="J2743" s="206" t="s">
        <v>67</v>
      </c>
      <c r="K2743" s="207"/>
      <c r="L2743" s="20"/>
      <c r="M2743" s="118"/>
    </row>
    <row r="2744" spans="1:13">
      <c r="A2744" s="17">
        <v>7</v>
      </c>
      <c r="B2744" s="7"/>
      <c r="C2744" s="71"/>
      <c r="D2744" s="6"/>
      <c r="E2744" s="71"/>
      <c r="F2744" s="6"/>
      <c r="G2744" s="27"/>
      <c r="H2744" s="197"/>
      <c r="I2744" s="198"/>
      <c r="J2744" s="197"/>
      <c r="K2744" s="198"/>
      <c r="L2744" s="27"/>
      <c r="M2744" s="107"/>
    </row>
    <row r="2745" spans="1:13">
      <c r="A2745" s="17">
        <v>8</v>
      </c>
      <c r="B2745" s="75"/>
      <c r="C2745" s="71"/>
      <c r="D2745" s="71"/>
      <c r="E2745" s="71"/>
      <c r="F2745" s="6"/>
      <c r="G2745" s="27"/>
      <c r="H2745" s="199"/>
      <c r="I2745" s="200"/>
      <c r="J2745" s="199"/>
      <c r="K2745" s="200"/>
      <c r="L2745" s="27"/>
      <c r="M2745" s="107"/>
    </row>
    <row r="2746" spans="1:13">
      <c r="A2746" s="17">
        <v>9</v>
      </c>
      <c r="B2746" s="7"/>
      <c r="C2746" s="7"/>
      <c r="D2746" s="7"/>
      <c r="E2746" s="6"/>
      <c r="F2746" s="6"/>
      <c r="G2746" s="27"/>
      <c r="H2746" s="38" t="s">
        <v>68</v>
      </c>
      <c r="I2746" s="38"/>
      <c r="J2746" s="38"/>
      <c r="K2746" s="38"/>
      <c r="L2746" s="27"/>
      <c r="M2746" s="107"/>
    </row>
    <row r="2747" spans="1:13">
      <c r="A2747" s="17">
        <v>10</v>
      </c>
      <c r="B2747" s="95"/>
      <c r="C2747" s="6"/>
      <c r="D2747" s="6"/>
      <c r="E2747" s="6"/>
      <c r="F2747" s="6"/>
      <c r="G2747" s="27"/>
      <c r="H2747" s="54" t="s">
        <v>69</v>
      </c>
      <c r="I2747" s="54"/>
      <c r="J2747" s="54"/>
      <c r="K2747" s="54"/>
      <c r="L2747" s="27"/>
      <c r="M2747" s="107"/>
    </row>
    <row r="2748" spans="1:13">
      <c r="A2748" s="17">
        <v>11</v>
      </c>
      <c r="B2748" s="76"/>
      <c r="C2748" s="6"/>
      <c r="D2748" s="6"/>
      <c r="E2748" s="6"/>
      <c r="F2748" s="6"/>
      <c r="G2748" s="20"/>
      <c r="H2748" s="182"/>
      <c r="I2748" s="183"/>
      <c r="J2748" s="8"/>
      <c r="K2748" s="8"/>
      <c r="L2748" s="8"/>
      <c r="M2748" s="119"/>
    </row>
    <row r="2749" spans="1:13">
      <c r="A2749" s="17">
        <v>12</v>
      </c>
      <c r="B2749" s="75"/>
      <c r="C2749" s="6"/>
      <c r="D2749" s="6"/>
      <c r="E2749" s="6"/>
      <c r="F2749" s="6"/>
      <c r="G2749" s="20"/>
      <c r="H2749" s="95"/>
      <c r="I2749" s="7"/>
      <c r="J2749" s="8"/>
      <c r="K2749" s="8"/>
      <c r="L2749" s="8"/>
      <c r="M2749" s="119"/>
    </row>
    <row r="2750" spans="1:13">
      <c r="A2750" s="17">
        <v>13</v>
      </c>
      <c r="B2750" s="76"/>
      <c r="C2750" s="6"/>
      <c r="D2750" s="6"/>
      <c r="E2750" s="6"/>
      <c r="F2750" s="6"/>
      <c r="G2750" s="20"/>
      <c r="H2750" s="95"/>
      <c r="I2750" s="7"/>
      <c r="J2750" s="8"/>
      <c r="K2750" s="8"/>
      <c r="L2750" s="8"/>
      <c r="M2750" s="119"/>
    </row>
    <row r="2751" spans="1:13">
      <c r="A2751" s="17">
        <v>14</v>
      </c>
      <c r="B2751" s="76"/>
      <c r="C2751" s="6"/>
      <c r="D2751" s="6"/>
      <c r="E2751" s="6"/>
      <c r="F2751" s="6"/>
      <c r="G2751" s="20"/>
      <c r="H2751" s="95"/>
      <c r="I2751" s="7"/>
      <c r="J2751" s="8"/>
      <c r="K2751" s="8"/>
      <c r="L2751" s="8"/>
      <c r="M2751" s="119"/>
    </row>
    <row r="2752" spans="1:13">
      <c r="A2752" s="17">
        <v>15</v>
      </c>
      <c r="B2752" s="76"/>
      <c r="C2752" s="6"/>
      <c r="D2752" s="6"/>
      <c r="E2752" s="6"/>
      <c r="F2752" s="6"/>
      <c r="G2752" s="20"/>
      <c r="H2752" s="95"/>
      <c r="I2752" s="7"/>
      <c r="J2752" s="8"/>
      <c r="K2752" s="8"/>
      <c r="L2752" s="8"/>
      <c r="M2752" s="119"/>
    </row>
    <row r="2753" spans="1:13">
      <c r="A2753" s="17">
        <v>16</v>
      </c>
      <c r="B2753" s="75"/>
      <c r="C2753" s="6"/>
      <c r="D2753" s="6"/>
      <c r="E2753" s="6"/>
      <c r="F2753" s="6"/>
      <c r="G2753" s="54"/>
      <c r="H2753" s="95"/>
      <c r="I2753" s="7"/>
      <c r="J2753" s="8"/>
      <c r="K2753" s="8"/>
      <c r="L2753" s="8"/>
      <c r="M2753" s="119"/>
    </row>
    <row r="2754" spans="1:13">
      <c r="A2754" s="17">
        <v>17</v>
      </c>
      <c r="B2754" s="76"/>
      <c r="C2754" s="6"/>
      <c r="D2754" s="6"/>
      <c r="E2754" s="6"/>
      <c r="F2754" s="6"/>
      <c r="G2754" s="54"/>
      <c r="H2754" s="56"/>
      <c r="I2754" s="8"/>
      <c r="J2754" s="56"/>
      <c r="K2754" s="8"/>
      <c r="L2754" s="56"/>
      <c r="M2754" s="120"/>
    </row>
    <row r="2755" spans="1:13">
      <c r="A2755" s="17">
        <v>18</v>
      </c>
      <c r="B2755" s="76"/>
      <c r="C2755" s="6"/>
      <c r="D2755" s="6"/>
      <c r="E2755" s="6"/>
      <c r="F2755" s="6"/>
      <c r="G2755" s="54"/>
      <c r="H2755" s="99"/>
      <c r="I2755" s="8"/>
      <c r="J2755" s="99"/>
      <c r="K2755" s="8"/>
      <c r="L2755" s="99"/>
      <c r="M2755" s="121"/>
    </row>
    <row r="2756" spans="1:13">
      <c r="A2756" s="17">
        <v>19</v>
      </c>
      <c r="B2756" s="76"/>
      <c r="C2756" s="6"/>
      <c r="D2756" s="6"/>
      <c r="E2756" s="6"/>
      <c r="F2756" s="6"/>
      <c r="G2756" s="99"/>
      <c r="H2756" s="8"/>
      <c r="I2756" s="8"/>
      <c r="J2756" s="8"/>
      <c r="K2756" s="8"/>
      <c r="L2756" s="8"/>
      <c r="M2756" s="119"/>
    </row>
    <row r="2757" spans="1:13">
      <c r="A2757" s="17">
        <v>20</v>
      </c>
      <c r="B2757" s="75"/>
      <c r="C2757" s="6"/>
      <c r="D2757" s="6"/>
      <c r="E2757" s="6"/>
      <c r="F2757" s="6"/>
      <c r="G2757" s="99"/>
      <c r="H2757" s="8"/>
      <c r="I2757" s="8"/>
      <c r="J2757" s="8"/>
      <c r="K2757" s="8"/>
      <c r="L2757" s="8"/>
      <c r="M2757" s="119"/>
    </row>
    <row r="2758" spans="1:13">
      <c r="A2758" s="17">
        <v>21</v>
      </c>
      <c r="B2758" s="76"/>
      <c r="C2758" s="6"/>
      <c r="D2758" s="6"/>
      <c r="E2758" s="6"/>
      <c r="F2758" s="6"/>
      <c r="G2758" s="99"/>
      <c r="H2758" s="8"/>
      <c r="I2758" s="8"/>
      <c r="J2758" s="8"/>
      <c r="K2758" s="8"/>
      <c r="L2758" s="8"/>
      <c r="M2758" s="119"/>
    </row>
    <row r="2759" spans="1:13">
      <c r="A2759" s="17">
        <v>22</v>
      </c>
      <c r="B2759" s="76"/>
      <c r="C2759" s="6"/>
      <c r="D2759" s="6"/>
      <c r="E2759" s="6"/>
      <c r="F2759" s="6"/>
      <c r="G2759" s="99"/>
      <c r="H2759" s="8"/>
      <c r="I2759" s="8"/>
      <c r="J2759" s="8"/>
      <c r="K2759" s="8"/>
      <c r="L2759" s="8"/>
      <c r="M2759" s="119"/>
    </row>
    <row r="2760" spans="1:13">
      <c r="A2760" s="17">
        <v>23</v>
      </c>
      <c r="B2760" s="76"/>
      <c r="C2760" s="6"/>
      <c r="D2760" s="6"/>
      <c r="E2760" s="6"/>
      <c r="F2760" s="6"/>
      <c r="G2760" s="99"/>
      <c r="H2760" s="8"/>
      <c r="I2760" s="8"/>
      <c r="J2760" s="8"/>
      <c r="K2760" s="8"/>
      <c r="L2760" s="8"/>
      <c r="M2760" s="119"/>
    </row>
    <row r="2761" spans="1:13">
      <c r="A2761" s="17">
        <v>24</v>
      </c>
      <c r="B2761" s="75"/>
      <c r="C2761" s="6"/>
      <c r="D2761" s="6"/>
      <c r="E2761" s="6"/>
      <c r="F2761" s="6"/>
      <c r="G2761" s="99"/>
      <c r="H2761" s="42"/>
      <c r="I2761" s="8"/>
      <c r="J2761" s="42"/>
      <c r="K2761" s="8"/>
      <c r="L2761" s="8"/>
      <c r="M2761" s="119"/>
    </row>
    <row r="2762" spans="1:13">
      <c r="A2762" s="17">
        <v>25</v>
      </c>
      <c r="B2762" s="76"/>
      <c r="C2762" s="6"/>
      <c r="D2762" s="6"/>
      <c r="E2762" s="6"/>
      <c r="F2762" s="6"/>
      <c r="G2762" s="99"/>
      <c r="H2762" s="42"/>
      <c r="I2762" s="99"/>
      <c r="J2762" s="42"/>
      <c r="K2762" s="8"/>
      <c r="L2762" s="8"/>
      <c r="M2762" s="119"/>
    </row>
    <row r="2763" spans="1:13">
      <c r="G2763" s="8"/>
      <c r="H2763" s="8"/>
      <c r="I2763" s="8"/>
      <c r="J2763" s="8"/>
      <c r="K2763" s="8"/>
      <c r="L2763" s="8"/>
      <c r="M2763" s="119"/>
    </row>
    <row r="2764" spans="1:13">
      <c r="G2764" s="8"/>
      <c r="H2764" s="8"/>
      <c r="I2764" s="8"/>
      <c r="J2764" s="8"/>
      <c r="K2764" s="8"/>
      <c r="L2764" s="8"/>
      <c r="M2764" s="119"/>
    </row>
    <row r="2765" spans="1:13">
      <c r="G2765" s="8"/>
      <c r="H2765" s="8"/>
      <c r="I2765" s="8"/>
      <c r="J2765" s="8"/>
      <c r="K2765" s="8"/>
      <c r="L2765" s="8"/>
      <c r="M2765" s="119"/>
    </row>
    <row r="2766" spans="1:13">
      <c r="G2766" s="8"/>
      <c r="H2766" s="8"/>
      <c r="I2766" s="8"/>
      <c r="J2766" s="8"/>
      <c r="K2766" s="8"/>
      <c r="L2766" s="8"/>
      <c r="M2766" s="119"/>
    </row>
    <row r="2767" spans="1:13">
      <c r="G2767" s="8"/>
      <c r="H2767" s="8"/>
      <c r="I2767" s="8"/>
      <c r="J2767" s="8"/>
      <c r="K2767" s="8"/>
      <c r="L2767" s="8"/>
      <c r="M2767" s="119"/>
    </row>
    <row r="2768" spans="1:13">
      <c r="G2768" s="8"/>
      <c r="H2768" s="8"/>
      <c r="I2768" s="8"/>
      <c r="J2768" s="8"/>
      <c r="K2768" s="8"/>
      <c r="L2768" s="8"/>
      <c r="M2768" s="119"/>
    </row>
    <row r="2769" spans="1:13">
      <c r="G2769" s="8"/>
      <c r="H2769" s="8"/>
      <c r="I2769" s="8"/>
      <c r="J2769" s="8"/>
      <c r="K2769" s="8"/>
      <c r="L2769" s="8"/>
      <c r="M2769" s="119"/>
    </row>
    <row r="2770" spans="1:13">
      <c r="G2770" s="8"/>
      <c r="H2770" s="8"/>
      <c r="I2770" s="8"/>
      <c r="J2770" s="8"/>
      <c r="K2770" s="8"/>
      <c r="L2770" s="8"/>
      <c r="M2770" s="119"/>
    </row>
    <row r="2771" spans="1:13">
      <c r="G2771" s="8"/>
      <c r="H2771" s="8"/>
      <c r="I2771" s="8"/>
      <c r="J2771" s="8"/>
      <c r="K2771" s="8"/>
      <c r="L2771" s="8"/>
      <c r="M2771" s="119"/>
    </row>
    <row r="2772" spans="1:13">
      <c r="G2772" s="8"/>
      <c r="H2772" s="8"/>
      <c r="I2772" s="8"/>
      <c r="J2772" s="8"/>
      <c r="K2772" s="8"/>
      <c r="L2772" s="8"/>
      <c r="M2772" s="119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  <c r="M2773" s="112"/>
    </row>
    <row r="2774" spans="1:13">
      <c r="A2774" s="202" t="s">
        <v>86</v>
      </c>
      <c r="B2774" s="203"/>
      <c r="C2774" s="203"/>
      <c r="D2774" s="203"/>
      <c r="E2774" s="203"/>
      <c r="F2774" s="97"/>
      <c r="G2774" s="27"/>
      <c r="H2774" s="96" t="s">
        <v>51</v>
      </c>
      <c r="I2774" s="96"/>
      <c r="J2774" s="96"/>
      <c r="K2774" s="27"/>
      <c r="L2774" s="27"/>
      <c r="M2774" s="107"/>
    </row>
    <row r="2775" spans="1:13">
      <c r="A2775" s="34" t="s">
        <v>52</v>
      </c>
      <c r="B2775" s="97"/>
      <c r="C2775" s="97"/>
      <c r="D2775" s="97"/>
      <c r="E2775" s="97"/>
      <c r="F2775" s="97"/>
      <c r="G2775" s="27"/>
      <c r="H2775" s="55" t="s">
        <v>87</v>
      </c>
      <c r="I2775" s="55"/>
      <c r="J2775" s="55"/>
      <c r="K2775" s="37"/>
      <c r="L2775" s="26"/>
      <c r="M2775" s="113"/>
    </row>
    <row r="2776" spans="1:13">
      <c r="A2776" s="97"/>
      <c r="B2776" s="29"/>
      <c r="C2776" s="15" t="s">
        <v>53</v>
      </c>
      <c r="D2776" s="67"/>
      <c r="E2776" s="30"/>
      <c r="F2776" s="28"/>
      <c r="G2776" s="27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4"/>
    </row>
    <row r="2777" spans="1:13">
      <c r="A2777" s="1"/>
      <c r="B2777" s="1"/>
      <c r="C2777" s="15" t="s">
        <v>59</v>
      </c>
      <c r="D2777" s="30">
        <v>428</v>
      </c>
      <c r="E2777" s="30"/>
      <c r="F2777" s="28"/>
      <c r="G2777" s="27"/>
      <c r="H2777" s="31">
        <v>1</v>
      </c>
      <c r="I2777" s="68"/>
      <c r="J2777" s="35"/>
      <c r="K2777" s="31"/>
      <c r="L2777" s="33"/>
      <c r="M2777" s="110"/>
    </row>
    <row r="2778" spans="1:13">
      <c r="A2778" s="9" t="s">
        <v>0</v>
      </c>
      <c r="B2778" s="10"/>
      <c r="C2778" s="15" t="s">
        <v>60</v>
      </c>
      <c r="D2778" s="30">
        <v>407</v>
      </c>
      <c r="E2778" s="30"/>
      <c r="F2778" s="28"/>
      <c r="G2778" s="27"/>
      <c r="H2778" s="31">
        <v>2</v>
      </c>
      <c r="I2778" s="68"/>
      <c r="J2778" s="35"/>
      <c r="K2778" s="31"/>
      <c r="L2778" s="33"/>
      <c r="M2778" s="110"/>
    </row>
    <row r="2779" spans="1:13">
      <c r="A2779" s="9" t="s">
        <v>1</v>
      </c>
      <c r="B2779" s="11"/>
      <c r="C2779" s="15" t="s">
        <v>61</v>
      </c>
      <c r="D2779" s="30">
        <v>20</v>
      </c>
      <c r="E2779" s="30"/>
      <c r="F2779" s="28"/>
      <c r="G2779" s="27"/>
      <c r="H2779" s="31">
        <v>3</v>
      </c>
      <c r="I2779" s="31"/>
      <c r="J2779" s="35"/>
      <c r="K2779" s="31"/>
      <c r="L2779" s="33"/>
      <c r="M2779" s="110"/>
    </row>
    <row r="2780" spans="1:13">
      <c r="A2780" s="9" t="s">
        <v>62</v>
      </c>
      <c r="B2780" s="11"/>
      <c r="C2780" s="16" t="s">
        <v>63</v>
      </c>
      <c r="D2780" s="57" t="s">
        <v>88</v>
      </c>
      <c r="E2780" s="21"/>
      <c r="F2780" s="54"/>
      <c r="G2780" s="27"/>
      <c r="H2780" s="31">
        <v>4</v>
      </c>
      <c r="I2780" s="31"/>
      <c r="J2780" s="35"/>
      <c r="K2780" s="31"/>
      <c r="L2780" s="33"/>
      <c r="M2780" s="110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27"/>
      <c r="H2781" s="31">
        <v>5</v>
      </c>
      <c r="I2781" s="31"/>
      <c r="J2781" s="35"/>
      <c r="K2781" s="31"/>
      <c r="L2781" s="33"/>
      <c r="M2781" s="110"/>
    </row>
    <row r="2782" spans="1:13">
      <c r="A2782" s="17">
        <v>1</v>
      </c>
      <c r="B2782" s="12"/>
      <c r="C2782" s="71" t="s">
        <v>78</v>
      </c>
      <c r="D2782" s="77">
        <v>22</v>
      </c>
      <c r="E2782" s="71" t="s">
        <v>78</v>
      </c>
      <c r="F2782" s="12"/>
      <c r="G2782" s="27"/>
      <c r="H2782" s="72"/>
      <c r="I2782" s="72"/>
      <c r="J2782" s="72"/>
      <c r="K2782" s="72"/>
      <c r="L2782" s="44"/>
      <c r="M2782" s="115"/>
    </row>
    <row r="2783" spans="1:13">
      <c r="A2783" s="17">
        <v>2</v>
      </c>
      <c r="B2783" s="74">
        <v>10</v>
      </c>
      <c r="C2783" s="71" t="s">
        <v>77</v>
      </c>
      <c r="D2783" s="71" t="s">
        <v>77</v>
      </c>
      <c r="E2783" s="71" t="s">
        <v>77</v>
      </c>
      <c r="F2783" s="6"/>
      <c r="G2783" s="27"/>
      <c r="H2783" s="98"/>
      <c r="I2783" s="98"/>
      <c r="J2783" s="98"/>
      <c r="K2783" s="98"/>
      <c r="L2783" s="44"/>
      <c r="M2783" s="115"/>
    </row>
    <row r="2784" spans="1:13">
      <c r="A2784" s="17">
        <v>3</v>
      </c>
      <c r="B2784" s="75"/>
      <c r="C2784" s="71"/>
      <c r="D2784" s="6"/>
      <c r="E2784" s="71"/>
      <c r="F2784" s="6"/>
      <c r="G2784" s="27"/>
      <c r="H2784" s="204" t="s">
        <v>75</v>
      </c>
      <c r="I2784" s="205"/>
      <c r="J2784" s="98"/>
      <c r="K2784" s="44" t="s">
        <v>35</v>
      </c>
      <c r="L2784" s="5"/>
      <c r="M2784" s="116"/>
    </row>
    <row r="2785" spans="1:13">
      <c r="A2785" s="17">
        <v>4</v>
      </c>
      <c r="B2785" s="75"/>
      <c r="C2785" s="71"/>
      <c r="D2785" s="6"/>
      <c r="E2785" s="71"/>
      <c r="F2785" s="6"/>
      <c r="G2785" s="27"/>
      <c r="H2785" s="21" t="s">
        <v>64</v>
      </c>
      <c r="I2785" s="21"/>
      <c r="J2785" s="43">
        <f>SUM(J2777*L2777)+10+12</f>
        <v>22</v>
      </c>
      <c r="K2785" s="2"/>
      <c r="L2785" s="3"/>
      <c r="M2785" s="117"/>
    </row>
    <row r="2786" spans="1:13">
      <c r="A2786" s="17">
        <v>5</v>
      </c>
      <c r="B2786" s="76"/>
      <c r="C2786" s="71"/>
      <c r="D2786" s="71"/>
      <c r="E2786" s="71"/>
      <c r="F2786" s="6"/>
      <c r="G2786" s="27"/>
      <c r="H2786" s="21" t="s">
        <v>65</v>
      </c>
      <c r="I2786" s="21"/>
      <c r="J2786" s="43">
        <f>SUM(N2782,B2783)+12</f>
        <v>22</v>
      </c>
      <c r="K2786" s="27"/>
      <c r="L2786" s="3"/>
      <c r="M2786" s="117"/>
    </row>
    <row r="2787" spans="1:13">
      <c r="A2787" s="17">
        <v>6</v>
      </c>
      <c r="B2787" s="7"/>
      <c r="C2787" s="7"/>
      <c r="D2787" s="7"/>
      <c r="E2787" s="71"/>
      <c r="F2787" s="6"/>
      <c r="G2787" s="27"/>
      <c r="H2787" s="206" t="s">
        <v>66</v>
      </c>
      <c r="I2787" s="207"/>
      <c r="J2787" s="206" t="s">
        <v>67</v>
      </c>
      <c r="K2787" s="207"/>
      <c r="L2787" s="20"/>
      <c r="M2787" s="118"/>
    </row>
    <row r="2788" spans="1:13">
      <c r="A2788" s="17">
        <v>7</v>
      </c>
      <c r="B2788" s="7"/>
      <c r="C2788" s="71"/>
      <c r="D2788" s="6"/>
      <c r="E2788" s="71"/>
      <c r="F2788" s="6"/>
      <c r="G2788" s="27"/>
      <c r="H2788" s="197"/>
      <c r="I2788" s="198"/>
      <c r="J2788" s="197"/>
      <c r="K2788" s="198"/>
      <c r="L2788" s="27"/>
      <c r="M2788" s="107"/>
    </row>
    <row r="2789" spans="1:13">
      <c r="A2789" s="17">
        <v>8</v>
      </c>
      <c r="B2789" s="75"/>
      <c r="C2789" s="71"/>
      <c r="D2789" s="71"/>
      <c r="E2789" s="71"/>
      <c r="F2789" s="6"/>
      <c r="G2789" s="27"/>
      <c r="H2789" s="199"/>
      <c r="I2789" s="200"/>
      <c r="J2789" s="199"/>
      <c r="K2789" s="200"/>
      <c r="L2789" s="27"/>
      <c r="M2789" s="107"/>
    </row>
    <row r="2790" spans="1:13">
      <c r="A2790" s="17">
        <v>9</v>
      </c>
      <c r="B2790" s="7"/>
      <c r="C2790" s="7"/>
      <c r="D2790" s="7"/>
      <c r="E2790" s="6"/>
      <c r="F2790" s="6"/>
      <c r="G2790" s="27"/>
      <c r="H2790" s="38" t="s">
        <v>68</v>
      </c>
      <c r="I2790" s="38"/>
      <c r="J2790" s="38"/>
      <c r="K2790" s="38"/>
      <c r="L2790" s="27"/>
      <c r="M2790" s="107"/>
    </row>
    <row r="2791" spans="1:13">
      <c r="A2791" s="17">
        <v>10</v>
      </c>
      <c r="B2791" s="95"/>
      <c r="C2791" s="6"/>
      <c r="D2791" s="6"/>
      <c r="E2791" s="6"/>
      <c r="F2791" s="6"/>
      <c r="G2791" s="27"/>
      <c r="H2791" s="54" t="s">
        <v>69</v>
      </c>
      <c r="I2791" s="54"/>
      <c r="J2791" s="54"/>
      <c r="K2791" s="54"/>
      <c r="L2791" s="27"/>
      <c r="M2791" s="107"/>
    </row>
    <row r="2792" spans="1:13">
      <c r="A2792" s="17">
        <v>11</v>
      </c>
      <c r="B2792" s="76"/>
      <c r="C2792" s="6"/>
      <c r="D2792" s="6"/>
      <c r="E2792" s="6"/>
      <c r="F2792" s="6"/>
      <c r="G2792" s="20"/>
      <c r="H2792" s="182"/>
      <c r="I2792" s="183"/>
      <c r="J2792" s="8"/>
      <c r="K2792" s="8"/>
      <c r="L2792" s="8"/>
      <c r="M2792" s="119"/>
    </row>
    <row r="2793" spans="1:13">
      <c r="A2793" s="17">
        <v>12</v>
      </c>
      <c r="B2793" s="75"/>
      <c r="C2793" s="6"/>
      <c r="D2793" s="6"/>
      <c r="E2793" s="6"/>
      <c r="F2793" s="6"/>
      <c r="G2793" s="20"/>
      <c r="H2793" s="95"/>
      <c r="I2793" s="7"/>
      <c r="J2793" s="8"/>
      <c r="K2793" s="8"/>
      <c r="L2793" s="8"/>
      <c r="M2793" s="119"/>
    </row>
    <row r="2794" spans="1:13">
      <c r="A2794" s="17">
        <v>13</v>
      </c>
      <c r="B2794" s="76"/>
      <c r="C2794" s="6"/>
      <c r="D2794" s="6"/>
      <c r="E2794" s="6"/>
      <c r="F2794" s="6"/>
      <c r="G2794" s="20"/>
      <c r="H2794" s="95"/>
      <c r="I2794" s="7"/>
      <c r="J2794" s="8"/>
      <c r="K2794" s="8"/>
      <c r="L2794" s="8"/>
      <c r="M2794" s="119"/>
    </row>
    <row r="2795" spans="1:13">
      <c r="A2795" s="17">
        <v>14</v>
      </c>
      <c r="B2795" s="76"/>
      <c r="C2795" s="6"/>
      <c r="D2795" s="6"/>
      <c r="E2795" s="6"/>
      <c r="F2795" s="6"/>
      <c r="G2795" s="20"/>
      <c r="H2795" s="95"/>
      <c r="I2795" s="7"/>
      <c r="J2795" s="8"/>
      <c r="K2795" s="8"/>
      <c r="L2795" s="8"/>
      <c r="M2795" s="119"/>
    </row>
    <row r="2796" spans="1:13">
      <c r="A2796" s="17">
        <v>15</v>
      </c>
      <c r="B2796" s="76"/>
      <c r="C2796" s="6"/>
      <c r="D2796" s="6"/>
      <c r="E2796" s="6"/>
      <c r="F2796" s="6"/>
      <c r="G2796" s="20"/>
      <c r="H2796" s="95"/>
      <c r="I2796" s="7"/>
      <c r="J2796" s="8"/>
      <c r="K2796" s="8"/>
      <c r="L2796" s="8"/>
      <c r="M2796" s="119"/>
    </row>
    <row r="2797" spans="1:13">
      <c r="A2797" s="17">
        <v>16</v>
      </c>
      <c r="B2797" s="75"/>
      <c r="C2797" s="6"/>
      <c r="D2797" s="6"/>
      <c r="E2797" s="6"/>
      <c r="F2797" s="6"/>
      <c r="G2797" s="54"/>
      <c r="H2797" s="95"/>
      <c r="I2797" s="7"/>
      <c r="J2797" s="8"/>
      <c r="K2797" s="8"/>
      <c r="L2797" s="8"/>
      <c r="M2797" s="119"/>
    </row>
    <row r="2798" spans="1:13">
      <c r="A2798" s="17">
        <v>17</v>
      </c>
      <c r="B2798" s="76"/>
      <c r="C2798" s="6"/>
      <c r="D2798" s="6"/>
      <c r="E2798" s="6"/>
      <c r="F2798" s="6"/>
      <c r="G2798" s="54"/>
      <c r="H2798" s="56"/>
      <c r="I2798" s="8"/>
      <c r="J2798" s="56"/>
      <c r="K2798" s="8"/>
      <c r="L2798" s="56"/>
      <c r="M2798" s="120"/>
    </row>
    <row r="2799" spans="1:13">
      <c r="A2799" s="17">
        <v>18</v>
      </c>
      <c r="B2799" s="76"/>
      <c r="C2799" s="6"/>
      <c r="D2799" s="6"/>
      <c r="E2799" s="6"/>
      <c r="F2799" s="6"/>
      <c r="G2799" s="54"/>
      <c r="H2799" s="99"/>
      <c r="I2799" s="8"/>
      <c r="J2799" s="99"/>
      <c r="K2799" s="8"/>
      <c r="L2799" s="99"/>
      <c r="M2799" s="121"/>
    </row>
    <row r="2800" spans="1:13">
      <c r="A2800" s="17">
        <v>19</v>
      </c>
      <c r="B2800" s="76"/>
      <c r="C2800" s="6"/>
      <c r="D2800" s="6"/>
      <c r="E2800" s="6"/>
      <c r="F2800" s="6"/>
      <c r="G2800" s="99"/>
      <c r="H2800" s="8"/>
      <c r="I2800" s="8"/>
      <c r="J2800" s="8"/>
      <c r="K2800" s="8"/>
      <c r="L2800" s="8"/>
      <c r="M2800" s="119"/>
    </row>
    <row r="2801" spans="1:13">
      <c r="A2801" s="17">
        <v>20</v>
      </c>
      <c r="B2801" s="75"/>
      <c r="C2801" s="6"/>
      <c r="D2801" s="6"/>
      <c r="E2801" s="6"/>
      <c r="F2801" s="6"/>
      <c r="G2801" s="99"/>
      <c r="H2801" s="8"/>
      <c r="I2801" s="8"/>
      <c r="J2801" s="8"/>
      <c r="K2801" s="8"/>
      <c r="L2801" s="8"/>
      <c r="M2801" s="119"/>
    </row>
    <row r="2802" spans="1:13">
      <c r="A2802" s="17">
        <v>21</v>
      </c>
      <c r="B2802" s="76"/>
      <c r="C2802" s="6"/>
      <c r="D2802" s="6"/>
      <c r="E2802" s="6"/>
      <c r="F2802" s="6"/>
      <c r="G2802" s="99"/>
      <c r="H2802" s="8"/>
      <c r="I2802" s="8"/>
      <c r="J2802" s="8"/>
      <c r="K2802" s="8"/>
      <c r="L2802" s="8"/>
      <c r="M2802" s="119"/>
    </row>
    <row r="2803" spans="1:13">
      <c r="A2803" s="17">
        <v>22</v>
      </c>
      <c r="B2803" s="76"/>
      <c r="C2803" s="6"/>
      <c r="D2803" s="6"/>
      <c r="E2803" s="6"/>
      <c r="F2803" s="6"/>
      <c r="G2803" s="99"/>
      <c r="H2803" s="8"/>
      <c r="I2803" s="8"/>
      <c r="J2803" s="8"/>
      <c r="K2803" s="8"/>
      <c r="L2803" s="8"/>
      <c r="M2803" s="119"/>
    </row>
    <row r="2804" spans="1:13">
      <c r="A2804" s="17">
        <v>23</v>
      </c>
      <c r="B2804" s="76"/>
      <c r="C2804" s="6"/>
      <c r="D2804" s="6"/>
      <c r="E2804" s="6"/>
      <c r="F2804" s="6"/>
      <c r="G2804" s="99"/>
      <c r="H2804" s="8"/>
      <c r="I2804" s="8"/>
      <c r="J2804" s="8"/>
      <c r="K2804" s="8"/>
      <c r="L2804" s="8"/>
      <c r="M2804" s="119"/>
    </row>
    <row r="2805" spans="1:13">
      <c r="A2805" s="17">
        <v>24</v>
      </c>
      <c r="B2805" s="75"/>
      <c r="C2805" s="6"/>
      <c r="D2805" s="6"/>
      <c r="E2805" s="6"/>
      <c r="F2805" s="6"/>
      <c r="G2805" s="99"/>
      <c r="H2805" s="42"/>
      <c r="I2805" s="8"/>
      <c r="J2805" s="42"/>
      <c r="K2805" s="8"/>
      <c r="L2805" s="8"/>
      <c r="M2805" s="119"/>
    </row>
    <row r="2806" spans="1:13">
      <c r="A2806" s="17">
        <v>25</v>
      </c>
      <c r="B2806" s="76"/>
      <c r="C2806" s="6"/>
      <c r="D2806" s="6"/>
      <c r="E2806" s="6"/>
      <c r="F2806" s="6"/>
      <c r="G2806" s="99"/>
      <c r="H2806" s="42"/>
      <c r="I2806" s="99"/>
      <c r="J2806" s="42"/>
      <c r="K2806" s="8"/>
      <c r="L2806" s="8"/>
      <c r="M2806" s="119"/>
    </row>
    <row r="2807" spans="1:13">
      <c r="G2807" s="8"/>
      <c r="H2807" s="8"/>
      <c r="I2807" s="8"/>
      <c r="J2807" s="8"/>
      <c r="K2807" s="8"/>
      <c r="L2807" s="8"/>
      <c r="M2807" s="119"/>
    </row>
    <row r="2808" spans="1:13">
      <c r="G2808" s="8"/>
      <c r="H2808" s="8"/>
      <c r="I2808" s="8"/>
      <c r="J2808" s="8"/>
      <c r="K2808" s="8"/>
      <c r="L2808" s="8"/>
      <c r="M2808" s="119"/>
    </row>
    <row r="2809" spans="1:13">
      <c r="G2809" s="8"/>
      <c r="H2809" s="8"/>
      <c r="I2809" s="8"/>
      <c r="J2809" s="8"/>
      <c r="K2809" s="8"/>
      <c r="L2809" s="8"/>
      <c r="M2809" s="119"/>
    </row>
    <row r="2810" spans="1:13">
      <c r="G2810" s="8"/>
      <c r="H2810" s="8"/>
      <c r="I2810" s="8"/>
      <c r="J2810" s="8"/>
      <c r="K2810" s="8"/>
      <c r="L2810" s="8"/>
      <c r="M2810" s="119"/>
    </row>
    <row r="2811" spans="1:13">
      <c r="G2811" s="8"/>
      <c r="H2811" s="8"/>
      <c r="I2811" s="8"/>
      <c r="J2811" s="8"/>
      <c r="K2811" s="8"/>
      <c r="L2811" s="8"/>
      <c r="M2811" s="119"/>
    </row>
    <row r="2812" spans="1:13">
      <c r="G2812" s="8"/>
      <c r="H2812" s="8"/>
      <c r="I2812" s="8"/>
      <c r="J2812" s="8"/>
      <c r="K2812" s="8"/>
      <c r="L2812" s="8"/>
      <c r="M2812" s="119"/>
    </row>
    <row r="2813" spans="1:13">
      <c r="G2813" s="8"/>
      <c r="H2813" s="8"/>
      <c r="I2813" s="8"/>
      <c r="J2813" s="8"/>
      <c r="K2813" s="8"/>
      <c r="L2813" s="8"/>
      <c r="M2813" s="119"/>
    </row>
    <row r="2814" spans="1:13">
      <c r="G2814" s="8"/>
      <c r="H2814" s="8"/>
      <c r="I2814" s="8"/>
      <c r="J2814" s="8"/>
      <c r="K2814" s="8"/>
      <c r="L2814" s="8"/>
      <c r="M2814" s="119"/>
    </row>
    <row r="2815" spans="1:13">
      <c r="G2815" s="8"/>
      <c r="H2815" s="8"/>
      <c r="I2815" s="8"/>
      <c r="J2815" s="8"/>
      <c r="K2815" s="8"/>
      <c r="L2815" s="8"/>
      <c r="M2815" s="119"/>
    </row>
    <row r="2816" spans="1:13">
      <c r="G2816" s="8"/>
      <c r="H2816" s="8"/>
      <c r="I2816" s="8"/>
      <c r="J2816" s="8"/>
      <c r="K2816" s="8"/>
      <c r="L2816" s="8"/>
      <c r="M2816" s="119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  <c r="M2817" s="112"/>
    </row>
    <row r="2818" spans="1:13">
      <c r="A2818" s="202" t="s">
        <v>86</v>
      </c>
      <c r="B2818" s="203"/>
      <c r="C2818" s="203"/>
      <c r="D2818" s="203"/>
      <c r="E2818" s="203"/>
      <c r="F2818" s="97"/>
      <c r="G2818" s="27"/>
      <c r="H2818" s="96" t="s">
        <v>51</v>
      </c>
      <c r="I2818" s="96"/>
      <c r="J2818" s="96"/>
      <c r="K2818" s="27"/>
      <c r="L2818" s="27"/>
      <c r="M2818" s="107"/>
    </row>
    <row r="2819" spans="1:13">
      <c r="A2819" s="34" t="s">
        <v>52</v>
      </c>
      <c r="B2819" s="97"/>
      <c r="C2819" s="97"/>
      <c r="D2819" s="97"/>
      <c r="E2819" s="97"/>
      <c r="F2819" s="97"/>
      <c r="G2819" s="27"/>
      <c r="H2819" s="55" t="s">
        <v>87</v>
      </c>
      <c r="I2819" s="55"/>
      <c r="J2819" s="55"/>
      <c r="K2819" s="37"/>
      <c r="L2819" s="26"/>
      <c r="M2819" s="113"/>
    </row>
    <row r="2820" spans="1:13">
      <c r="A2820" s="97"/>
      <c r="B2820" s="29"/>
      <c r="C2820" s="15" t="s">
        <v>53</v>
      </c>
      <c r="D2820" s="67"/>
      <c r="E2820" s="30"/>
      <c r="F2820" s="28"/>
      <c r="G2820" s="27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4"/>
    </row>
    <row r="2821" spans="1:13">
      <c r="A2821" s="1"/>
      <c r="B2821" s="1"/>
      <c r="C2821" s="15" t="s">
        <v>59</v>
      </c>
      <c r="D2821" s="30">
        <v>428</v>
      </c>
      <c r="E2821" s="30"/>
      <c r="F2821" s="28"/>
      <c r="G2821" s="27"/>
      <c r="H2821" s="31">
        <v>1</v>
      </c>
      <c r="I2821" s="68"/>
      <c r="J2821" s="35"/>
      <c r="K2821" s="31"/>
      <c r="L2821" s="33"/>
      <c r="M2821" s="110"/>
    </row>
    <row r="2822" spans="1:13">
      <c r="A2822" s="9" t="s">
        <v>0</v>
      </c>
      <c r="B2822" s="10"/>
      <c r="C2822" s="15" t="s">
        <v>60</v>
      </c>
      <c r="D2822" s="30">
        <v>407</v>
      </c>
      <c r="E2822" s="30"/>
      <c r="F2822" s="28"/>
      <c r="G2822" s="27"/>
      <c r="H2822" s="31">
        <v>2</v>
      </c>
      <c r="I2822" s="68"/>
      <c r="J2822" s="35"/>
      <c r="K2822" s="31"/>
      <c r="L2822" s="33"/>
      <c r="M2822" s="110"/>
    </row>
    <row r="2823" spans="1:13">
      <c r="A2823" s="9" t="s">
        <v>1</v>
      </c>
      <c r="B2823" s="11"/>
      <c r="C2823" s="15" t="s">
        <v>61</v>
      </c>
      <c r="D2823" s="30">
        <v>20</v>
      </c>
      <c r="E2823" s="30"/>
      <c r="F2823" s="28"/>
      <c r="G2823" s="27"/>
      <c r="H2823" s="31">
        <v>3</v>
      </c>
      <c r="I2823" s="31"/>
      <c r="J2823" s="35"/>
      <c r="K2823" s="31"/>
      <c r="L2823" s="33"/>
      <c r="M2823" s="110"/>
    </row>
    <row r="2824" spans="1:13">
      <c r="A2824" s="9" t="s">
        <v>62</v>
      </c>
      <c r="B2824" s="11"/>
      <c r="C2824" s="16" t="s">
        <v>63</v>
      </c>
      <c r="D2824" s="57" t="s">
        <v>88</v>
      </c>
      <c r="E2824" s="21"/>
      <c r="F2824" s="54"/>
      <c r="G2824" s="27"/>
      <c r="H2824" s="31">
        <v>4</v>
      </c>
      <c r="I2824" s="31"/>
      <c r="J2824" s="35"/>
      <c r="K2824" s="31"/>
      <c r="L2824" s="33"/>
      <c r="M2824" s="110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27"/>
      <c r="H2825" s="31">
        <v>5</v>
      </c>
      <c r="I2825" s="31"/>
      <c r="J2825" s="35"/>
      <c r="K2825" s="31"/>
      <c r="L2825" s="33"/>
      <c r="M2825" s="110"/>
    </row>
    <row r="2826" spans="1:13">
      <c r="A2826" s="17">
        <v>1</v>
      </c>
      <c r="B2826" s="12"/>
      <c r="C2826" s="71" t="s">
        <v>78</v>
      </c>
      <c r="D2826" s="77">
        <v>22</v>
      </c>
      <c r="E2826" s="71" t="s">
        <v>78</v>
      </c>
      <c r="F2826" s="12"/>
      <c r="G2826" s="27"/>
      <c r="H2826" s="72"/>
      <c r="I2826" s="72"/>
      <c r="J2826" s="72"/>
      <c r="K2826" s="72"/>
      <c r="L2826" s="44"/>
      <c r="M2826" s="115"/>
    </row>
    <row r="2827" spans="1:13">
      <c r="A2827" s="17">
        <v>2</v>
      </c>
      <c r="B2827" s="74">
        <v>10</v>
      </c>
      <c r="C2827" s="71" t="s">
        <v>77</v>
      </c>
      <c r="D2827" s="71" t="s">
        <v>77</v>
      </c>
      <c r="E2827" s="71" t="s">
        <v>77</v>
      </c>
      <c r="F2827" s="6"/>
      <c r="G2827" s="27"/>
      <c r="H2827" s="98"/>
      <c r="I2827" s="98"/>
      <c r="J2827" s="98"/>
      <c r="K2827" s="98"/>
      <c r="L2827" s="44"/>
      <c r="M2827" s="115"/>
    </row>
    <row r="2828" spans="1:13">
      <c r="A2828" s="17">
        <v>3</v>
      </c>
      <c r="B2828" s="75"/>
      <c r="C2828" s="71"/>
      <c r="D2828" s="6"/>
      <c r="E2828" s="71"/>
      <c r="F2828" s="6"/>
      <c r="G2828" s="27"/>
      <c r="H2828" s="204" t="s">
        <v>75</v>
      </c>
      <c r="I2828" s="205"/>
      <c r="J2828" s="98"/>
      <c r="K2828" s="44" t="s">
        <v>35</v>
      </c>
      <c r="L2828" s="5"/>
      <c r="M2828" s="116"/>
    </row>
    <row r="2829" spans="1:13">
      <c r="A2829" s="17">
        <v>4</v>
      </c>
      <c r="B2829" s="75"/>
      <c r="C2829" s="71"/>
      <c r="D2829" s="6"/>
      <c r="E2829" s="71"/>
      <c r="F2829" s="6"/>
      <c r="G2829" s="27"/>
      <c r="H2829" s="21" t="s">
        <v>64</v>
      </c>
      <c r="I2829" s="21"/>
      <c r="J2829" s="43">
        <f>SUM(J2821*L2821)+10+12</f>
        <v>22</v>
      </c>
      <c r="K2829" s="2"/>
      <c r="L2829" s="3"/>
      <c r="M2829" s="117"/>
    </row>
    <row r="2830" spans="1:13">
      <c r="A2830" s="17">
        <v>5</v>
      </c>
      <c r="B2830" s="76"/>
      <c r="C2830" s="71"/>
      <c r="D2830" s="71"/>
      <c r="E2830" s="71"/>
      <c r="F2830" s="6"/>
      <c r="G2830" s="27"/>
      <c r="H2830" s="21" t="s">
        <v>65</v>
      </c>
      <c r="I2830" s="21"/>
      <c r="J2830" s="43">
        <f>SUM(N2826,B2827)+12</f>
        <v>22</v>
      </c>
      <c r="K2830" s="27"/>
      <c r="L2830" s="3"/>
      <c r="M2830" s="117"/>
    </row>
    <row r="2831" spans="1:13">
      <c r="A2831" s="17">
        <v>6</v>
      </c>
      <c r="B2831" s="7"/>
      <c r="C2831" s="7"/>
      <c r="D2831" s="7"/>
      <c r="E2831" s="71"/>
      <c r="F2831" s="6"/>
      <c r="G2831" s="27"/>
      <c r="H2831" s="206" t="s">
        <v>66</v>
      </c>
      <c r="I2831" s="207"/>
      <c r="J2831" s="206" t="s">
        <v>67</v>
      </c>
      <c r="K2831" s="207"/>
      <c r="L2831" s="20"/>
      <c r="M2831" s="118"/>
    </row>
    <row r="2832" spans="1:13">
      <c r="A2832" s="17">
        <v>7</v>
      </c>
      <c r="B2832" s="7"/>
      <c r="C2832" s="71"/>
      <c r="D2832" s="6"/>
      <c r="E2832" s="71"/>
      <c r="F2832" s="6"/>
      <c r="G2832" s="27"/>
      <c r="H2832" s="197"/>
      <c r="I2832" s="198"/>
      <c r="J2832" s="197"/>
      <c r="K2832" s="198"/>
      <c r="L2832" s="27"/>
      <c r="M2832" s="107"/>
    </row>
    <row r="2833" spans="1:13">
      <c r="A2833" s="17">
        <v>8</v>
      </c>
      <c r="B2833" s="75"/>
      <c r="C2833" s="71"/>
      <c r="D2833" s="71"/>
      <c r="E2833" s="71"/>
      <c r="F2833" s="6"/>
      <c r="G2833" s="27"/>
      <c r="H2833" s="199"/>
      <c r="I2833" s="200"/>
      <c r="J2833" s="199"/>
      <c r="K2833" s="200"/>
      <c r="L2833" s="27"/>
      <c r="M2833" s="107"/>
    </row>
    <row r="2834" spans="1:13">
      <c r="A2834" s="17">
        <v>9</v>
      </c>
      <c r="B2834" s="7"/>
      <c r="C2834" s="7"/>
      <c r="D2834" s="7"/>
      <c r="E2834" s="6"/>
      <c r="F2834" s="6"/>
      <c r="G2834" s="27"/>
      <c r="H2834" s="38" t="s">
        <v>68</v>
      </c>
      <c r="I2834" s="38"/>
      <c r="J2834" s="38"/>
      <c r="K2834" s="38"/>
      <c r="L2834" s="27"/>
      <c r="M2834" s="107"/>
    </row>
    <row r="2835" spans="1:13">
      <c r="A2835" s="17">
        <v>10</v>
      </c>
      <c r="B2835" s="95"/>
      <c r="C2835" s="6"/>
      <c r="D2835" s="6"/>
      <c r="E2835" s="6"/>
      <c r="F2835" s="6"/>
      <c r="G2835" s="27"/>
      <c r="H2835" s="54" t="s">
        <v>69</v>
      </c>
      <c r="I2835" s="54"/>
      <c r="J2835" s="54"/>
      <c r="K2835" s="54"/>
      <c r="L2835" s="27"/>
      <c r="M2835" s="107"/>
    </row>
    <row r="2836" spans="1:13">
      <c r="A2836" s="17">
        <v>11</v>
      </c>
      <c r="B2836" s="76"/>
      <c r="C2836" s="6"/>
      <c r="D2836" s="6"/>
      <c r="E2836" s="6"/>
      <c r="F2836" s="6"/>
      <c r="G2836" s="20"/>
      <c r="H2836" s="182"/>
      <c r="I2836" s="183"/>
      <c r="J2836" s="8"/>
      <c r="K2836" s="8"/>
      <c r="L2836" s="8"/>
      <c r="M2836" s="119"/>
    </row>
    <row r="2837" spans="1:13">
      <c r="A2837" s="17">
        <v>12</v>
      </c>
      <c r="B2837" s="75"/>
      <c r="C2837" s="6"/>
      <c r="D2837" s="6"/>
      <c r="E2837" s="6"/>
      <c r="F2837" s="6"/>
      <c r="G2837" s="20"/>
      <c r="H2837" s="95"/>
      <c r="I2837" s="7"/>
      <c r="J2837" s="8"/>
      <c r="K2837" s="8"/>
      <c r="L2837" s="8"/>
      <c r="M2837" s="119"/>
    </row>
    <row r="2838" spans="1:13">
      <c r="A2838" s="17">
        <v>13</v>
      </c>
      <c r="B2838" s="76"/>
      <c r="C2838" s="6"/>
      <c r="D2838" s="6"/>
      <c r="E2838" s="6"/>
      <c r="F2838" s="6"/>
      <c r="G2838" s="20"/>
      <c r="H2838" s="95"/>
      <c r="I2838" s="7"/>
      <c r="J2838" s="8"/>
      <c r="K2838" s="8"/>
      <c r="L2838" s="8"/>
      <c r="M2838" s="119"/>
    </row>
    <row r="2839" spans="1:13">
      <c r="A2839" s="17">
        <v>14</v>
      </c>
      <c r="B2839" s="76"/>
      <c r="C2839" s="6"/>
      <c r="D2839" s="6"/>
      <c r="E2839" s="6"/>
      <c r="F2839" s="6"/>
      <c r="G2839" s="20"/>
      <c r="H2839" s="95"/>
      <c r="I2839" s="7"/>
      <c r="J2839" s="8"/>
      <c r="K2839" s="8"/>
      <c r="L2839" s="8"/>
      <c r="M2839" s="119"/>
    </row>
    <row r="2840" spans="1:13">
      <c r="A2840" s="17">
        <v>15</v>
      </c>
      <c r="B2840" s="76"/>
      <c r="C2840" s="6"/>
      <c r="D2840" s="6"/>
      <c r="E2840" s="6"/>
      <c r="F2840" s="6"/>
      <c r="G2840" s="20"/>
      <c r="H2840" s="95"/>
      <c r="I2840" s="7"/>
      <c r="J2840" s="8"/>
      <c r="K2840" s="8"/>
      <c r="L2840" s="8"/>
      <c r="M2840" s="119"/>
    </row>
    <row r="2841" spans="1:13">
      <c r="A2841" s="17">
        <v>16</v>
      </c>
      <c r="B2841" s="75"/>
      <c r="C2841" s="6"/>
      <c r="D2841" s="6"/>
      <c r="E2841" s="6"/>
      <c r="F2841" s="6"/>
      <c r="G2841" s="54"/>
      <c r="H2841" s="95"/>
      <c r="I2841" s="7"/>
      <c r="J2841" s="8"/>
      <c r="K2841" s="8"/>
      <c r="L2841" s="8"/>
      <c r="M2841" s="119"/>
    </row>
    <row r="2842" spans="1:13">
      <c r="A2842" s="17">
        <v>17</v>
      </c>
      <c r="B2842" s="76"/>
      <c r="C2842" s="6"/>
      <c r="D2842" s="6"/>
      <c r="E2842" s="6"/>
      <c r="F2842" s="6"/>
      <c r="G2842" s="54"/>
      <c r="H2842" s="56"/>
      <c r="I2842" s="8"/>
      <c r="J2842" s="56"/>
      <c r="K2842" s="8"/>
      <c r="L2842" s="56"/>
      <c r="M2842" s="120"/>
    </row>
    <row r="2843" spans="1:13">
      <c r="A2843" s="17">
        <v>18</v>
      </c>
      <c r="B2843" s="76"/>
      <c r="C2843" s="6"/>
      <c r="D2843" s="6"/>
      <c r="E2843" s="6"/>
      <c r="F2843" s="6"/>
      <c r="G2843" s="54"/>
      <c r="H2843" s="99"/>
      <c r="I2843" s="8"/>
      <c r="J2843" s="99"/>
      <c r="K2843" s="8"/>
      <c r="L2843" s="99"/>
      <c r="M2843" s="121"/>
    </row>
    <row r="2844" spans="1:13">
      <c r="A2844" s="17">
        <v>19</v>
      </c>
      <c r="B2844" s="76"/>
      <c r="C2844" s="6"/>
      <c r="D2844" s="6"/>
      <c r="E2844" s="6"/>
      <c r="F2844" s="6"/>
      <c r="G2844" s="99"/>
      <c r="H2844" s="8"/>
      <c r="I2844" s="8"/>
      <c r="J2844" s="8"/>
      <c r="K2844" s="8"/>
      <c r="L2844" s="8"/>
      <c r="M2844" s="119"/>
    </row>
    <row r="2845" spans="1:13">
      <c r="A2845" s="17">
        <v>20</v>
      </c>
      <c r="B2845" s="75"/>
      <c r="C2845" s="6"/>
      <c r="D2845" s="6"/>
      <c r="E2845" s="6"/>
      <c r="F2845" s="6"/>
      <c r="G2845" s="99"/>
      <c r="H2845" s="8"/>
      <c r="I2845" s="8"/>
      <c r="J2845" s="8"/>
      <c r="K2845" s="8"/>
      <c r="L2845" s="8"/>
      <c r="M2845" s="119"/>
    </row>
    <row r="2846" spans="1:13">
      <c r="A2846" s="17">
        <v>21</v>
      </c>
      <c r="B2846" s="76"/>
      <c r="C2846" s="6"/>
      <c r="D2846" s="6"/>
      <c r="E2846" s="6"/>
      <c r="F2846" s="6"/>
      <c r="G2846" s="99"/>
      <c r="H2846" s="8"/>
      <c r="I2846" s="8"/>
      <c r="J2846" s="8"/>
      <c r="K2846" s="8"/>
      <c r="L2846" s="8"/>
      <c r="M2846" s="119"/>
    </row>
    <row r="2847" spans="1:13">
      <c r="A2847" s="17">
        <v>22</v>
      </c>
      <c r="B2847" s="76"/>
      <c r="C2847" s="6"/>
      <c r="D2847" s="6"/>
      <c r="E2847" s="6"/>
      <c r="F2847" s="6"/>
      <c r="G2847" s="99"/>
      <c r="H2847" s="8"/>
      <c r="I2847" s="8"/>
      <c r="J2847" s="8"/>
      <c r="K2847" s="8"/>
      <c r="L2847" s="8"/>
      <c r="M2847" s="119"/>
    </row>
    <row r="2848" spans="1:13">
      <c r="A2848" s="17">
        <v>23</v>
      </c>
      <c r="B2848" s="76"/>
      <c r="C2848" s="6"/>
      <c r="D2848" s="6"/>
      <c r="E2848" s="6"/>
      <c r="F2848" s="6"/>
      <c r="G2848" s="99"/>
      <c r="H2848" s="8"/>
      <c r="I2848" s="8"/>
      <c r="J2848" s="8"/>
      <c r="K2848" s="8"/>
      <c r="L2848" s="8"/>
      <c r="M2848" s="119"/>
    </row>
    <row r="2849" spans="1:13">
      <c r="A2849" s="17">
        <v>24</v>
      </c>
      <c r="B2849" s="75"/>
      <c r="C2849" s="6"/>
      <c r="D2849" s="6"/>
      <c r="E2849" s="6"/>
      <c r="F2849" s="6"/>
      <c r="G2849" s="99"/>
      <c r="H2849" s="42"/>
      <c r="I2849" s="8"/>
      <c r="J2849" s="42"/>
      <c r="K2849" s="8"/>
      <c r="L2849" s="8"/>
      <c r="M2849" s="119"/>
    </row>
    <row r="2850" spans="1:13">
      <c r="A2850" s="17">
        <v>25</v>
      </c>
      <c r="B2850" s="76"/>
      <c r="C2850" s="6"/>
      <c r="D2850" s="6"/>
      <c r="E2850" s="6"/>
      <c r="F2850" s="6"/>
      <c r="G2850" s="99"/>
      <c r="H2850" s="42"/>
      <c r="I2850" s="99"/>
      <c r="J2850" s="42"/>
      <c r="K2850" s="8"/>
      <c r="L2850" s="8"/>
      <c r="M2850" s="119"/>
    </row>
    <row r="2851" spans="1:13">
      <c r="G2851" s="8"/>
      <c r="H2851" s="8"/>
      <c r="I2851" s="8"/>
      <c r="J2851" s="8"/>
      <c r="K2851" s="8"/>
      <c r="L2851" s="8"/>
      <c r="M2851" s="119"/>
    </row>
    <row r="2852" spans="1:13">
      <c r="G2852" s="8"/>
      <c r="H2852" s="8"/>
      <c r="I2852" s="8"/>
      <c r="J2852" s="8"/>
      <c r="K2852" s="8"/>
      <c r="L2852" s="8"/>
      <c r="M2852" s="119"/>
    </row>
    <row r="2853" spans="1:13">
      <c r="G2853" s="8"/>
      <c r="H2853" s="8"/>
      <c r="I2853" s="8"/>
      <c r="J2853" s="8"/>
      <c r="K2853" s="8"/>
      <c r="L2853" s="8"/>
      <c r="M2853" s="119"/>
    </row>
    <row r="2854" spans="1:13">
      <c r="G2854" s="8"/>
      <c r="H2854" s="8"/>
      <c r="I2854" s="8"/>
      <c r="J2854" s="8"/>
      <c r="K2854" s="8"/>
      <c r="L2854" s="8"/>
      <c r="M2854" s="119"/>
    </row>
    <row r="2855" spans="1:13">
      <c r="G2855" s="8"/>
      <c r="H2855" s="8"/>
      <c r="I2855" s="8"/>
      <c r="J2855" s="8"/>
      <c r="K2855" s="8"/>
      <c r="L2855" s="8"/>
      <c r="M2855" s="119"/>
    </row>
    <row r="2856" spans="1:13">
      <c r="G2856" s="8"/>
      <c r="H2856" s="8"/>
      <c r="I2856" s="8"/>
      <c r="J2856" s="8"/>
      <c r="K2856" s="8"/>
      <c r="L2856" s="8"/>
      <c r="M2856" s="119"/>
    </row>
    <row r="2857" spans="1:13">
      <c r="G2857" s="8"/>
      <c r="H2857" s="8"/>
      <c r="I2857" s="8"/>
      <c r="J2857" s="8"/>
      <c r="K2857" s="8"/>
      <c r="L2857" s="8"/>
      <c r="M2857" s="119"/>
    </row>
    <row r="2858" spans="1:13">
      <c r="G2858" s="8"/>
      <c r="H2858" s="8"/>
      <c r="I2858" s="8"/>
      <c r="J2858" s="8"/>
      <c r="K2858" s="8"/>
      <c r="L2858" s="8"/>
      <c r="M2858" s="119"/>
    </row>
    <row r="2859" spans="1:13">
      <c r="G2859" s="8"/>
      <c r="H2859" s="8"/>
      <c r="I2859" s="8"/>
      <c r="J2859" s="8"/>
      <c r="K2859" s="8"/>
      <c r="L2859" s="8"/>
      <c r="M2859" s="119"/>
    </row>
    <row r="2860" spans="1:13">
      <c r="G2860" s="8"/>
      <c r="H2860" s="8"/>
      <c r="I2860" s="8"/>
      <c r="J2860" s="8"/>
      <c r="K2860" s="8"/>
      <c r="L2860" s="8"/>
      <c r="M2860" s="119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  <c r="M2861" s="112"/>
    </row>
    <row r="2862" spans="1:13">
      <c r="A2862" s="202" t="s">
        <v>86</v>
      </c>
      <c r="B2862" s="203"/>
      <c r="C2862" s="203"/>
      <c r="D2862" s="203"/>
      <c r="E2862" s="203"/>
      <c r="F2862" s="97"/>
      <c r="G2862" s="27"/>
      <c r="H2862" s="96" t="s">
        <v>51</v>
      </c>
      <c r="I2862" s="96"/>
      <c r="J2862" s="96"/>
      <c r="K2862" s="27"/>
      <c r="L2862" s="27"/>
      <c r="M2862" s="107"/>
    </row>
    <row r="2863" spans="1:13">
      <c r="A2863" s="34" t="s">
        <v>52</v>
      </c>
      <c r="B2863" s="97"/>
      <c r="C2863" s="97"/>
      <c r="D2863" s="97"/>
      <c r="E2863" s="97"/>
      <c r="F2863" s="97"/>
      <c r="G2863" s="27"/>
      <c r="H2863" s="55" t="s">
        <v>87</v>
      </c>
      <c r="I2863" s="55"/>
      <c r="J2863" s="55"/>
      <c r="K2863" s="37"/>
      <c r="L2863" s="26"/>
      <c r="M2863" s="113"/>
    </row>
    <row r="2864" spans="1:13">
      <c r="A2864" s="97"/>
      <c r="B2864" s="29"/>
      <c r="C2864" s="15" t="s">
        <v>53</v>
      </c>
      <c r="D2864" s="67"/>
      <c r="E2864" s="30"/>
      <c r="F2864" s="28"/>
      <c r="G2864" s="27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4"/>
    </row>
    <row r="2865" spans="1:13">
      <c r="A2865" s="1"/>
      <c r="B2865" s="1"/>
      <c r="C2865" s="15" t="s">
        <v>59</v>
      </c>
      <c r="D2865" s="30">
        <v>428</v>
      </c>
      <c r="E2865" s="30"/>
      <c r="F2865" s="28"/>
      <c r="G2865" s="27"/>
      <c r="H2865" s="31">
        <v>1</v>
      </c>
      <c r="I2865" s="68"/>
      <c r="J2865" s="35"/>
      <c r="K2865" s="31"/>
      <c r="L2865" s="33"/>
      <c r="M2865" s="110"/>
    </row>
    <row r="2866" spans="1:13">
      <c r="A2866" s="9" t="s">
        <v>0</v>
      </c>
      <c r="B2866" s="10"/>
      <c r="C2866" s="15" t="s">
        <v>60</v>
      </c>
      <c r="D2866" s="30">
        <v>407</v>
      </c>
      <c r="E2866" s="30"/>
      <c r="F2866" s="28"/>
      <c r="G2866" s="27"/>
      <c r="H2866" s="31">
        <v>2</v>
      </c>
      <c r="I2866" s="68"/>
      <c r="J2866" s="35"/>
      <c r="K2866" s="31"/>
      <c r="L2866" s="33"/>
      <c r="M2866" s="110"/>
    </row>
    <row r="2867" spans="1:13">
      <c r="A2867" s="9" t="s">
        <v>1</v>
      </c>
      <c r="B2867" s="11"/>
      <c r="C2867" s="15" t="s">
        <v>61</v>
      </c>
      <c r="D2867" s="30">
        <v>20</v>
      </c>
      <c r="E2867" s="30"/>
      <c r="F2867" s="28"/>
      <c r="G2867" s="27"/>
      <c r="H2867" s="31">
        <v>3</v>
      </c>
      <c r="I2867" s="31"/>
      <c r="J2867" s="35"/>
      <c r="K2867" s="31"/>
      <c r="L2867" s="33"/>
      <c r="M2867" s="110"/>
    </row>
    <row r="2868" spans="1:13">
      <c r="A2868" s="9" t="s">
        <v>62</v>
      </c>
      <c r="B2868" s="11"/>
      <c r="C2868" s="16" t="s">
        <v>63</v>
      </c>
      <c r="D2868" s="57" t="s">
        <v>88</v>
      </c>
      <c r="E2868" s="21"/>
      <c r="F2868" s="54"/>
      <c r="G2868" s="27"/>
      <c r="H2868" s="31">
        <v>4</v>
      </c>
      <c r="I2868" s="31"/>
      <c r="J2868" s="35"/>
      <c r="K2868" s="31"/>
      <c r="L2868" s="33"/>
      <c r="M2868" s="110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27"/>
      <c r="H2869" s="31">
        <v>5</v>
      </c>
      <c r="I2869" s="31"/>
      <c r="J2869" s="35"/>
      <c r="K2869" s="31"/>
      <c r="L2869" s="33"/>
      <c r="M2869" s="110"/>
    </row>
    <row r="2870" spans="1:13">
      <c r="A2870" s="17">
        <v>1</v>
      </c>
      <c r="B2870" s="12"/>
      <c r="C2870" s="71" t="s">
        <v>78</v>
      </c>
      <c r="D2870" s="77">
        <v>22</v>
      </c>
      <c r="E2870" s="71" t="s">
        <v>78</v>
      </c>
      <c r="F2870" s="12"/>
      <c r="G2870" s="27"/>
      <c r="H2870" s="72"/>
      <c r="I2870" s="72"/>
      <c r="J2870" s="72"/>
      <c r="K2870" s="72"/>
      <c r="L2870" s="44"/>
      <c r="M2870" s="115"/>
    </row>
    <row r="2871" spans="1:13">
      <c r="A2871" s="17">
        <v>2</v>
      </c>
      <c r="B2871" s="74">
        <v>10</v>
      </c>
      <c r="C2871" s="71" t="s">
        <v>77</v>
      </c>
      <c r="D2871" s="71" t="s">
        <v>77</v>
      </c>
      <c r="E2871" s="71" t="s">
        <v>77</v>
      </c>
      <c r="F2871" s="6"/>
      <c r="G2871" s="27"/>
      <c r="H2871" s="98"/>
      <c r="I2871" s="98"/>
      <c r="J2871" s="98"/>
      <c r="K2871" s="98"/>
      <c r="L2871" s="44"/>
      <c r="M2871" s="115"/>
    </row>
    <row r="2872" spans="1:13">
      <c r="A2872" s="17">
        <v>3</v>
      </c>
      <c r="B2872" s="75"/>
      <c r="C2872" s="71"/>
      <c r="D2872" s="6"/>
      <c r="E2872" s="71"/>
      <c r="F2872" s="6"/>
      <c r="G2872" s="27"/>
      <c r="H2872" s="204" t="s">
        <v>75</v>
      </c>
      <c r="I2872" s="205"/>
      <c r="J2872" s="98"/>
      <c r="K2872" s="44" t="s">
        <v>35</v>
      </c>
      <c r="L2872" s="5"/>
      <c r="M2872" s="116"/>
    </row>
    <row r="2873" spans="1:13">
      <c r="A2873" s="17">
        <v>4</v>
      </c>
      <c r="B2873" s="75"/>
      <c r="C2873" s="71"/>
      <c r="D2873" s="6"/>
      <c r="E2873" s="71"/>
      <c r="F2873" s="6"/>
      <c r="G2873" s="27"/>
      <c r="H2873" s="21" t="s">
        <v>64</v>
      </c>
      <c r="I2873" s="21"/>
      <c r="J2873" s="43">
        <f>SUM(J2865*L2865)+10+12</f>
        <v>22</v>
      </c>
      <c r="K2873" s="2"/>
      <c r="L2873" s="3"/>
      <c r="M2873" s="117"/>
    </row>
    <row r="2874" spans="1:13">
      <c r="A2874" s="17">
        <v>5</v>
      </c>
      <c r="B2874" s="76"/>
      <c r="C2874" s="71"/>
      <c r="D2874" s="71"/>
      <c r="E2874" s="71"/>
      <c r="F2874" s="6"/>
      <c r="G2874" s="27"/>
      <c r="H2874" s="21" t="s">
        <v>65</v>
      </c>
      <c r="I2874" s="21"/>
      <c r="J2874" s="43">
        <f>SUM(N2870,B2871)+12</f>
        <v>22</v>
      </c>
      <c r="K2874" s="27"/>
      <c r="L2874" s="3"/>
      <c r="M2874" s="117"/>
    </row>
    <row r="2875" spans="1:13">
      <c r="A2875" s="17">
        <v>6</v>
      </c>
      <c r="B2875" s="7"/>
      <c r="C2875" s="7"/>
      <c r="D2875" s="7"/>
      <c r="E2875" s="71"/>
      <c r="F2875" s="6"/>
      <c r="G2875" s="27"/>
      <c r="H2875" s="206" t="s">
        <v>66</v>
      </c>
      <c r="I2875" s="207"/>
      <c r="J2875" s="206" t="s">
        <v>67</v>
      </c>
      <c r="K2875" s="207"/>
      <c r="L2875" s="20"/>
      <c r="M2875" s="118"/>
    </row>
    <row r="2876" spans="1:13">
      <c r="A2876" s="17">
        <v>7</v>
      </c>
      <c r="B2876" s="7"/>
      <c r="C2876" s="71"/>
      <c r="D2876" s="6"/>
      <c r="E2876" s="71"/>
      <c r="F2876" s="6"/>
      <c r="G2876" s="27"/>
      <c r="H2876" s="197"/>
      <c r="I2876" s="198"/>
      <c r="J2876" s="197"/>
      <c r="K2876" s="198"/>
      <c r="L2876" s="27"/>
      <c r="M2876" s="107"/>
    </row>
    <row r="2877" spans="1:13">
      <c r="A2877" s="17">
        <v>8</v>
      </c>
      <c r="B2877" s="75"/>
      <c r="C2877" s="71"/>
      <c r="D2877" s="71"/>
      <c r="E2877" s="71"/>
      <c r="F2877" s="6"/>
      <c r="G2877" s="27"/>
      <c r="H2877" s="199"/>
      <c r="I2877" s="200"/>
      <c r="J2877" s="199"/>
      <c r="K2877" s="200"/>
      <c r="L2877" s="27"/>
      <c r="M2877" s="107"/>
    </row>
    <row r="2878" spans="1:13">
      <c r="A2878" s="17">
        <v>9</v>
      </c>
      <c r="B2878" s="7"/>
      <c r="C2878" s="7"/>
      <c r="D2878" s="7"/>
      <c r="E2878" s="6"/>
      <c r="F2878" s="6"/>
      <c r="G2878" s="27"/>
      <c r="H2878" s="38" t="s">
        <v>68</v>
      </c>
      <c r="I2878" s="38"/>
      <c r="J2878" s="38"/>
      <c r="K2878" s="38"/>
      <c r="L2878" s="27"/>
      <c r="M2878" s="107"/>
    </row>
    <row r="2879" spans="1:13">
      <c r="A2879" s="17">
        <v>10</v>
      </c>
      <c r="B2879" s="95"/>
      <c r="C2879" s="6"/>
      <c r="D2879" s="6"/>
      <c r="E2879" s="6"/>
      <c r="F2879" s="6"/>
      <c r="G2879" s="27"/>
      <c r="H2879" s="54" t="s">
        <v>69</v>
      </c>
      <c r="I2879" s="54"/>
      <c r="J2879" s="54"/>
      <c r="K2879" s="54"/>
      <c r="L2879" s="27"/>
      <c r="M2879" s="107"/>
    </row>
    <row r="2880" spans="1:13">
      <c r="A2880" s="17">
        <v>11</v>
      </c>
      <c r="B2880" s="76"/>
      <c r="C2880" s="6"/>
      <c r="D2880" s="6"/>
      <c r="E2880" s="6"/>
      <c r="F2880" s="6"/>
      <c r="G2880" s="20"/>
      <c r="H2880" s="182"/>
      <c r="I2880" s="183"/>
      <c r="J2880" s="8"/>
      <c r="K2880" s="8"/>
      <c r="L2880" s="8"/>
      <c r="M2880" s="119"/>
    </row>
    <row r="2881" spans="1:13">
      <c r="A2881" s="17">
        <v>12</v>
      </c>
      <c r="B2881" s="75"/>
      <c r="C2881" s="6"/>
      <c r="D2881" s="6"/>
      <c r="E2881" s="6"/>
      <c r="F2881" s="6"/>
      <c r="G2881" s="20"/>
      <c r="H2881" s="95"/>
      <c r="I2881" s="7"/>
      <c r="J2881" s="8"/>
      <c r="K2881" s="8"/>
      <c r="L2881" s="8"/>
      <c r="M2881" s="119"/>
    </row>
    <row r="2882" spans="1:13">
      <c r="A2882" s="17">
        <v>13</v>
      </c>
      <c r="B2882" s="76"/>
      <c r="C2882" s="6"/>
      <c r="D2882" s="6"/>
      <c r="E2882" s="6"/>
      <c r="F2882" s="6"/>
      <c r="G2882" s="20"/>
      <c r="H2882" s="95"/>
      <c r="I2882" s="7"/>
      <c r="J2882" s="8"/>
      <c r="K2882" s="8"/>
      <c r="L2882" s="8"/>
      <c r="M2882" s="119"/>
    </row>
    <row r="2883" spans="1:13">
      <c r="A2883" s="17">
        <v>14</v>
      </c>
      <c r="B2883" s="76"/>
      <c r="C2883" s="6"/>
      <c r="D2883" s="6"/>
      <c r="E2883" s="6"/>
      <c r="F2883" s="6"/>
      <c r="G2883" s="20"/>
      <c r="H2883" s="95"/>
      <c r="I2883" s="7"/>
      <c r="J2883" s="8"/>
      <c r="K2883" s="8"/>
      <c r="L2883" s="8"/>
      <c r="M2883" s="119"/>
    </row>
    <row r="2884" spans="1:13">
      <c r="A2884" s="17">
        <v>15</v>
      </c>
      <c r="B2884" s="76"/>
      <c r="C2884" s="6"/>
      <c r="D2884" s="6"/>
      <c r="E2884" s="6"/>
      <c r="F2884" s="6"/>
      <c r="G2884" s="20"/>
      <c r="H2884" s="95"/>
      <c r="I2884" s="7"/>
      <c r="J2884" s="8"/>
      <c r="K2884" s="8"/>
      <c r="L2884" s="8"/>
      <c r="M2884" s="119"/>
    </row>
    <row r="2885" spans="1:13">
      <c r="A2885" s="17">
        <v>16</v>
      </c>
      <c r="B2885" s="75"/>
      <c r="C2885" s="6"/>
      <c r="D2885" s="6"/>
      <c r="E2885" s="6"/>
      <c r="F2885" s="6"/>
      <c r="G2885" s="54"/>
      <c r="H2885" s="95"/>
      <c r="I2885" s="7"/>
      <c r="J2885" s="8"/>
      <c r="K2885" s="8"/>
      <c r="L2885" s="8"/>
      <c r="M2885" s="119"/>
    </row>
    <row r="2886" spans="1:13">
      <c r="A2886" s="17">
        <v>17</v>
      </c>
      <c r="B2886" s="76"/>
      <c r="C2886" s="6"/>
      <c r="D2886" s="6"/>
      <c r="E2886" s="6"/>
      <c r="F2886" s="6"/>
      <c r="G2886" s="54"/>
      <c r="H2886" s="56"/>
      <c r="I2886" s="8"/>
      <c r="J2886" s="56"/>
      <c r="K2886" s="8"/>
      <c r="L2886" s="56"/>
      <c r="M2886" s="120"/>
    </row>
    <row r="2887" spans="1:13">
      <c r="A2887" s="17">
        <v>18</v>
      </c>
      <c r="B2887" s="76"/>
      <c r="C2887" s="6"/>
      <c r="D2887" s="6"/>
      <c r="E2887" s="6"/>
      <c r="F2887" s="6"/>
      <c r="G2887" s="54"/>
      <c r="H2887" s="99"/>
      <c r="I2887" s="8"/>
      <c r="J2887" s="99"/>
      <c r="K2887" s="8"/>
      <c r="L2887" s="99"/>
      <c r="M2887" s="121"/>
    </row>
    <row r="2888" spans="1:13">
      <c r="A2888" s="17">
        <v>19</v>
      </c>
      <c r="B2888" s="76"/>
      <c r="C2888" s="6"/>
      <c r="D2888" s="6"/>
      <c r="E2888" s="6"/>
      <c r="F2888" s="6"/>
      <c r="G2888" s="99"/>
      <c r="H2888" s="8"/>
      <c r="I2888" s="8"/>
      <c r="J2888" s="8"/>
      <c r="K2888" s="8"/>
      <c r="L2888" s="8"/>
      <c r="M2888" s="119"/>
    </row>
    <row r="2889" spans="1:13">
      <c r="A2889" s="17">
        <v>20</v>
      </c>
      <c r="B2889" s="75"/>
      <c r="C2889" s="6"/>
      <c r="D2889" s="6"/>
      <c r="E2889" s="6"/>
      <c r="F2889" s="6"/>
      <c r="G2889" s="99"/>
      <c r="H2889" s="8"/>
      <c r="I2889" s="8"/>
      <c r="J2889" s="8"/>
      <c r="K2889" s="8"/>
      <c r="L2889" s="8"/>
      <c r="M2889" s="119"/>
    </row>
    <row r="2890" spans="1:13">
      <c r="A2890" s="17">
        <v>21</v>
      </c>
      <c r="B2890" s="76"/>
      <c r="C2890" s="6"/>
      <c r="D2890" s="6"/>
      <c r="E2890" s="6"/>
      <c r="F2890" s="6"/>
      <c r="G2890" s="99"/>
      <c r="H2890" s="8"/>
      <c r="I2890" s="8"/>
      <c r="J2890" s="8"/>
      <c r="K2890" s="8"/>
      <c r="L2890" s="8"/>
      <c r="M2890" s="119"/>
    </row>
    <row r="2891" spans="1:13">
      <c r="A2891" s="17">
        <v>22</v>
      </c>
      <c r="B2891" s="76"/>
      <c r="C2891" s="6"/>
      <c r="D2891" s="6"/>
      <c r="E2891" s="6"/>
      <c r="F2891" s="6"/>
      <c r="G2891" s="99"/>
      <c r="H2891" s="8"/>
      <c r="I2891" s="8"/>
      <c r="J2891" s="8"/>
      <c r="K2891" s="8"/>
      <c r="L2891" s="8"/>
      <c r="M2891" s="119"/>
    </row>
    <row r="2892" spans="1:13">
      <c r="A2892" s="17">
        <v>23</v>
      </c>
      <c r="B2892" s="76"/>
      <c r="C2892" s="6"/>
      <c r="D2892" s="6"/>
      <c r="E2892" s="6"/>
      <c r="F2892" s="6"/>
      <c r="G2892" s="99"/>
      <c r="H2892" s="8"/>
      <c r="I2892" s="8"/>
      <c r="J2892" s="8"/>
      <c r="K2892" s="8"/>
      <c r="L2892" s="8"/>
      <c r="M2892" s="119"/>
    </row>
    <row r="2893" spans="1:13">
      <c r="A2893" s="17">
        <v>24</v>
      </c>
      <c r="B2893" s="75"/>
      <c r="C2893" s="6"/>
      <c r="D2893" s="6"/>
      <c r="E2893" s="6"/>
      <c r="F2893" s="6"/>
      <c r="G2893" s="99"/>
      <c r="H2893" s="42"/>
      <c r="I2893" s="8"/>
      <c r="J2893" s="42"/>
      <c r="K2893" s="8"/>
      <c r="L2893" s="8"/>
      <c r="M2893" s="119"/>
    </row>
    <row r="2894" spans="1:13">
      <c r="A2894" s="17">
        <v>25</v>
      </c>
      <c r="B2894" s="76"/>
      <c r="C2894" s="6"/>
      <c r="D2894" s="6"/>
      <c r="E2894" s="6"/>
      <c r="F2894" s="6"/>
      <c r="G2894" s="99"/>
      <c r="H2894" s="42"/>
      <c r="I2894" s="99"/>
      <c r="J2894" s="42"/>
      <c r="K2894" s="8"/>
      <c r="L2894" s="8"/>
      <c r="M2894" s="119"/>
    </row>
    <row r="2895" spans="1:13">
      <c r="G2895" s="8"/>
      <c r="H2895" s="8"/>
      <c r="I2895" s="8"/>
      <c r="J2895" s="8"/>
      <c r="K2895" s="8"/>
      <c r="L2895" s="8"/>
      <c r="M2895" s="119"/>
    </row>
    <row r="2896" spans="1:13">
      <c r="G2896" s="8"/>
      <c r="H2896" s="8"/>
      <c r="I2896" s="8"/>
      <c r="J2896" s="8"/>
      <c r="K2896" s="8"/>
      <c r="L2896" s="8"/>
      <c r="M2896" s="119"/>
    </row>
    <row r="2897" spans="1:13">
      <c r="G2897" s="8"/>
      <c r="H2897" s="8"/>
      <c r="I2897" s="8"/>
      <c r="J2897" s="8"/>
      <c r="K2897" s="8"/>
      <c r="L2897" s="8"/>
      <c r="M2897" s="119"/>
    </row>
    <row r="2898" spans="1:13">
      <c r="G2898" s="8"/>
      <c r="H2898" s="8"/>
      <c r="I2898" s="8"/>
      <c r="J2898" s="8"/>
      <c r="K2898" s="8"/>
      <c r="L2898" s="8"/>
      <c r="M2898" s="119"/>
    </row>
    <row r="2899" spans="1:13">
      <c r="G2899" s="8"/>
      <c r="H2899" s="8"/>
      <c r="I2899" s="8"/>
      <c r="J2899" s="8"/>
      <c r="K2899" s="8"/>
      <c r="L2899" s="8"/>
      <c r="M2899" s="119"/>
    </row>
    <row r="2900" spans="1:13">
      <c r="G2900" s="8"/>
      <c r="H2900" s="8"/>
      <c r="I2900" s="8"/>
      <c r="J2900" s="8"/>
      <c r="K2900" s="8"/>
      <c r="L2900" s="8"/>
      <c r="M2900" s="119"/>
    </row>
    <row r="2901" spans="1:13">
      <c r="G2901" s="8"/>
      <c r="H2901" s="8"/>
      <c r="I2901" s="8"/>
      <c r="J2901" s="8"/>
      <c r="K2901" s="8"/>
      <c r="L2901" s="8"/>
      <c r="M2901" s="119"/>
    </row>
    <row r="2902" spans="1:13">
      <c r="G2902" s="8"/>
      <c r="H2902" s="8"/>
      <c r="I2902" s="8"/>
      <c r="J2902" s="8"/>
      <c r="K2902" s="8"/>
      <c r="L2902" s="8"/>
      <c r="M2902" s="119"/>
    </row>
    <row r="2903" spans="1:13">
      <c r="G2903" s="8"/>
      <c r="H2903" s="8"/>
      <c r="I2903" s="8"/>
      <c r="J2903" s="8"/>
      <c r="K2903" s="8"/>
      <c r="L2903" s="8"/>
      <c r="M2903" s="119"/>
    </row>
    <row r="2904" spans="1:13">
      <c r="G2904" s="8"/>
      <c r="H2904" s="8"/>
      <c r="I2904" s="8"/>
      <c r="J2904" s="8"/>
      <c r="K2904" s="8"/>
      <c r="L2904" s="8"/>
      <c r="M2904" s="119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  <c r="M2905" s="112"/>
    </row>
    <row r="2906" spans="1:13">
      <c r="A2906" s="202" t="s">
        <v>86</v>
      </c>
      <c r="B2906" s="203"/>
      <c r="C2906" s="203"/>
      <c r="D2906" s="203"/>
      <c r="E2906" s="203"/>
      <c r="F2906" s="97"/>
      <c r="G2906" s="27"/>
      <c r="H2906" s="96" t="s">
        <v>51</v>
      </c>
      <c r="I2906" s="96"/>
      <c r="J2906" s="96"/>
      <c r="K2906" s="27"/>
      <c r="L2906" s="27"/>
      <c r="M2906" s="107"/>
    </row>
    <row r="2907" spans="1:13">
      <c r="A2907" s="34" t="s">
        <v>52</v>
      </c>
      <c r="B2907" s="97"/>
      <c r="C2907" s="97"/>
      <c r="D2907" s="97"/>
      <c r="E2907" s="97"/>
      <c r="F2907" s="97"/>
      <c r="G2907" s="27"/>
      <c r="H2907" s="55" t="s">
        <v>87</v>
      </c>
      <c r="I2907" s="55"/>
      <c r="J2907" s="55"/>
      <c r="K2907" s="37"/>
      <c r="L2907" s="26"/>
      <c r="M2907" s="113"/>
    </row>
    <row r="2908" spans="1:13">
      <c r="A2908" s="97"/>
      <c r="B2908" s="29"/>
      <c r="C2908" s="15" t="s">
        <v>53</v>
      </c>
      <c r="D2908" s="67"/>
      <c r="E2908" s="30"/>
      <c r="F2908" s="28"/>
      <c r="G2908" s="27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4"/>
    </row>
    <row r="2909" spans="1:13">
      <c r="A2909" s="1"/>
      <c r="B2909" s="1"/>
      <c r="C2909" s="15" t="s">
        <v>59</v>
      </c>
      <c r="D2909" s="30">
        <v>428</v>
      </c>
      <c r="E2909" s="30"/>
      <c r="F2909" s="28"/>
      <c r="G2909" s="27"/>
      <c r="H2909" s="31">
        <v>1</v>
      </c>
      <c r="I2909" s="68"/>
      <c r="J2909" s="35"/>
      <c r="K2909" s="31"/>
      <c r="L2909" s="33"/>
      <c r="M2909" s="110"/>
    </row>
    <row r="2910" spans="1:13">
      <c r="A2910" s="9" t="s">
        <v>0</v>
      </c>
      <c r="B2910" s="10"/>
      <c r="C2910" s="15" t="s">
        <v>60</v>
      </c>
      <c r="D2910" s="30">
        <v>407</v>
      </c>
      <c r="E2910" s="30"/>
      <c r="F2910" s="28"/>
      <c r="G2910" s="27"/>
      <c r="H2910" s="31">
        <v>2</v>
      </c>
      <c r="I2910" s="68"/>
      <c r="J2910" s="35"/>
      <c r="K2910" s="31"/>
      <c r="L2910" s="33"/>
      <c r="M2910" s="110"/>
    </row>
    <row r="2911" spans="1:13">
      <c r="A2911" s="9" t="s">
        <v>1</v>
      </c>
      <c r="B2911" s="11"/>
      <c r="C2911" s="15" t="s">
        <v>61</v>
      </c>
      <c r="D2911" s="30">
        <v>20</v>
      </c>
      <c r="E2911" s="30"/>
      <c r="F2911" s="28"/>
      <c r="G2911" s="27"/>
      <c r="H2911" s="31">
        <v>3</v>
      </c>
      <c r="I2911" s="31"/>
      <c r="J2911" s="35"/>
      <c r="K2911" s="31"/>
      <c r="L2911" s="33"/>
      <c r="M2911" s="110"/>
    </row>
    <row r="2912" spans="1:13">
      <c r="A2912" s="9" t="s">
        <v>62</v>
      </c>
      <c r="B2912" s="11"/>
      <c r="C2912" s="16" t="s">
        <v>63</v>
      </c>
      <c r="D2912" s="57" t="s">
        <v>88</v>
      </c>
      <c r="E2912" s="21"/>
      <c r="F2912" s="54"/>
      <c r="G2912" s="27"/>
      <c r="H2912" s="31">
        <v>4</v>
      </c>
      <c r="I2912" s="31"/>
      <c r="J2912" s="35"/>
      <c r="K2912" s="31"/>
      <c r="L2912" s="33"/>
      <c r="M2912" s="110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27"/>
      <c r="H2913" s="31">
        <v>5</v>
      </c>
      <c r="I2913" s="31"/>
      <c r="J2913" s="35"/>
      <c r="K2913" s="31"/>
      <c r="L2913" s="33"/>
      <c r="M2913" s="110"/>
    </row>
    <row r="2914" spans="1:13">
      <c r="A2914" s="17">
        <v>1</v>
      </c>
      <c r="B2914" s="12"/>
      <c r="C2914" s="71" t="s">
        <v>78</v>
      </c>
      <c r="D2914" s="77">
        <v>22</v>
      </c>
      <c r="E2914" s="71" t="s">
        <v>78</v>
      </c>
      <c r="F2914" s="12"/>
      <c r="G2914" s="27"/>
      <c r="H2914" s="72"/>
      <c r="I2914" s="72"/>
      <c r="J2914" s="72"/>
      <c r="K2914" s="72"/>
      <c r="L2914" s="44"/>
      <c r="M2914" s="115"/>
    </row>
    <row r="2915" spans="1:13">
      <c r="A2915" s="17">
        <v>2</v>
      </c>
      <c r="B2915" s="74">
        <v>10</v>
      </c>
      <c r="C2915" s="71" t="s">
        <v>77</v>
      </c>
      <c r="D2915" s="71" t="s">
        <v>77</v>
      </c>
      <c r="E2915" s="71" t="s">
        <v>77</v>
      </c>
      <c r="F2915" s="6"/>
      <c r="G2915" s="27"/>
      <c r="H2915" s="98"/>
      <c r="I2915" s="98"/>
      <c r="J2915" s="98"/>
      <c r="K2915" s="98"/>
      <c r="L2915" s="44"/>
      <c r="M2915" s="115"/>
    </row>
    <row r="2916" spans="1:13">
      <c r="A2916" s="17">
        <v>3</v>
      </c>
      <c r="B2916" s="75"/>
      <c r="C2916" s="71"/>
      <c r="D2916" s="6"/>
      <c r="E2916" s="71"/>
      <c r="F2916" s="6"/>
      <c r="G2916" s="27"/>
      <c r="H2916" s="204" t="s">
        <v>75</v>
      </c>
      <c r="I2916" s="205"/>
      <c r="J2916" s="98"/>
      <c r="K2916" s="44" t="s">
        <v>35</v>
      </c>
      <c r="L2916" s="5"/>
      <c r="M2916" s="116"/>
    </row>
    <row r="2917" spans="1:13">
      <c r="A2917" s="17">
        <v>4</v>
      </c>
      <c r="B2917" s="75"/>
      <c r="C2917" s="71"/>
      <c r="D2917" s="6"/>
      <c r="E2917" s="71"/>
      <c r="F2917" s="6"/>
      <c r="G2917" s="27"/>
      <c r="H2917" s="21" t="s">
        <v>64</v>
      </c>
      <c r="I2917" s="21"/>
      <c r="J2917" s="43">
        <f>SUM(J2909*L2909)+10+12</f>
        <v>22</v>
      </c>
      <c r="K2917" s="2"/>
      <c r="L2917" s="3"/>
      <c r="M2917" s="117"/>
    </row>
    <row r="2918" spans="1:13">
      <c r="A2918" s="17">
        <v>5</v>
      </c>
      <c r="B2918" s="76"/>
      <c r="C2918" s="71"/>
      <c r="D2918" s="71"/>
      <c r="E2918" s="71"/>
      <c r="F2918" s="6"/>
      <c r="G2918" s="27"/>
      <c r="H2918" s="21" t="s">
        <v>65</v>
      </c>
      <c r="I2918" s="21"/>
      <c r="J2918" s="43">
        <f>SUM(N2914,B2915)+12</f>
        <v>22</v>
      </c>
      <c r="K2918" s="27"/>
      <c r="L2918" s="3"/>
      <c r="M2918" s="117"/>
    </row>
    <row r="2919" spans="1:13">
      <c r="A2919" s="17">
        <v>6</v>
      </c>
      <c r="B2919" s="7"/>
      <c r="C2919" s="7"/>
      <c r="D2919" s="7"/>
      <c r="E2919" s="71"/>
      <c r="F2919" s="6"/>
      <c r="G2919" s="27"/>
      <c r="H2919" s="206" t="s">
        <v>66</v>
      </c>
      <c r="I2919" s="207"/>
      <c r="J2919" s="206" t="s">
        <v>67</v>
      </c>
      <c r="K2919" s="207"/>
      <c r="L2919" s="20"/>
      <c r="M2919" s="118"/>
    </row>
    <row r="2920" spans="1:13">
      <c r="A2920" s="17">
        <v>7</v>
      </c>
      <c r="B2920" s="7"/>
      <c r="C2920" s="71"/>
      <c r="D2920" s="6"/>
      <c r="E2920" s="71"/>
      <c r="F2920" s="6"/>
      <c r="G2920" s="27"/>
      <c r="H2920" s="197"/>
      <c r="I2920" s="198"/>
      <c r="J2920" s="197"/>
      <c r="K2920" s="198"/>
      <c r="L2920" s="27"/>
      <c r="M2920" s="107"/>
    </row>
    <row r="2921" spans="1:13">
      <c r="A2921" s="17">
        <v>8</v>
      </c>
      <c r="B2921" s="75"/>
      <c r="C2921" s="71"/>
      <c r="D2921" s="71"/>
      <c r="E2921" s="71"/>
      <c r="F2921" s="6"/>
      <c r="G2921" s="27"/>
      <c r="H2921" s="199"/>
      <c r="I2921" s="200"/>
      <c r="J2921" s="199"/>
      <c r="K2921" s="200"/>
      <c r="L2921" s="27"/>
      <c r="M2921" s="107"/>
    </row>
    <row r="2922" spans="1:13">
      <c r="A2922" s="17">
        <v>9</v>
      </c>
      <c r="B2922" s="7"/>
      <c r="C2922" s="7"/>
      <c r="D2922" s="7"/>
      <c r="E2922" s="6"/>
      <c r="F2922" s="6"/>
      <c r="G2922" s="27"/>
      <c r="H2922" s="38" t="s">
        <v>68</v>
      </c>
      <c r="I2922" s="38"/>
      <c r="J2922" s="38"/>
      <c r="K2922" s="38"/>
      <c r="L2922" s="27"/>
      <c r="M2922" s="107"/>
    </row>
    <row r="2923" spans="1:13">
      <c r="A2923" s="17">
        <v>10</v>
      </c>
      <c r="B2923" s="95"/>
      <c r="C2923" s="6"/>
      <c r="D2923" s="6"/>
      <c r="E2923" s="6"/>
      <c r="F2923" s="6"/>
      <c r="G2923" s="27"/>
      <c r="H2923" s="54" t="s">
        <v>69</v>
      </c>
      <c r="I2923" s="54"/>
      <c r="J2923" s="54"/>
      <c r="K2923" s="54"/>
      <c r="L2923" s="27"/>
      <c r="M2923" s="107"/>
    </row>
    <row r="2924" spans="1:13">
      <c r="A2924" s="17">
        <v>11</v>
      </c>
      <c r="B2924" s="76"/>
      <c r="C2924" s="6"/>
      <c r="D2924" s="6"/>
      <c r="E2924" s="6"/>
      <c r="F2924" s="6"/>
      <c r="G2924" s="20"/>
      <c r="H2924" s="182"/>
      <c r="I2924" s="183"/>
      <c r="J2924" s="8"/>
      <c r="K2924" s="8"/>
      <c r="L2924" s="8"/>
      <c r="M2924" s="119"/>
    </row>
    <row r="2925" spans="1:13">
      <c r="A2925" s="17">
        <v>12</v>
      </c>
      <c r="B2925" s="75"/>
      <c r="C2925" s="6"/>
      <c r="D2925" s="6"/>
      <c r="E2925" s="6"/>
      <c r="F2925" s="6"/>
      <c r="G2925" s="20"/>
      <c r="H2925" s="95"/>
      <c r="I2925" s="7"/>
      <c r="J2925" s="8"/>
      <c r="K2925" s="8"/>
      <c r="L2925" s="8"/>
      <c r="M2925" s="119"/>
    </row>
    <row r="2926" spans="1:13">
      <c r="A2926" s="17">
        <v>13</v>
      </c>
      <c r="B2926" s="76"/>
      <c r="C2926" s="6"/>
      <c r="D2926" s="6"/>
      <c r="E2926" s="6"/>
      <c r="F2926" s="6"/>
      <c r="G2926" s="20"/>
      <c r="H2926" s="95"/>
      <c r="I2926" s="7"/>
      <c r="J2926" s="8"/>
      <c r="K2926" s="8"/>
      <c r="L2926" s="8"/>
      <c r="M2926" s="119"/>
    </row>
    <row r="2927" spans="1:13">
      <c r="A2927" s="17">
        <v>14</v>
      </c>
      <c r="B2927" s="76"/>
      <c r="C2927" s="6"/>
      <c r="D2927" s="6"/>
      <c r="E2927" s="6"/>
      <c r="F2927" s="6"/>
      <c r="G2927" s="20"/>
      <c r="H2927" s="95"/>
      <c r="I2927" s="7"/>
      <c r="J2927" s="8"/>
      <c r="K2927" s="8"/>
      <c r="L2927" s="8"/>
      <c r="M2927" s="119"/>
    </row>
    <row r="2928" spans="1:13">
      <c r="A2928" s="17">
        <v>15</v>
      </c>
      <c r="B2928" s="76"/>
      <c r="C2928" s="6"/>
      <c r="D2928" s="6"/>
      <c r="E2928" s="6"/>
      <c r="F2928" s="6"/>
      <c r="G2928" s="20"/>
      <c r="H2928" s="95"/>
      <c r="I2928" s="7"/>
      <c r="J2928" s="8"/>
      <c r="K2928" s="8"/>
      <c r="L2928" s="8"/>
      <c r="M2928" s="119"/>
    </row>
    <row r="2929" spans="1:13">
      <c r="A2929" s="17">
        <v>16</v>
      </c>
      <c r="B2929" s="75"/>
      <c r="C2929" s="6"/>
      <c r="D2929" s="6"/>
      <c r="E2929" s="6"/>
      <c r="F2929" s="6"/>
      <c r="G2929" s="54"/>
      <c r="H2929" s="95"/>
      <c r="I2929" s="7"/>
      <c r="J2929" s="8"/>
      <c r="K2929" s="8"/>
      <c r="L2929" s="8"/>
      <c r="M2929" s="119"/>
    </row>
    <row r="2930" spans="1:13">
      <c r="A2930" s="17">
        <v>17</v>
      </c>
      <c r="B2930" s="76"/>
      <c r="C2930" s="6"/>
      <c r="D2930" s="6"/>
      <c r="E2930" s="6"/>
      <c r="F2930" s="6"/>
      <c r="G2930" s="54"/>
      <c r="H2930" s="56"/>
      <c r="I2930" s="8"/>
      <c r="J2930" s="56"/>
      <c r="K2930" s="8"/>
      <c r="L2930" s="56"/>
      <c r="M2930" s="120"/>
    </row>
    <row r="2931" spans="1:13">
      <c r="A2931" s="17">
        <v>18</v>
      </c>
      <c r="B2931" s="76"/>
      <c r="C2931" s="6"/>
      <c r="D2931" s="6"/>
      <c r="E2931" s="6"/>
      <c r="F2931" s="6"/>
      <c r="G2931" s="54"/>
      <c r="H2931" s="99"/>
      <c r="I2931" s="8"/>
      <c r="J2931" s="99"/>
      <c r="K2931" s="8"/>
      <c r="L2931" s="99"/>
      <c r="M2931" s="121"/>
    </row>
    <row r="2932" spans="1:13">
      <c r="A2932" s="17">
        <v>19</v>
      </c>
      <c r="B2932" s="76"/>
      <c r="C2932" s="6"/>
      <c r="D2932" s="6"/>
      <c r="E2932" s="6"/>
      <c r="F2932" s="6"/>
      <c r="G2932" s="99"/>
      <c r="H2932" s="8"/>
      <c r="I2932" s="8"/>
      <c r="J2932" s="8"/>
      <c r="K2932" s="8"/>
      <c r="L2932" s="8"/>
      <c r="M2932" s="119"/>
    </row>
    <row r="2933" spans="1:13">
      <c r="A2933" s="17">
        <v>20</v>
      </c>
      <c r="B2933" s="75"/>
      <c r="C2933" s="6"/>
      <c r="D2933" s="6"/>
      <c r="E2933" s="6"/>
      <c r="F2933" s="6"/>
      <c r="G2933" s="99"/>
      <c r="H2933" s="8"/>
      <c r="I2933" s="8"/>
      <c r="J2933" s="8"/>
      <c r="K2933" s="8"/>
      <c r="L2933" s="8"/>
      <c r="M2933" s="119"/>
    </row>
    <row r="2934" spans="1:13">
      <c r="A2934" s="17">
        <v>21</v>
      </c>
      <c r="B2934" s="76"/>
      <c r="C2934" s="6"/>
      <c r="D2934" s="6"/>
      <c r="E2934" s="6"/>
      <c r="F2934" s="6"/>
      <c r="G2934" s="99"/>
      <c r="H2934" s="8"/>
      <c r="I2934" s="8"/>
      <c r="J2934" s="8"/>
      <c r="K2934" s="8"/>
      <c r="L2934" s="8"/>
      <c r="M2934" s="119"/>
    </row>
    <row r="2935" spans="1:13">
      <c r="A2935" s="17">
        <v>22</v>
      </c>
      <c r="B2935" s="76"/>
      <c r="C2935" s="6"/>
      <c r="D2935" s="6"/>
      <c r="E2935" s="6"/>
      <c r="F2935" s="6"/>
      <c r="G2935" s="99"/>
      <c r="H2935" s="8"/>
      <c r="I2935" s="8"/>
      <c r="J2935" s="8"/>
      <c r="K2935" s="8"/>
      <c r="L2935" s="8"/>
      <c r="M2935" s="119"/>
    </row>
    <row r="2936" spans="1:13">
      <c r="A2936" s="17">
        <v>23</v>
      </c>
      <c r="B2936" s="76"/>
      <c r="C2936" s="6"/>
      <c r="D2936" s="6"/>
      <c r="E2936" s="6"/>
      <c r="F2936" s="6"/>
      <c r="G2936" s="99"/>
      <c r="H2936" s="8"/>
      <c r="I2936" s="8"/>
      <c r="J2936" s="8"/>
      <c r="K2936" s="8"/>
      <c r="L2936" s="8"/>
      <c r="M2936" s="119"/>
    </row>
    <row r="2937" spans="1:13">
      <c r="A2937" s="17">
        <v>24</v>
      </c>
      <c r="B2937" s="75"/>
      <c r="C2937" s="6"/>
      <c r="D2937" s="6"/>
      <c r="E2937" s="6"/>
      <c r="F2937" s="6"/>
      <c r="G2937" s="99"/>
      <c r="H2937" s="42"/>
      <c r="I2937" s="8"/>
      <c r="J2937" s="42"/>
      <c r="K2937" s="8"/>
      <c r="L2937" s="8"/>
      <c r="M2937" s="119"/>
    </row>
    <row r="2938" spans="1:13">
      <c r="A2938" s="17">
        <v>25</v>
      </c>
      <c r="B2938" s="76"/>
      <c r="C2938" s="6"/>
      <c r="D2938" s="6"/>
      <c r="E2938" s="6"/>
      <c r="F2938" s="6"/>
      <c r="G2938" s="99"/>
      <c r="H2938" s="42"/>
      <c r="I2938" s="99"/>
      <c r="J2938" s="42"/>
      <c r="K2938" s="8"/>
      <c r="L2938" s="8"/>
      <c r="M2938" s="119"/>
    </row>
    <row r="2939" spans="1:13">
      <c r="G2939" s="8"/>
      <c r="H2939" s="8"/>
      <c r="I2939" s="8"/>
      <c r="J2939" s="8"/>
      <c r="K2939" s="8"/>
      <c r="L2939" s="8"/>
      <c r="M2939" s="119"/>
    </row>
    <row r="2940" spans="1:13">
      <c r="G2940" s="8"/>
      <c r="H2940" s="8"/>
      <c r="I2940" s="8"/>
      <c r="J2940" s="8"/>
      <c r="K2940" s="8"/>
      <c r="L2940" s="8"/>
      <c r="M2940" s="119"/>
    </row>
    <row r="2941" spans="1:13">
      <c r="G2941" s="8"/>
      <c r="H2941" s="8"/>
      <c r="I2941" s="8"/>
      <c r="J2941" s="8"/>
      <c r="K2941" s="8"/>
      <c r="L2941" s="8"/>
      <c r="M2941" s="119"/>
    </row>
    <row r="2942" spans="1:13">
      <c r="G2942" s="8"/>
      <c r="H2942" s="8"/>
      <c r="I2942" s="8"/>
      <c r="J2942" s="8"/>
      <c r="K2942" s="8"/>
      <c r="L2942" s="8"/>
      <c r="M2942" s="119"/>
    </row>
    <row r="2943" spans="1:13">
      <c r="G2943" s="8"/>
      <c r="H2943" s="8"/>
      <c r="I2943" s="8"/>
      <c r="J2943" s="8"/>
      <c r="K2943" s="8"/>
      <c r="L2943" s="8"/>
      <c r="M2943" s="119"/>
    </row>
    <row r="2944" spans="1:13">
      <c r="G2944" s="8"/>
      <c r="H2944" s="8"/>
      <c r="I2944" s="8"/>
      <c r="J2944" s="8"/>
      <c r="K2944" s="8"/>
      <c r="L2944" s="8"/>
      <c r="M2944" s="119"/>
    </row>
    <row r="2945" spans="1:13">
      <c r="G2945" s="8"/>
      <c r="H2945" s="8"/>
      <c r="I2945" s="8"/>
      <c r="J2945" s="8"/>
      <c r="K2945" s="8"/>
      <c r="L2945" s="8"/>
      <c r="M2945" s="119"/>
    </row>
    <row r="2946" spans="1:13">
      <c r="G2946" s="8"/>
      <c r="H2946" s="8"/>
      <c r="I2946" s="8"/>
      <c r="J2946" s="8"/>
      <c r="K2946" s="8"/>
      <c r="L2946" s="8"/>
      <c r="M2946" s="119"/>
    </row>
    <row r="2947" spans="1:13">
      <c r="G2947" s="8"/>
      <c r="H2947" s="8"/>
      <c r="I2947" s="8"/>
      <c r="J2947" s="8"/>
      <c r="K2947" s="8"/>
      <c r="L2947" s="8"/>
      <c r="M2947" s="119"/>
    </row>
    <row r="2948" spans="1:13">
      <c r="G2948" s="8"/>
      <c r="H2948" s="8"/>
      <c r="I2948" s="8"/>
      <c r="J2948" s="8"/>
      <c r="K2948" s="8"/>
      <c r="L2948" s="8"/>
      <c r="M2948" s="119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  <c r="M2949" s="112"/>
    </row>
    <row r="2950" spans="1:13">
      <c r="A2950" s="202" t="s">
        <v>86</v>
      </c>
      <c r="B2950" s="203"/>
      <c r="C2950" s="203"/>
      <c r="D2950" s="203"/>
      <c r="E2950" s="203"/>
      <c r="F2950" s="97"/>
      <c r="G2950" s="27"/>
      <c r="H2950" s="96" t="s">
        <v>51</v>
      </c>
      <c r="I2950" s="96"/>
      <c r="J2950" s="96"/>
      <c r="K2950" s="27"/>
      <c r="L2950" s="27"/>
      <c r="M2950" s="107"/>
    </row>
    <row r="2951" spans="1:13">
      <c r="A2951" s="34" t="s">
        <v>52</v>
      </c>
      <c r="B2951" s="97"/>
      <c r="C2951" s="97"/>
      <c r="D2951" s="97"/>
      <c r="E2951" s="97"/>
      <c r="F2951" s="97"/>
      <c r="G2951" s="27"/>
      <c r="H2951" s="55" t="s">
        <v>87</v>
      </c>
      <c r="I2951" s="55"/>
      <c r="J2951" s="55"/>
      <c r="K2951" s="37"/>
      <c r="L2951" s="26"/>
      <c r="M2951" s="113"/>
    </row>
    <row r="2952" spans="1:13">
      <c r="A2952" s="97"/>
      <c r="B2952" s="29"/>
      <c r="C2952" s="15" t="s">
        <v>53</v>
      </c>
      <c r="D2952" s="67"/>
      <c r="E2952" s="30"/>
      <c r="F2952" s="28"/>
      <c r="G2952" s="27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4"/>
    </row>
    <row r="2953" spans="1:13">
      <c r="A2953" s="1"/>
      <c r="B2953" s="1"/>
      <c r="C2953" s="15" t="s">
        <v>59</v>
      </c>
      <c r="D2953" s="30">
        <v>428</v>
      </c>
      <c r="E2953" s="30"/>
      <c r="F2953" s="28"/>
      <c r="G2953" s="27"/>
      <c r="H2953" s="31">
        <v>1</v>
      </c>
      <c r="I2953" s="68"/>
      <c r="J2953" s="35"/>
      <c r="K2953" s="31"/>
      <c r="L2953" s="33"/>
      <c r="M2953" s="110"/>
    </row>
    <row r="2954" spans="1:13">
      <c r="A2954" s="9" t="s">
        <v>0</v>
      </c>
      <c r="B2954" s="10"/>
      <c r="C2954" s="15" t="s">
        <v>60</v>
      </c>
      <c r="D2954" s="30">
        <v>407</v>
      </c>
      <c r="E2954" s="30"/>
      <c r="F2954" s="28"/>
      <c r="G2954" s="27"/>
      <c r="H2954" s="31">
        <v>2</v>
      </c>
      <c r="I2954" s="68"/>
      <c r="J2954" s="35"/>
      <c r="K2954" s="31"/>
      <c r="L2954" s="33"/>
      <c r="M2954" s="110"/>
    </row>
    <row r="2955" spans="1:13">
      <c r="A2955" s="9" t="s">
        <v>1</v>
      </c>
      <c r="B2955" s="11"/>
      <c r="C2955" s="15" t="s">
        <v>61</v>
      </c>
      <c r="D2955" s="30">
        <v>20</v>
      </c>
      <c r="E2955" s="30"/>
      <c r="F2955" s="28"/>
      <c r="G2955" s="27"/>
      <c r="H2955" s="31">
        <v>3</v>
      </c>
      <c r="I2955" s="31"/>
      <c r="J2955" s="35"/>
      <c r="K2955" s="31"/>
      <c r="L2955" s="33"/>
      <c r="M2955" s="110"/>
    </row>
    <row r="2956" spans="1:13">
      <c r="A2956" s="9" t="s">
        <v>62</v>
      </c>
      <c r="B2956" s="11"/>
      <c r="C2956" s="16" t="s">
        <v>63</v>
      </c>
      <c r="D2956" s="57" t="s">
        <v>88</v>
      </c>
      <c r="E2956" s="21"/>
      <c r="F2956" s="54"/>
      <c r="G2956" s="27"/>
      <c r="H2956" s="31">
        <v>4</v>
      </c>
      <c r="I2956" s="31"/>
      <c r="J2956" s="35"/>
      <c r="K2956" s="31"/>
      <c r="L2956" s="33"/>
      <c r="M2956" s="110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27"/>
      <c r="H2957" s="31">
        <v>5</v>
      </c>
      <c r="I2957" s="31"/>
      <c r="J2957" s="35"/>
      <c r="K2957" s="31"/>
      <c r="L2957" s="33"/>
      <c r="M2957" s="110"/>
    </row>
    <row r="2958" spans="1:13">
      <c r="A2958" s="17">
        <v>1</v>
      </c>
      <c r="B2958" s="12"/>
      <c r="C2958" s="71" t="s">
        <v>78</v>
      </c>
      <c r="D2958" s="77">
        <v>22</v>
      </c>
      <c r="E2958" s="71" t="s">
        <v>78</v>
      </c>
      <c r="F2958" s="12"/>
      <c r="G2958" s="27"/>
      <c r="H2958" s="72"/>
      <c r="I2958" s="72"/>
      <c r="J2958" s="72"/>
      <c r="K2958" s="72"/>
      <c r="L2958" s="44"/>
      <c r="M2958" s="115"/>
    </row>
    <row r="2959" spans="1:13">
      <c r="A2959" s="17">
        <v>2</v>
      </c>
      <c r="B2959" s="74">
        <v>10</v>
      </c>
      <c r="C2959" s="71" t="s">
        <v>77</v>
      </c>
      <c r="D2959" s="71" t="s">
        <v>77</v>
      </c>
      <c r="E2959" s="71" t="s">
        <v>77</v>
      </c>
      <c r="F2959" s="6"/>
      <c r="G2959" s="27"/>
      <c r="H2959" s="98"/>
      <c r="I2959" s="98"/>
      <c r="J2959" s="98"/>
      <c r="K2959" s="98"/>
      <c r="L2959" s="44"/>
      <c r="M2959" s="115"/>
    </row>
    <row r="2960" spans="1:13">
      <c r="A2960" s="17">
        <v>3</v>
      </c>
      <c r="B2960" s="75"/>
      <c r="C2960" s="71"/>
      <c r="D2960" s="6"/>
      <c r="E2960" s="71"/>
      <c r="F2960" s="6"/>
      <c r="G2960" s="27"/>
      <c r="H2960" s="204" t="s">
        <v>75</v>
      </c>
      <c r="I2960" s="205"/>
      <c r="J2960" s="98"/>
      <c r="K2960" s="44" t="s">
        <v>35</v>
      </c>
      <c r="L2960" s="5"/>
      <c r="M2960" s="116"/>
    </row>
    <row r="2961" spans="1:13">
      <c r="A2961" s="17">
        <v>4</v>
      </c>
      <c r="B2961" s="75"/>
      <c r="C2961" s="71"/>
      <c r="D2961" s="6"/>
      <c r="E2961" s="71"/>
      <c r="F2961" s="6"/>
      <c r="G2961" s="27"/>
      <c r="H2961" s="21" t="s">
        <v>64</v>
      </c>
      <c r="I2961" s="21"/>
      <c r="J2961" s="43">
        <f>SUM(J2953*L2953)+10+12</f>
        <v>22</v>
      </c>
      <c r="K2961" s="2"/>
      <c r="L2961" s="3"/>
      <c r="M2961" s="117"/>
    </row>
    <row r="2962" spans="1:13">
      <c r="A2962" s="17">
        <v>5</v>
      </c>
      <c r="B2962" s="76"/>
      <c r="C2962" s="71"/>
      <c r="D2962" s="71"/>
      <c r="E2962" s="71"/>
      <c r="F2962" s="6"/>
      <c r="G2962" s="27"/>
      <c r="H2962" s="21" t="s">
        <v>65</v>
      </c>
      <c r="I2962" s="21"/>
      <c r="J2962" s="43">
        <f>SUM(N2958,B2959)+12</f>
        <v>22</v>
      </c>
      <c r="K2962" s="27"/>
      <c r="L2962" s="3"/>
      <c r="M2962" s="117"/>
    </row>
    <row r="2963" spans="1:13">
      <c r="A2963" s="17">
        <v>6</v>
      </c>
      <c r="B2963" s="7"/>
      <c r="C2963" s="7"/>
      <c r="D2963" s="7"/>
      <c r="E2963" s="71"/>
      <c r="F2963" s="6"/>
      <c r="G2963" s="27"/>
      <c r="H2963" s="206" t="s">
        <v>66</v>
      </c>
      <c r="I2963" s="207"/>
      <c r="J2963" s="206" t="s">
        <v>67</v>
      </c>
      <c r="K2963" s="207"/>
      <c r="L2963" s="20"/>
      <c r="M2963" s="118"/>
    </row>
    <row r="2964" spans="1:13">
      <c r="A2964" s="17">
        <v>7</v>
      </c>
      <c r="B2964" s="7"/>
      <c r="C2964" s="71"/>
      <c r="D2964" s="6"/>
      <c r="E2964" s="71"/>
      <c r="F2964" s="6"/>
      <c r="G2964" s="27"/>
      <c r="H2964" s="197"/>
      <c r="I2964" s="198"/>
      <c r="J2964" s="197"/>
      <c r="K2964" s="198"/>
      <c r="L2964" s="27"/>
      <c r="M2964" s="107"/>
    </row>
    <row r="2965" spans="1:13">
      <c r="A2965" s="17">
        <v>8</v>
      </c>
      <c r="B2965" s="75"/>
      <c r="C2965" s="71"/>
      <c r="D2965" s="71"/>
      <c r="E2965" s="71"/>
      <c r="F2965" s="6"/>
      <c r="G2965" s="27"/>
      <c r="H2965" s="199"/>
      <c r="I2965" s="200"/>
      <c r="J2965" s="199"/>
      <c r="K2965" s="200"/>
      <c r="L2965" s="27"/>
      <c r="M2965" s="107"/>
    </row>
    <row r="2966" spans="1:13">
      <c r="A2966" s="17">
        <v>9</v>
      </c>
      <c r="B2966" s="7"/>
      <c r="C2966" s="7"/>
      <c r="D2966" s="7"/>
      <c r="E2966" s="6"/>
      <c r="F2966" s="6"/>
      <c r="G2966" s="27"/>
      <c r="H2966" s="38" t="s">
        <v>68</v>
      </c>
      <c r="I2966" s="38"/>
      <c r="J2966" s="38"/>
      <c r="K2966" s="38"/>
      <c r="L2966" s="27"/>
      <c r="M2966" s="107"/>
    </row>
    <row r="2967" spans="1:13">
      <c r="A2967" s="17">
        <v>10</v>
      </c>
      <c r="B2967" s="95"/>
      <c r="C2967" s="6"/>
      <c r="D2967" s="6"/>
      <c r="E2967" s="6"/>
      <c r="F2967" s="6"/>
      <c r="G2967" s="27"/>
      <c r="H2967" s="54" t="s">
        <v>69</v>
      </c>
      <c r="I2967" s="54"/>
      <c r="J2967" s="54"/>
      <c r="K2967" s="54"/>
      <c r="L2967" s="27"/>
      <c r="M2967" s="107"/>
    </row>
    <row r="2968" spans="1:13">
      <c r="A2968" s="17">
        <v>11</v>
      </c>
      <c r="B2968" s="76"/>
      <c r="C2968" s="6"/>
      <c r="D2968" s="6"/>
      <c r="E2968" s="6"/>
      <c r="F2968" s="6"/>
      <c r="G2968" s="20"/>
      <c r="H2968" s="182"/>
      <c r="I2968" s="183"/>
      <c r="J2968" s="8"/>
      <c r="K2968" s="8"/>
      <c r="L2968" s="8"/>
      <c r="M2968" s="119"/>
    </row>
    <row r="2969" spans="1:13">
      <c r="A2969" s="17">
        <v>12</v>
      </c>
      <c r="B2969" s="75"/>
      <c r="C2969" s="6"/>
      <c r="D2969" s="6"/>
      <c r="E2969" s="6"/>
      <c r="F2969" s="6"/>
      <c r="G2969" s="20"/>
      <c r="H2969" s="95"/>
      <c r="I2969" s="7"/>
      <c r="J2969" s="8"/>
      <c r="K2969" s="8"/>
      <c r="L2969" s="8"/>
      <c r="M2969" s="119"/>
    </row>
    <row r="2970" spans="1:13">
      <c r="A2970" s="17">
        <v>13</v>
      </c>
      <c r="B2970" s="76"/>
      <c r="C2970" s="6"/>
      <c r="D2970" s="6"/>
      <c r="E2970" s="6"/>
      <c r="F2970" s="6"/>
      <c r="G2970" s="20"/>
      <c r="H2970" s="95"/>
      <c r="I2970" s="7"/>
      <c r="J2970" s="8"/>
      <c r="K2970" s="8"/>
      <c r="L2970" s="8"/>
      <c r="M2970" s="119"/>
    </row>
    <row r="2971" spans="1:13">
      <c r="A2971" s="17">
        <v>14</v>
      </c>
      <c r="B2971" s="76"/>
      <c r="C2971" s="6"/>
      <c r="D2971" s="6"/>
      <c r="E2971" s="6"/>
      <c r="F2971" s="6"/>
      <c r="G2971" s="20"/>
      <c r="H2971" s="95"/>
      <c r="I2971" s="7"/>
      <c r="J2971" s="8"/>
      <c r="K2971" s="8"/>
      <c r="L2971" s="8"/>
      <c r="M2971" s="119"/>
    </row>
    <row r="2972" spans="1:13">
      <c r="A2972" s="17">
        <v>15</v>
      </c>
      <c r="B2972" s="76"/>
      <c r="C2972" s="6"/>
      <c r="D2972" s="6"/>
      <c r="E2972" s="6"/>
      <c r="F2972" s="6"/>
      <c r="G2972" s="20"/>
      <c r="H2972" s="95"/>
      <c r="I2972" s="7"/>
      <c r="J2972" s="8"/>
      <c r="K2972" s="8"/>
      <c r="L2972" s="8"/>
      <c r="M2972" s="119"/>
    </row>
    <row r="2973" spans="1:13">
      <c r="A2973" s="17">
        <v>16</v>
      </c>
      <c r="B2973" s="75"/>
      <c r="C2973" s="6"/>
      <c r="D2973" s="6"/>
      <c r="E2973" s="6"/>
      <c r="F2973" s="6"/>
      <c r="G2973" s="54"/>
      <c r="H2973" s="95"/>
      <c r="I2973" s="7"/>
      <c r="J2973" s="8"/>
      <c r="K2973" s="8"/>
      <c r="L2973" s="8"/>
      <c r="M2973" s="119"/>
    </row>
    <row r="2974" spans="1:13">
      <c r="A2974" s="17">
        <v>17</v>
      </c>
      <c r="B2974" s="76"/>
      <c r="C2974" s="6"/>
      <c r="D2974" s="6"/>
      <c r="E2974" s="6"/>
      <c r="F2974" s="6"/>
      <c r="G2974" s="54"/>
      <c r="H2974" s="56"/>
      <c r="I2974" s="8"/>
      <c r="J2974" s="56"/>
      <c r="K2974" s="8"/>
      <c r="L2974" s="56"/>
      <c r="M2974" s="120"/>
    </row>
    <row r="2975" spans="1:13">
      <c r="A2975" s="17">
        <v>18</v>
      </c>
      <c r="B2975" s="76"/>
      <c r="C2975" s="6"/>
      <c r="D2975" s="6"/>
      <c r="E2975" s="6"/>
      <c r="F2975" s="6"/>
      <c r="G2975" s="54"/>
      <c r="H2975" s="99"/>
      <c r="I2975" s="8"/>
      <c r="J2975" s="99"/>
      <c r="K2975" s="8"/>
      <c r="L2975" s="99"/>
      <c r="M2975" s="121"/>
    </row>
    <row r="2976" spans="1:13">
      <c r="A2976" s="17">
        <v>19</v>
      </c>
      <c r="B2976" s="76"/>
      <c r="C2976" s="6"/>
      <c r="D2976" s="6"/>
      <c r="E2976" s="6"/>
      <c r="F2976" s="6"/>
      <c r="G2976" s="99"/>
      <c r="H2976" s="8"/>
      <c r="I2976" s="8"/>
      <c r="J2976" s="8"/>
      <c r="K2976" s="8"/>
      <c r="L2976" s="8"/>
      <c r="M2976" s="119"/>
    </row>
    <row r="2977" spans="1:13">
      <c r="A2977" s="17">
        <v>20</v>
      </c>
      <c r="B2977" s="75"/>
      <c r="C2977" s="6"/>
      <c r="D2977" s="6"/>
      <c r="E2977" s="6"/>
      <c r="F2977" s="6"/>
      <c r="G2977" s="99"/>
      <c r="H2977" s="8"/>
      <c r="I2977" s="8"/>
      <c r="J2977" s="8"/>
      <c r="K2977" s="8"/>
      <c r="L2977" s="8"/>
      <c r="M2977" s="119"/>
    </row>
    <row r="2978" spans="1:13">
      <c r="A2978" s="17">
        <v>21</v>
      </c>
      <c r="B2978" s="76"/>
      <c r="C2978" s="6"/>
      <c r="D2978" s="6"/>
      <c r="E2978" s="6"/>
      <c r="F2978" s="6"/>
      <c r="G2978" s="99"/>
      <c r="H2978" s="8"/>
      <c r="I2978" s="8"/>
      <c r="J2978" s="8"/>
      <c r="K2978" s="8"/>
      <c r="L2978" s="8"/>
      <c r="M2978" s="119"/>
    </row>
    <row r="2979" spans="1:13">
      <c r="A2979" s="17">
        <v>22</v>
      </c>
      <c r="B2979" s="76"/>
      <c r="C2979" s="6"/>
      <c r="D2979" s="6"/>
      <c r="E2979" s="6"/>
      <c r="F2979" s="6"/>
      <c r="G2979" s="99"/>
      <c r="H2979" s="8"/>
      <c r="I2979" s="8"/>
      <c r="J2979" s="8"/>
      <c r="K2979" s="8"/>
      <c r="L2979" s="8"/>
      <c r="M2979" s="119"/>
    </row>
    <row r="2980" spans="1:13">
      <c r="A2980" s="17">
        <v>23</v>
      </c>
      <c r="B2980" s="76"/>
      <c r="C2980" s="6"/>
      <c r="D2980" s="6"/>
      <c r="E2980" s="6"/>
      <c r="F2980" s="6"/>
      <c r="G2980" s="99"/>
      <c r="H2980" s="8"/>
      <c r="I2980" s="8"/>
      <c r="J2980" s="8"/>
      <c r="K2980" s="8"/>
      <c r="L2980" s="8"/>
      <c r="M2980" s="119"/>
    </row>
    <row r="2981" spans="1:13">
      <c r="A2981" s="17">
        <v>24</v>
      </c>
      <c r="B2981" s="75"/>
      <c r="C2981" s="6"/>
      <c r="D2981" s="6"/>
      <c r="E2981" s="6"/>
      <c r="F2981" s="6"/>
      <c r="G2981" s="99"/>
      <c r="H2981" s="42"/>
      <c r="I2981" s="8"/>
      <c r="J2981" s="42"/>
      <c r="K2981" s="8"/>
      <c r="L2981" s="8"/>
      <c r="M2981" s="119"/>
    </row>
    <row r="2982" spans="1:13">
      <c r="A2982" s="17">
        <v>25</v>
      </c>
      <c r="B2982" s="76"/>
      <c r="C2982" s="6"/>
      <c r="D2982" s="6"/>
      <c r="E2982" s="6"/>
      <c r="F2982" s="6"/>
      <c r="G2982" s="99"/>
      <c r="H2982" s="42"/>
      <c r="I2982" s="99"/>
      <c r="J2982" s="42"/>
      <c r="K2982" s="8"/>
      <c r="L2982" s="8"/>
      <c r="M2982" s="119"/>
    </row>
    <row r="2983" spans="1:13">
      <c r="G2983" s="8"/>
      <c r="H2983" s="8"/>
      <c r="I2983" s="8"/>
      <c r="J2983" s="8"/>
      <c r="K2983" s="8"/>
      <c r="L2983" s="8"/>
      <c r="M2983" s="119"/>
    </row>
    <row r="2984" spans="1:13">
      <c r="G2984" s="8"/>
      <c r="H2984" s="8"/>
      <c r="I2984" s="8"/>
      <c r="J2984" s="8"/>
      <c r="K2984" s="8"/>
      <c r="L2984" s="8"/>
      <c r="M2984" s="119"/>
    </row>
    <row r="2985" spans="1:13">
      <c r="G2985" s="8"/>
      <c r="H2985" s="8"/>
      <c r="I2985" s="8"/>
      <c r="J2985" s="8"/>
      <c r="K2985" s="8"/>
      <c r="L2985" s="8"/>
      <c r="M2985" s="119"/>
    </row>
    <row r="2986" spans="1:13">
      <c r="G2986" s="8"/>
      <c r="H2986" s="8"/>
      <c r="I2986" s="8"/>
      <c r="J2986" s="8"/>
      <c r="K2986" s="8"/>
      <c r="L2986" s="8"/>
      <c r="M2986" s="119"/>
    </row>
    <row r="2987" spans="1:13">
      <c r="G2987" s="8"/>
      <c r="H2987" s="8"/>
      <c r="I2987" s="8"/>
      <c r="J2987" s="8"/>
      <c r="K2987" s="8"/>
      <c r="L2987" s="8"/>
      <c r="M2987" s="119"/>
    </row>
    <row r="2988" spans="1:13">
      <c r="G2988" s="8"/>
      <c r="H2988" s="8"/>
      <c r="I2988" s="8"/>
      <c r="J2988" s="8"/>
      <c r="K2988" s="8"/>
      <c r="L2988" s="8"/>
      <c r="M2988" s="119"/>
    </row>
    <row r="2989" spans="1:13">
      <c r="G2989" s="8"/>
      <c r="H2989" s="8"/>
      <c r="I2989" s="8"/>
      <c r="J2989" s="8"/>
      <c r="K2989" s="8"/>
      <c r="L2989" s="8"/>
      <c r="M2989" s="119"/>
    </row>
    <row r="2990" spans="1:13">
      <c r="G2990" s="8"/>
      <c r="H2990" s="8"/>
      <c r="I2990" s="8"/>
      <c r="J2990" s="8"/>
      <c r="K2990" s="8"/>
      <c r="L2990" s="8"/>
      <c r="M2990" s="119"/>
    </row>
    <row r="2991" spans="1:13">
      <c r="G2991" s="8"/>
      <c r="H2991" s="8"/>
      <c r="I2991" s="8"/>
      <c r="J2991" s="8"/>
      <c r="K2991" s="8"/>
      <c r="L2991" s="8"/>
      <c r="M2991" s="119"/>
    </row>
    <row r="2992" spans="1:13">
      <c r="G2992" s="8"/>
      <c r="H2992" s="8"/>
      <c r="I2992" s="8"/>
      <c r="J2992" s="8"/>
      <c r="K2992" s="8"/>
      <c r="L2992" s="8"/>
      <c r="M2992" s="119"/>
    </row>
    <row r="2993" spans="1:13">
      <c r="A2993" s="201" t="s">
        <v>50</v>
      </c>
      <c r="B2993" s="187"/>
      <c r="C2993" s="187"/>
      <c r="D2993" s="187"/>
      <c r="E2993" s="187"/>
      <c r="F2993" s="187"/>
      <c r="G2993" s="187"/>
      <c r="H2993" s="187"/>
      <c r="I2993" s="187"/>
      <c r="J2993" s="187"/>
      <c r="K2993" s="187"/>
      <c r="L2993" s="187"/>
      <c r="M2993" s="112"/>
    </row>
    <row r="2994" spans="1:13">
      <c r="A2994" s="202" t="s">
        <v>86</v>
      </c>
      <c r="B2994" s="203"/>
      <c r="C2994" s="203"/>
      <c r="D2994" s="203"/>
      <c r="E2994" s="203"/>
      <c r="F2994" s="97"/>
      <c r="G2994" s="27"/>
      <c r="H2994" s="96" t="s">
        <v>51</v>
      </c>
      <c r="I2994" s="96"/>
      <c r="J2994" s="96"/>
      <c r="K2994" s="27"/>
      <c r="L2994" s="27"/>
      <c r="M2994" s="107"/>
    </row>
    <row r="2995" spans="1:13">
      <c r="A2995" s="34" t="s">
        <v>52</v>
      </c>
      <c r="B2995" s="97"/>
      <c r="C2995" s="97"/>
      <c r="D2995" s="97"/>
      <c r="E2995" s="97"/>
      <c r="F2995" s="97"/>
      <c r="G2995" s="27"/>
      <c r="H2995" s="55" t="s">
        <v>87</v>
      </c>
      <c r="I2995" s="55"/>
      <c r="J2995" s="55"/>
      <c r="K2995" s="37"/>
      <c r="L2995" s="26"/>
      <c r="M2995" s="113"/>
    </row>
    <row r="2996" spans="1:13">
      <c r="A2996" s="97"/>
      <c r="B2996" s="29"/>
      <c r="C2996" s="15" t="s">
        <v>53</v>
      </c>
      <c r="D2996" s="67"/>
      <c r="E2996" s="30"/>
      <c r="F2996" s="28"/>
      <c r="G2996" s="27"/>
      <c r="H2996" s="31" t="s">
        <v>54</v>
      </c>
      <c r="I2996" s="31" t="s">
        <v>55</v>
      </c>
      <c r="J2996" s="31" t="s">
        <v>56</v>
      </c>
      <c r="K2996" s="31" t="s">
        <v>57</v>
      </c>
      <c r="L2996" s="31" t="s">
        <v>58</v>
      </c>
      <c r="M2996" s="114"/>
    </row>
    <row r="2997" spans="1:13">
      <c r="A2997" s="1"/>
      <c r="B2997" s="1"/>
      <c r="C2997" s="15" t="s">
        <v>59</v>
      </c>
      <c r="D2997" s="30">
        <v>428</v>
      </c>
      <c r="E2997" s="30"/>
      <c r="F2997" s="28"/>
      <c r="G2997" s="27"/>
      <c r="H2997" s="31">
        <v>1</v>
      </c>
      <c r="I2997" s="68"/>
      <c r="J2997" s="35"/>
      <c r="K2997" s="31"/>
      <c r="L2997" s="33"/>
      <c r="M2997" s="110"/>
    </row>
    <row r="2998" spans="1:13">
      <c r="A2998" s="9" t="s">
        <v>0</v>
      </c>
      <c r="B2998" s="10"/>
      <c r="C2998" s="15" t="s">
        <v>60</v>
      </c>
      <c r="D2998" s="30">
        <v>407</v>
      </c>
      <c r="E2998" s="30"/>
      <c r="F2998" s="28"/>
      <c r="G2998" s="27"/>
      <c r="H2998" s="31">
        <v>2</v>
      </c>
      <c r="I2998" s="68"/>
      <c r="J2998" s="35"/>
      <c r="K2998" s="31"/>
      <c r="L2998" s="33"/>
      <c r="M2998" s="110"/>
    </row>
    <row r="2999" spans="1:13">
      <c r="A2999" s="9" t="s">
        <v>1</v>
      </c>
      <c r="B2999" s="11"/>
      <c r="C2999" s="15" t="s">
        <v>61</v>
      </c>
      <c r="D2999" s="30">
        <v>20</v>
      </c>
      <c r="E2999" s="30"/>
      <c r="F2999" s="28"/>
      <c r="G2999" s="27"/>
      <c r="H2999" s="31">
        <v>3</v>
      </c>
      <c r="I2999" s="31"/>
      <c r="J2999" s="35"/>
      <c r="K2999" s="31"/>
      <c r="L2999" s="33"/>
      <c r="M2999" s="110"/>
    </row>
    <row r="3000" spans="1:13">
      <c r="A3000" s="9" t="s">
        <v>62</v>
      </c>
      <c r="B3000" s="11"/>
      <c r="C3000" s="16" t="s">
        <v>63</v>
      </c>
      <c r="D3000" s="57" t="s">
        <v>88</v>
      </c>
      <c r="E3000" s="21"/>
      <c r="F3000" s="54"/>
      <c r="G3000" s="27"/>
      <c r="H3000" s="31">
        <v>4</v>
      </c>
      <c r="I3000" s="31"/>
      <c r="J3000" s="35"/>
      <c r="K3000" s="31"/>
      <c r="L3000" s="33"/>
      <c r="M3000" s="110"/>
    </row>
    <row r="3001" spans="1:13">
      <c r="A3001" s="19" t="s">
        <v>2</v>
      </c>
      <c r="B3001" s="19" t="s">
        <v>3</v>
      </c>
      <c r="C3001" s="19" t="s">
        <v>4</v>
      </c>
      <c r="D3001" s="19" t="s">
        <v>5</v>
      </c>
      <c r="E3001" s="19" t="s">
        <v>6</v>
      </c>
      <c r="F3001" s="18"/>
      <c r="G3001" s="27"/>
      <c r="H3001" s="31">
        <v>5</v>
      </c>
      <c r="I3001" s="31"/>
      <c r="J3001" s="35"/>
      <c r="K3001" s="31"/>
      <c r="L3001" s="33"/>
      <c r="M3001" s="110"/>
    </row>
    <row r="3002" spans="1:13">
      <c r="A3002" s="17">
        <v>1</v>
      </c>
      <c r="B3002" s="12"/>
      <c r="C3002" s="71" t="s">
        <v>78</v>
      </c>
      <c r="D3002" s="77">
        <v>22</v>
      </c>
      <c r="E3002" s="71" t="s">
        <v>78</v>
      </c>
      <c r="F3002" s="12"/>
      <c r="G3002" s="27"/>
      <c r="H3002" s="72"/>
      <c r="I3002" s="72"/>
      <c r="J3002" s="72"/>
      <c r="K3002" s="72"/>
      <c r="L3002" s="44"/>
      <c r="M3002" s="115"/>
    </row>
    <row r="3003" spans="1:13">
      <c r="A3003" s="17">
        <v>2</v>
      </c>
      <c r="B3003" s="74">
        <v>10</v>
      </c>
      <c r="C3003" s="71" t="s">
        <v>77</v>
      </c>
      <c r="D3003" s="71" t="s">
        <v>77</v>
      </c>
      <c r="E3003" s="71" t="s">
        <v>77</v>
      </c>
      <c r="F3003" s="6"/>
      <c r="G3003" s="27"/>
      <c r="H3003" s="98"/>
      <c r="I3003" s="98"/>
      <c r="J3003" s="98"/>
      <c r="K3003" s="98"/>
      <c r="L3003" s="44"/>
      <c r="M3003" s="115"/>
    </row>
    <row r="3004" spans="1:13">
      <c r="A3004" s="17">
        <v>3</v>
      </c>
      <c r="B3004" s="75"/>
      <c r="C3004" s="71"/>
      <c r="D3004" s="6"/>
      <c r="E3004" s="71"/>
      <c r="F3004" s="6"/>
      <c r="G3004" s="27"/>
      <c r="H3004" s="204" t="s">
        <v>75</v>
      </c>
      <c r="I3004" s="205"/>
      <c r="J3004" s="98"/>
      <c r="K3004" s="44" t="s">
        <v>35</v>
      </c>
      <c r="L3004" s="5"/>
      <c r="M3004" s="116"/>
    </row>
    <row r="3005" spans="1:13">
      <c r="A3005" s="17">
        <v>4</v>
      </c>
      <c r="B3005" s="75"/>
      <c r="C3005" s="71"/>
      <c r="D3005" s="6"/>
      <c r="E3005" s="71"/>
      <c r="F3005" s="6"/>
      <c r="G3005" s="27"/>
      <c r="H3005" s="21" t="s">
        <v>64</v>
      </c>
      <c r="I3005" s="21"/>
      <c r="J3005" s="43">
        <f>SUM(J2997*L2997)+10+12</f>
        <v>22</v>
      </c>
      <c r="K3005" s="2"/>
      <c r="L3005" s="3"/>
      <c r="M3005" s="117"/>
    </row>
    <row r="3006" spans="1:13">
      <c r="A3006" s="17">
        <v>5</v>
      </c>
      <c r="B3006" s="76"/>
      <c r="C3006" s="71"/>
      <c r="D3006" s="71"/>
      <c r="E3006" s="71"/>
      <c r="F3006" s="6"/>
      <c r="G3006" s="27"/>
      <c r="H3006" s="21" t="s">
        <v>65</v>
      </c>
      <c r="I3006" s="21"/>
      <c r="J3006" s="43">
        <f>SUM(N3002,B3003)+12</f>
        <v>22</v>
      </c>
      <c r="K3006" s="27"/>
      <c r="L3006" s="3"/>
      <c r="M3006" s="117"/>
    </row>
    <row r="3007" spans="1:13">
      <c r="A3007" s="17">
        <v>6</v>
      </c>
      <c r="B3007" s="7"/>
      <c r="C3007" s="7"/>
      <c r="D3007" s="7"/>
      <c r="E3007" s="71"/>
      <c r="F3007" s="6"/>
      <c r="G3007" s="27"/>
      <c r="H3007" s="206" t="s">
        <v>66</v>
      </c>
      <c r="I3007" s="207"/>
      <c r="J3007" s="206" t="s">
        <v>67</v>
      </c>
      <c r="K3007" s="207"/>
      <c r="L3007" s="20"/>
      <c r="M3007" s="118"/>
    </row>
    <row r="3008" spans="1:13">
      <c r="A3008" s="17">
        <v>7</v>
      </c>
      <c r="B3008" s="7"/>
      <c r="C3008" s="71"/>
      <c r="D3008" s="6"/>
      <c r="E3008" s="71"/>
      <c r="F3008" s="6"/>
      <c r="G3008" s="27"/>
      <c r="H3008" s="197"/>
      <c r="I3008" s="198"/>
      <c r="J3008" s="197"/>
      <c r="K3008" s="198"/>
      <c r="L3008" s="27"/>
      <c r="M3008" s="107"/>
    </row>
    <row r="3009" spans="1:13">
      <c r="A3009" s="17">
        <v>8</v>
      </c>
      <c r="B3009" s="75"/>
      <c r="C3009" s="71"/>
      <c r="D3009" s="71"/>
      <c r="E3009" s="71"/>
      <c r="F3009" s="6"/>
      <c r="G3009" s="27"/>
      <c r="H3009" s="199"/>
      <c r="I3009" s="200"/>
      <c r="J3009" s="199"/>
      <c r="K3009" s="200"/>
      <c r="L3009" s="27"/>
      <c r="M3009" s="107"/>
    </row>
    <row r="3010" spans="1:13">
      <c r="A3010" s="17">
        <v>9</v>
      </c>
      <c r="B3010" s="7"/>
      <c r="C3010" s="7"/>
      <c r="D3010" s="7"/>
      <c r="E3010" s="6"/>
      <c r="F3010" s="6"/>
      <c r="G3010" s="27"/>
      <c r="H3010" s="38" t="s">
        <v>68</v>
      </c>
      <c r="I3010" s="38"/>
      <c r="J3010" s="38"/>
      <c r="K3010" s="38"/>
      <c r="L3010" s="27"/>
      <c r="M3010" s="107"/>
    </row>
    <row r="3011" spans="1:13">
      <c r="A3011" s="17">
        <v>10</v>
      </c>
      <c r="B3011" s="95"/>
      <c r="C3011" s="6"/>
      <c r="D3011" s="6"/>
      <c r="E3011" s="6"/>
      <c r="F3011" s="6"/>
      <c r="G3011" s="27"/>
      <c r="H3011" s="54" t="s">
        <v>69</v>
      </c>
      <c r="I3011" s="54"/>
      <c r="J3011" s="54"/>
      <c r="K3011" s="54"/>
      <c r="L3011" s="27"/>
      <c r="M3011" s="107"/>
    </row>
    <row r="3012" spans="1:13">
      <c r="A3012" s="17">
        <v>11</v>
      </c>
      <c r="B3012" s="76"/>
      <c r="C3012" s="6"/>
      <c r="D3012" s="6"/>
      <c r="E3012" s="6"/>
      <c r="F3012" s="6"/>
      <c r="G3012" s="20"/>
      <c r="H3012" s="182"/>
      <c r="I3012" s="183"/>
      <c r="J3012" s="8"/>
      <c r="K3012" s="8"/>
      <c r="L3012" s="8"/>
      <c r="M3012" s="119"/>
    </row>
    <row r="3013" spans="1:13">
      <c r="A3013" s="17">
        <v>12</v>
      </c>
      <c r="B3013" s="75"/>
      <c r="C3013" s="6"/>
      <c r="D3013" s="6"/>
      <c r="E3013" s="6"/>
      <c r="F3013" s="6"/>
      <c r="G3013" s="20"/>
      <c r="H3013" s="95"/>
      <c r="I3013" s="7"/>
      <c r="J3013" s="8"/>
      <c r="K3013" s="8"/>
      <c r="L3013" s="8"/>
      <c r="M3013" s="119"/>
    </row>
    <row r="3014" spans="1:13">
      <c r="A3014" s="17">
        <v>13</v>
      </c>
      <c r="B3014" s="76"/>
      <c r="C3014" s="6"/>
      <c r="D3014" s="6"/>
      <c r="E3014" s="6"/>
      <c r="F3014" s="6"/>
      <c r="G3014" s="20"/>
      <c r="H3014" s="95"/>
      <c r="I3014" s="7"/>
      <c r="J3014" s="8"/>
      <c r="K3014" s="8"/>
      <c r="L3014" s="8"/>
      <c r="M3014" s="119"/>
    </row>
    <row r="3015" spans="1:13">
      <c r="A3015" s="17">
        <v>14</v>
      </c>
      <c r="B3015" s="76"/>
      <c r="C3015" s="6"/>
      <c r="D3015" s="6"/>
      <c r="E3015" s="6"/>
      <c r="F3015" s="6"/>
      <c r="G3015" s="20"/>
      <c r="H3015" s="95"/>
      <c r="I3015" s="7"/>
      <c r="J3015" s="8"/>
      <c r="K3015" s="8"/>
      <c r="L3015" s="8"/>
      <c r="M3015" s="119"/>
    </row>
    <row r="3016" spans="1:13">
      <c r="A3016" s="17">
        <v>15</v>
      </c>
      <c r="B3016" s="76"/>
      <c r="C3016" s="6"/>
      <c r="D3016" s="6"/>
      <c r="E3016" s="6"/>
      <c r="F3016" s="6"/>
      <c r="G3016" s="20"/>
      <c r="H3016" s="95"/>
      <c r="I3016" s="7"/>
      <c r="J3016" s="8"/>
      <c r="K3016" s="8"/>
      <c r="L3016" s="8"/>
      <c r="M3016" s="119"/>
    </row>
    <row r="3017" spans="1:13">
      <c r="A3017" s="17">
        <v>16</v>
      </c>
      <c r="B3017" s="75"/>
      <c r="C3017" s="6"/>
      <c r="D3017" s="6"/>
      <c r="E3017" s="6"/>
      <c r="F3017" s="6"/>
      <c r="G3017" s="54"/>
      <c r="H3017" s="95"/>
      <c r="I3017" s="7"/>
      <c r="J3017" s="8"/>
      <c r="K3017" s="8"/>
      <c r="L3017" s="8"/>
      <c r="M3017" s="119"/>
    </row>
    <row r="3018" spans="1:13">
      <c r="A3018" s="17">
        <v>17</v>
      </c>
      <c r="B3018" s="76"/>
      <c r="C3018" s="6"/>
      <c r="D3018" s="6"/>
      <c r="E3018" s="6"/>
      <c r="F3018" s="6"/>
      <c r="G3018" s="54"/>
      <c r="H3018" s="56"/>
      <c r="I3018" s="8"/>
      <c r="J3018" s="56"/>
      <c r="K3018" s="8"/>
      <c r="L3018" s="56"/>
      <c r="M3018" s="120"/>
    </row>
    <row r="3019" spans="1:13">
      <c r="A3019" s="17">
        <v>18</v>
      </c>
      <c r="B3019" s="76"/>
      <c r="C3019" s="6"/>
      <c r="D3019" s="6"/>
      <c r="E3019" s="6"/>
      <c r="F3019" s="6"/>
      <c r="G3019" s="54"/>
      <c r="H3019" s="99"/>
      <c r="I3019" s="8"/>
      <c r="J3019" s="99"/>
      <c r="K3019" s="8"/>
      <c r="L3019" s="99"/>
      <c r="M3019" s="121"/>
    </row>
    <row r="3020" spans="1:13">
      <c r="A3020" s="17">
        <v>19</v>
      </c>
      <c r="B3020" s="76"/>
      <c r="C3020" s="6"/>
      <c r="D3020" s="6"/>
      <c r="E3020" s="6"/>
      <c r="F3020" s="6"/>
      <c r="G3020" s="99"/>
      <c r="H3020" s="8"/>
      <c r="I3020" s="8"/>
      <c r="J3020" s="8"/>
      <c r="K3020" s="8"/>
      <c r="L3020" s="8"/>
      <c r="M3020" s="119"/>
    </row>
    <row r="3021" spans="1:13">
      <c r="A3021" s="17">
        <v>20</v>
      </c>
      <c r="B3021" s="75"/>
      <c r="C3021" s="6"/>
      <c r="D3021" s="6"/>
      <c r="E3021" s="6"/>
      <c r="F3021" s="6"/>
      <c r="G3021" s="99"/>
      <c r="H3021" s="8"/>
      <c r="I3021" s="8"/>
      <c r="J3021" s="8"/>
      <c r="K3021" s="8"/>
      <c r="L3021" s="8"/>
      <c r="M3021" s="119"/>
    </row>
    <row r="3022" spans="1:13">
      <c r="A3022" s="17">
        <v>21</v>
      </c>
      <c r="B3022" s="76"/>
      <c r="C3022" s="6"/>
      <c r="D3022" s="6"/>
      <c r="E3022" s="6"/>
      <c r="F3022" s="6"/>
      <c r="G3022" s="99"/>
      <c r="H3022" s="8"/>
      <c r="I3022" s="8"/>
      <c r="J3022" s="8"/>
      <c r="K3022" s="8"/>
      <c r="L3022" s="8"/>
      <c r="M3022" s="119"/>
    </row>
    <row r="3023" spans="1:13">
      <c r="A3023" s="17">
        <v>22</v>
      </c>
      <c r="B3023" s="76"/>
      <c r="C3023" s="6"/>
      <c r="D3023" s="6"/>
      <c r="E3023" s="6"/>
      <c r="F3023" s="6"/>
      <c r="G3023" s="99"/>
      <c r="H3023" s="8"/>
      <c r="I3023" s="8"/>
      <c r="J3023" s="8"/>
      <c r="K3023" s="8"/>
      <c r="L3023" s="8"/>
      <c r="M3023" s="119"/>
    </row>
    <row r="3024" spans="1:13">
      <c r="A3024" s="17">
        <v>23</v>
      </c>
      <c r="B3024" s="76"/>
      <c r="C3024" s="6"/>
      <c r="D3024" s="6"/>
      <c r="E3024" s="6"/>
      <c r="F3024" s="6"/>
      <c r="G3024" s="99"/>
      <c r="H3024" s="8"/>
      <c r="I3024" s="8"/>
      <c r="J3024" s="8"/>
      <c r="K3024" s="8"/>
      <c r="L3024" s="8"/>
      <c r="M3024" s="119"/>
    </row>
    <row r="3025" spans="1:13">
      <c r="A3025" s="17">
        <v>24</v>
      </c>
      <c r="B3025" s="75"/>
      <c r="C3025" s="6"/>
      <c r="D3025" s="6"/>
      <c r="E3025" s="6"/>
      <c r="F3025" s="6"/>
      <c r="G3025" s="99"/>
      <c r="H3025" s="42"/>
      <c r="I3025" s="8"/>
      <c r="J3025" s="42"/>
      <c r="K3025" s="8"/>
      <c r="L3025" s="8"/>
      <c r="M3025" s="119"/>
    </row>
    <row r="3026" spans="1:13">
      <c r="A3026" s="17">
        <v>25</v>
      </c>
      <c r="B3026" s="76"/>
      <c r="C3026" s="6"/>
      <c r="D3026" s="6"/>
      <c r="E3026" s="6"/>
      <c r="F3026" s="6"/>
      <c r="G3026" s="99"/>
      <c r="H3026" s="42"/>
      <c r="I3026" s="99"/>
      <c r="J3026" s="42"/>
      <c r="K3026" s="8"/>
      <c r="L3026" s="8"/>
      <c r="M3026" s="119"/>
    </row>
    <row r="3027" spans="1:13">
      <c r="G3027" s="8"/>
      <c r="H3027" s="8"/>
      <c r="I3027" s="8"/>
      <c r="J3027" s="8"/>
      <c r="K3027" s="8"/>
      <c r="L3027" s="8"/>
      <c r="M3027" s="119"/>
    </row>
    <row r="3028" spans="1:13">
      <c r="G3028" s="8"/>
      <c r="H3028" s="8"/>
      <c r="I3028" s="8"/>
      <c r="J3028" s="8"/>
      <c r="K3028" s="8"/>
      <c r="L3028" s="8"/>
      <c r="M3028" s="119"/>
    </row>
    <row r="3029" spans="1:13">
      <c r="G3029" s="8"/>
      <c r="H3029" s="8"/>
      <c r="I3029" s="8"/>
      <c r="J3029" s="8"/>
      <c r="K3029" s="8"/>
      <c r="L3029" s="8"/>
      <c r="M3029" s="119"/>
    </row>
    <row r="3030" spans="1:13">
      <c r="G3030" s="8"/>
      <c r="H3030" s="8"/>
      <c r="I3030" s="8"/>
      <c r="J3030" s="8"/>
      <c r="K3030" s="8"/>
      <c r="L3030" s="8"/>
      <c r="M3030" s="119"/>
    </row>
    <row r="3031" spans="1:13">
      <c r="G3031" s="8"/>
      <c r="H3031" s="8"/>
      <c r="I3031" s="8"/>
      <c r="J3031" s="8"/>
      <c r="K3031" s="8"/>
      <c r="L3031" s="8"/>
      <c r="M3031" s="119"/>
    </row>
    <row r="3032" spans="1:13">
      <c r="G3032" s="8"/>
      <c r="H3032" s="8"/>
      <c r="I3032" s="8"/>
      <c r="J3032" s="8"/>
      <c r="K3032" s="8"/>
      <c r="L3032" s="8"/>
      <c r="M3032" s="119"/>
    </row>
    <row r="3033" spans="1:13">
      <c r="G3033" s="8"/>
      <c r="H3033" s="8"/>
      <c r="I3033" s="8"/>
      <c r="J3033" s="8"/>
      <c r="K3033" s="8"/>
      <c r="L3033" s="8"/>
      <c r="M3033" s="119"/>
    </row>
    <row r="3034" spans="1:13">
      <c r="G3034" s="8"/>
      <c r="H3034" s="8"/>
      <c r="I3034" s="8"/>
      <c r="J3034" s="8"/>
      <c r="K3034" s="8"/>
      <c r="L3034" s="8"/>
      <c r="M3034" s="119"/>
    </row>
    <row r="3035" spans="1:13">
      <c r="G3035" s="8"/>
      <c r="H3035" s="8"/>
      <c r="I3035" s="8"/>
      <c r="J3035" s="8"/>
      <c r="K3035" s="8"/>
      <c r="L3035" s="8"/>
      <c r="M3035" s="119"/>
    </row>
    <row r="3036" spans="1:13">
      <c r="G3036" s="8"/>
      <c r="H3036" s="8"/>
      <c r="I3036" s="8"/>
      <c r="J3036" s="8"/>
      <c r="K3036" s="8"/>
      <c r="L3036" s="8"/>
      <c r="M3036" s="119"/>
    </row>
    <row r="3037" spans="1:13">
      <c r="A3037" s="201" t="s">
        <v>50</v>
      </c>
      <c r="B3037" s="187"/>
      <c r="C3037" s="187"/>
      <c r="D3037" s="187"/>
      <c r="E3037" s="187"/>
      <c r="F3037" s="187"/>
      <c r="G3037" s="187"/>
      <c r="H3037" s="187"/>
      <c r="I3037" s="187"/>
      <c r="J3037" s="187"/>
      <c r="K3037" s="187"/>
      <c r="L3037" s="187"/>
      <c r="M3037" s="112"/>
    </row>
    <row r="3038" spans="1:13">
      <c r="A3038" s="202" t="s">
        <v>86</v>
      </c>
      <c r="B3038" s="203"/>
      <c r="C3038" s="203"/>
      <c r="D3038" s="203"/>
      <c r="E3038" s="203"/>
      <c r="F3038" s="97"/>
      <c r="G3038" s="27"/>
      <c r="H3038" s="96" t="s">
        <v>51</v>
      </c>
      <c r="I3038" s="96"/>
      <c r="J3038" s="96"/>
      <c r="K3038" s="27"/>
      <c r="L3038" s="27"/>
      <c r="M3038" s="107"/>
    </row>
    <row r="3039" spans="1:13">
      <c r="A3039" s="34" t="s">
        <v>52</v>
      </c>
      <c r="B3039" s="97"/>
      <c r="C3039" s="97"/>
      <c r="D3039" s="97"/>
      <c r="E3039" s="97"/>
      <c r="F3039" s="97"/>
      <c r="G3039" s="27"/>
      <c r="H3039" s="55" t="s">
        <v>87</v>
      </c>
      <c r="I3039" s="55"/>
      <c r="J3039" s="55"/>
      <c r="K3039" s="37"/>
      <c r="L3039" s="26"/>
      <c r="M3039" s="113"/>
    </row>
    <row r="3040" spans="1:13">
      <c r="A3040" s="97"/>
      <c r="B3040" s="29"/>
      <c r="C3040" s="15" t="s">
        <v>53</v>
      </c>
      <c r="D3040" s="67"/>
      <c r="E3040" s="30"/>
      <c r="F3040" s="28"/>
      <c r="G3040" s="27"/>
      <c r="H3040" s="31" t="s">
        <v>54</v>
      </c>
      <c r="I3040" s="31" t="s">
        <v>55</v>
      </c>
      <c r="J3040" s="31" t="s">
        <v>56</v>
      </c>
      <c r="K3040" s="31" t="s">
        <v>57</v>
      </c>
      <c r="L3040" s="31" t="s">
        <v>58</v>
      </c>
      <c r="M3040" s="114"/>
    </row>
    <row r="3041" spans="1:13">
      <c r="A3041" s="1"/>
      <c r="B3041" s="1"/>
      <c r="C3041" s="15" t="s">
        <v>59</v>
      </c>
      <c r="D3041" s="30">
        <v>428</v>
      </c>
      <c r="E3041" s="30"/>
      <c r="F3041" s="28"/>
      <c r="G3041" s="27"/>
      <c r="H3041" s="31">
        <v>1</v>
      </c>
      <c r="I3041" s="68"/>
      <c r="J3041" s="35"/>
      <c r="K3041" s="31"/>
      <c r="L3041" s="33"/>
      <c r="M3041" s="110"/>
    </row>
    <row r="3042" spans="1:13">
      <c r="A3042" s="9" t="s">
        <v>0</v>
      </c>
      <c r="B3042" s="10"/>
      <c r="C3042" s="15" t="s">
        <v>60</v>
      </c>
      <c r="D3042" s="30">
        <v>407</v>
      </c>
      <c r="E3042" s="30"/>
      <c r="F3042" s="28"/>
      <c r="G3042" s="27"/>
      <c r="H3042" s="31">
        <v>2</v>
      </c>
      <c r="I3042" s="68"/>
      <c r="J3042" s="35"/>
      <c r="K3042" s="31"/>
      <c r="L3042" s="33"/>
      <c r="M3042" s="110"/>
    </row>
    <row r="3043" spans="1:13">
      <c r="A3043" s="9" t="s">
        <v>1</v>
      </c>
      <c r="B3043" s="11"/>
      <c r="C3043" s="15" t="s">
        <v>61</v>
      </c>
      <c r="D3043" s="30">
        <v>20</v>
      </c>
      <c r="E3043" s="30"/>
      <c r="F3043" s="28"/>
      <c r="G3043" s="27"/>
      <c r="H3043" s="31">
        <v>3</v>
      </c>
      <c r="I3043" s="31"/>
      <c r="J3043" s="35"/>
      <c r="K3043" s="31"/>
      <c r="L3043" s="33"/>
      <c r="M3043" s="110"/>
    </row>
    <row r="3044" spans="1:13">
      <c r="A3044" s="9" t="s">
        <v>62</v>
      </c>
      <c r="B3044" s="11"/>
      <c r="C3044" s="16" t="s">
        <v>63</v>
      </c>
      <c r="D3044" s="57" t="s">
        <v>88</v>
      </c>
      <c r="E3044" s="21"/>
      <c r="F3044" s="54"/>
      <c r="G3044" s="27"/>
      <c r="H3044" s="31">
        <v>4</v>
      </c>
      <c r="I3044" s="31"/>
      <c r="J3044" s="35"/>
      <c r="K3044" s="31"/>
      <c r="L3044" s="33"/>
      <c r="M3044" s="110"/>
    </row>
    <row r="3045" spans="1:13">
      <c r="A3045" s="19" t="s">
        <v>2</v>
      </c>
      <c r="B3045" s="19" t="s">
        <v>3</v>
      </c>
      <c r="C3045" s="19" t="s">
        <v>4</v>
      </c>
      <c r="D3045" s="19" t="s">
        <v>5</v>
      </c>
      <c r="E3045" s="19" t="s">
        <v>6</v>
      </c>
      <c r="F3045" s="18"/>
      <c r="G3045" s="27"/>
      <c r="H3045" s="31">
        <v>5</v>
      </c>
      <c r="I3045" s="31"/>
      <c r="J3045" s="35"/>
      <c r="K3045" s="31"/>
      <c r="L3045" s="33"/>
      <c r="M3045" s="110"/>
    </row>
    <row r="3046" spans="1:13">
      <c r="A3046" s="17">
        <v>1</v>
      </c>
      <c r="B3046" s="12"/>
      <c r="C3046" s="71" t="s">
        <v>78</v>
      </c>
      <c r="D3046" s="77">
        <v>22</v>
      </c>
      <c r="E3046" s="71" t="s">
        <v>78</v>
      </c>
      <c r="F3046" s="12"/>
      <c r="G3046" s="27"/>
      <c r="H3046" s="72"/>
      <c r="I3046" s="72"/>
      <c r="J3046" s="72"/>
      <c r="K3046" s="72"/>
      <c r="L3046" s="44"/>
      <c r="M3046" s="115"/>
    </row>
    <row r="3047" spans="1:13">
      <c r="A3047" s="17">
        <v>2</v>
      </c>
      <c r="B3047" s="74">
        <v>10</v>
      </c>
      <c r="C3047" s="71" t="s">
        <v>77</v>
      </c>
      <c r="D3047" s="71" t="s">
        <v>77</v>
      </c>
      <c r="E3047" s="71" t="s">
        <v>77</v>
      </c>
      <c r="F3047" s="6"/>
      <c r="G3047" s="27"/>
      <c r="H3047" s="98"/>
      <c r="I3047" s="98"/>
      <c r="J3047" s="98"/>
      <c r="K3047" s="98"/>
      <c r="L3047" s="44"/>
      <c r="M3047" s="115"/>
    </row>
    <row r="3048" spans="1:13">
      <c r="A3048" s="17">
        <v>3</v>
      </c>
      <c r="B3048" s="75"/>
      <c r="C3048" s="71"/>
      <c r="D3048" s="6"/>
      <c r="E3048" s="71"/>
      <c r="F3048" s="6"/>
      <c r="G3048" s="27"/>
      <c r="H3048" s="204" t="s">
        <v>75</v>
      </c>
      <c r="I3048" s="205"/>
      <c r="J3048" s="98"/>
      <c r="K3048" s="44" t="s">
        <v>35</v>
      </c>
      <c r="L3048" s="5"/>
      <c r="M3048" s="116"/>
    </row>
    <row r="3049" spans="1:13">
      <c r="A3049" s="17">
        <v>4</v>
      </c>
      <c r="B3049" s="75"/>
      <c r="C3049" s="71"/>
      <c r="D3049" s="6"/>
      <c r="E3049" s="71"/>
      <c r="F3049" s="6"/>
      <c r="G3049" s="27"/>
      <c r="H3049" s="21" t="s">
        <v>64</v>
      </c>
      <c r="I3049" s="21"/>
      <c r="J3049" s="43">
        <f>SUM(J3041*L3041)+10+12</f>
        <v>22</v>
      </c>
      <c r="K3049" s="2"/>
      <c r="L3049" s="3"/>
      <c r="M3049" s="117"/>
    </row>
    <row r="3050" spans="1:13">
      <c r="A3050" s="17">
        <v>5</v>
      </c>
      <c r="B3050" s="76"/>
      <c r="C3050" s="71"/>
      <c r="D3050" s="71"/>
      <c r="E3050" s="71"/>
      <c r="F3050" s="6"/>
      <c r="G3050" s="27"/>
      <c r="H3050" s="21" t="s">
        <v>65</v>
      </c>
      <c r="I3050" s="21"/>
      <c r="J3050" s="43">
        <f>SUM(N3046,B3047)+12</f>
        <v>22</v>
      </c>
      <c r="K3050" s="27"/>
      <c r="L3050" s="3"/>
      <c r="M3050" s="117"/>
    </row>
    <row r="3051" spans="1:13">
      <c r="A3051" s="17">
        <v>6</v>
      </c>
      <c r="B3051" s="7"/>
      <c r="C3051" s="7"/>
      <c r="D3051" s="7"/>
      <c r="E3051" s="71"/>
      <c r="F3051" s="6"/>
      <c r="G3051" s="27"/>
      <c r="H3051" s="206" t="s">
        <v>66</v>
      </c>
      <c r="I3051" s="207"/>
      <c r="J3051" s="206" t="s">
        <v>67</v>
      </c>
      <c r="K3051" s="207"/>
      <c r="L3051" s="20"/>
      <c r="M3051" s="118"/>
    </row>
    <row r="3052" spans="1:13">
      <c r="A3052" s="17">
        <v>7</v>
      </c>
      <c r="B3052" s="7"/>
      <c r="C3052" s="71"/>
      <c r="D3052" s="6"/>
      <c r="E3052" s="71"/>
      <c r="F3052" s="6"/>
      <c r="G3052" s="27"/>
      <c r="H3052" s="197"/>
      <c r="I3052" s="198"/>
      <c r="J3052" s="197"/>
      <c r="K3052" s="198"/>
      <c r="L3052" s="27"/>
      <c r="M3052" s="107"/>
    </row>
    <row r="3053" spans="1:13">
      <c r="A3053" s="17">
        <v>8</v>
      </c>
      <c r="B3053" s="75"/>
      <c r="C3053" s="71"/>
      <c r="D3053" s="71"/>
      <c r="E3053" s="71"/>
      <c r="F3053" s="6"/>
      <c r="G3053" s="27"/>
      <c r="H3053" s="199"/>
      <c r="I3053" s="200"/>
      <c r="J3053" s="199"/>
      <c r="K3053" s="200"/>
      <c r="L3053" s="27"/>
      <c r="M3053" s="107"/>
    </row>
    <row r="3054" spans="1:13">
      <c r="A3054" s="17">
        <v>9</v>
      </c>
      <c r="B3054" s="7"/>
      <c r="C3054" s="7"/>
      <c r="D3054" s="7"/>
      <c r="E3054" s="6"/>
      <c r="F3054" s="6"/>
      <c r="G3054" s="27"/>
      <c r="H3054" s="38" t="s">
        <v>68</v>
      </c>
      <c r="I3054" s="38"/>
      <c r="J3054" s="38"/>
      <c r="K3054" s="38"/>
      <c r="L3054" s="27"/>
      <c r="M3054" s="107"/>
    </row>
    <row r="3055" spans="1:13">
      <c r="A3055" s="17">
        <v>10</v>
      </c>
      <c r="B3055" s="95"/>
      <c r="C3055" s="6"/>
      <c r="D3055" s="6"/>
      <c r="E3055" s="6"/>
      <c r="F3055" s="6"/>
      <c r="G3055" s="27"/>
      <c r="H3055" s="54" t="s">
        <v>69</v>
      </c>
      <c r="I3055" s="54"/>
      <c r="J3055" s="54"/>
      <c r="K3055" s="54"/>
      <c r="L3055" s="27"/>
      <c r="M3055" s="107"/>
    </row>
    <row r="3056" spans="1:13">
      <c r="A3056" s="17">
        <v>11</v>
      </c>
      <c r="B3056" s="76"/>
      <c r="C3056" s="6"/>
      <c r="D3056" s="6"/>
      <c r="E3056" s="6"/>
      <c r="F3056" s="6"/>
      <c r="G3056" s="20"/>
      <c r="H3056" s="182"/>
      <c r="I3056" s="183"/>
      <c r="J3056" s="8"/>
      <c r="K3056" s="8"/>
      <c r="L3056" s="8"/>
      <c r="M3056" s="119"/>
    </row>
    <row r="3057" spans="1:13">
      <c r="A3057" s="17">
        <v>12</v>
      </c>
      <c r="B3057" s="75"/>
      <c r="C3057" s="6"/>
      <c r="D3057" s="6"/>
      <c r="E3057" s="6"/>
      <c r="F3057" s="6"/>
      <c r="G3057" s="20"/>
      <c r="H3057" s="95"/>
      <c r="I3057" s="7"/>
      <c r="J3057" s="8"/>
      <c r="K3057" s="8"/>
      <c r="L3057" s="8"/>
      <c r="M3057" s="119"/>
    </row>
    <row r="3058" spans="1:13">
      <c r="A3058" s="17">
        <v>13</v>
      </c>
      <c r="B3058" s="76"/>
      <c r="C3058" s="6"/>
      <c r="D3058" s="6"/>
      <c r="E3058" s="6"/>
      <c r="F3058" s="6"/>
      <c r="G3058" s="20"/>
      <c r="H3058" s="95"/>
      <c r="I3058" s="7"/>
      <c r="J3058" s="8"/>
      <c r="K3058" s="8"/>
      <c r="L3058" s="8"/>
      <c r="M3058" s="119"/>
    </row>
    <row r="3059" spans="1:13">
      <c r="A3059" s="17">
        <v>14</v>
      </c>
      <c r="B3059" s="76"/>
      <c r="C3059" s="6"/>
      <c r="D3059" s="6"/>
      <c r="E3059" s="6"/>
      <c r="F3059" s="6"/>
      <c r="G3059" s="20"/>
      <c r="H3059" s="95"/>
      <c r="I3059" s="7"/>
      <c r="J3059" s="8"/>
      <c r="K3059" s="8"/>
      <c r="L3059" s="8"/>
      <c r="M3059" s="119"/>
    </row>
    <row r="3060" spans="1:13">
      <c r="A3060" s="17">
        <v>15</v>
      </c>
      <c r="B3060" s="76"/>
      <c r="C3060" s="6"/>
      <c r="D3060" s="6"/>
      <c r="E3060" s="6"/>
      <c r="F3060" s="6"/>
      <c r="G3060" s="20"/>
      <c r="H3060" s="95"/>
      <c r="I3060" s="7"/>
      <c r="J3060" s="8"/>
      <c r="K3060" s="8"/>
      <c r="L3060" s="8"/>
      <c r="M3060" s="119"/>
    </row>
    <row r="3061" spans="1:13">
      <c r="A3061" s="17">
        <v>16</v>
      </c>
      <c r="B3061" s="75"/>
      <c r="C3061" s="6"/>
      <c r="D3061" s="6"/>
      <c r="E3061" s="6"/>
      <c r="F3061" s="6"/>
      <c r="G3061" s="54"/>
      <c r="H3061" s="95"/>
      <c r="I3061" s="7"/>
      <c r="J3061" s="8"/>
      <c r="K3061" s="8"/>
      <c r="L3061" s="8"/>
      <c r="M3061" s="119"/>
    </row>
    <row r="3062" spans="1:13">
      <c r="A3062" s="17">
        <v>17</v>
      </c>
      <c r="B3062" s="76"/>
      <c r="C3062" s="6"/>
      <c r="D3062" s="6"/>
      <c r="E3062" s="6"/>
      <c r="F3062" s="6"/>
      <c r="G3062" s="54"/>
      <c r="H3062" s="56"/>
      <c r="I3062" s="8"/>
      <c r="J3062" s="56"/>
      <c r="K3062" s="8"/>
      <c r="L3062" s="56"/>
      <c r="M3062" s="120"/>
    </row>
    <row r="3063" spans="1:13">
      <c r="A3063" s="17">
        <v>18</v>
      </c>
      <c r="B3063" s="76"/>
      <c r="C3063" s="6"/>
      <c r="D3063" s="6"/>
      <c r="E3063" s="6"/>
      <c r="F3063" s="6"/>
      <c r="G3063" s="54"/>
      <c r="H3063" s="99"/>
      <c r="I3063" s="8"/>
      <c r="J3063" s="99"/>
      <c r="K3063" s="8"/>
      <c r="L3063" s="99"/>
      <c r="M3063" s="121"/>
    </row>
    <row r="3064" spans="1:13">
      <c r="A3064" s="17">
        <v>19</v>
      </c>
      <c r="B3064" s="76"/>
      <c r="C3064" s="6"/>
      <c r="D3064" s="6"/>
      <c r="E3064" s="6"/>
      <c r="F3064" s="6"/>
      <c r="G3064" s="99"/>
      <c r="H3064" s="8"/>
      <c r="I3064" s="8"/>
      <c r="J3064" s="8"/>
      <c r="K3064" s="8"/>
      <c r="L3064" s="8"/>
      <c r="M3064" s="119"/>
    </row>
    <row r="3065" spans="1:13">
      <c r="A3065" s="17">
        <v>20</v>
      </c>
      <c r="B3065" s="75"/>
      <c r="C3065" s="6"/>
      <c r="D3065" s="6"/>
      <c r="E3065" s="6"/>
      <c r="F3065" s="6"/>
      <c r="G3065" s="99"/>
      <c r="H3065" s="8"/>
      <c r="I3065" s="8"/>
      <c r="J3065" s="8"/>
      <c r="K3065" s="8"/>
      <c r="L3065" s="8"/>
      <c r="M3065" s="119"/>
    </row>
    <row r="3066" spans="1:13">
      <c r="A3066" s="17">
        <v>21</v>
      </c>
      <c r="B3066" s="76"/>
      <c r="C3066" s="6"/>
      <c r="D3066" s="6"/>
      <c r="E3066" s="6"/>
      <c r="F3066" s="6"/>
      <c r="G3066" s="99"/>
      <c r="H3066" s="8"/>
      <c r="I3066" s="8"/>
      <c r="J3066" s="8"/>
      <c r="K3066" s="8"/>
      <c r="L3066" s="8"/>
      <c r="M3066" s="119"/>
    </row>
    <row r="3067" spans="1:13">
      <c r="A3067" s="17">
        <v>22</v>
      </c>
      <c r="B3067" s="76"/>
      <c r="C3067" s="6"/>
      <c r="D3067" s="6"/>
      <c r="E3067" s="6"/>
      <c r="F3067" s="6"/>
      <c r="G3067" s="99"/>
      <c r="H3067" s="8"/>
      <c r="I3067" s="8"/>
      <c r="J3067" s="8"/>
      <c r="K3067" s="8"/>
      <c r="L3067" s="8"/>
      <c r="M3067" s="119"/>
    </row>
    <row r="3068" spans="1:13">
      <c r="A3068" s="17">
        <v>23</v>
      </c>
      <c r="B3068" s="76"/>
      <c r="C3068" s="6"/>
      <c r="D3068" s="6"/>
      <c r="E3068" s="6"/>
      <c r="F3068" s="6"/>
      <c r="G3068" s="99"/>
      <c r="H3068" s="8"/>
      <c r="I3068" s="8"/>
      <c r="J3068" s="8"/>
      <c r="K3068" s="8"/>
      <c r="L3068" s="8"/>
      <c r="M3068" s="119"/>
    </row>
    <row r="3069" spans="1:13">
      <c r="A3069" s="17">
        <v>24</v>
      </c>
      <c r="B3069" s="75"/>
      <c r="C3069" s="6"/>
      <c r="D3069" s="6"/>
      <c r="E3069" s="6"/>
      <c r="F3069" s="6"/>
      <c r="G3069" s="99"/>
      <c r="H3069" s="42"/>
      <c r="I3069" s="8"/>
      <c r="J3069" s="42"/>
      <c r="K3069" s="8"/>
      <c r="L3069" s="8"/>
      <c r="M3069" s="119"/>
    </row>
    <row r="3070" spans="1:13">
      <c r="A3070" s="17">
        <v>25</v>
      </c>
      <c r="B3070" s="76"/>
      <c r="C3070" s="6"/>
      <c r="D3070" s="6"/>
      <c r="E3070" s="6"/>
      <c r="F3070" s="6"/>
      <c r="G3070" s="99"/>
      <c r="H3070" s="42"/>
      <c r="I3070" s="99"/>
      <c r="J3070" s="42"/>
      <c r="K3070" s="8"/>
      <c r="L3070" s="8"/>
      <c r="M3070" s="119"/>
    </row>
    <row r="3071" spans="1:13">
      <c r="G3071" s="8"/>
      <c r="H3071" s="8"/>
      <c r="I3071" s="8"/>
      <c r="J3071" s="8"/>
      <c r="K3071" s="8"/>
      <c r="L3071" s="8"/>
      <c r="M3071" s="119"/>
    </row>
    <row r="3072" spans="1:13">
      <c r="G3072" s="8"/>
      <c r="H3072" s="8"/>
      <c r="I3072" s="8"/>
      <c r="J3072" s="8"/>
      <c r="K3072" s="8"/>
      <c r="L3072" s="8"/>
      <c r="M3072" s="119"/>
    </row>
    <row r="3073" spans="1:13">
      <c r="G3073" s="8"/>
      <c r="H3073" s="8"/>
      <c r="I3073" s="8"/>
      <c r="J3073" s="8"/>
      <c r="K3073" s="8"/>
      <c r="L3073" s="8"/>
      <c r="M3073" s="119"/>
    </row>
    <row r="3074" spans="1:13">
      <c r="G3074" s="8"/>
      <c r="H3074" s="8"/>
      <c r="I3074" s="8"/>
      <c r="J3074" s="8"/>
      <c r="K3074" s="8"/>
      <c r="L3074" s="8"/>
      <c r="M3074" s="119"/>
    </row>
    <row r="3075" spans="1:13">
      <c r="G3075" s="8"/>
      <c r="H3075" s="8"/>
      <c r="I3075" s="8"/>
      <c r="J3075" s="8"/>
      <c r="K3075" s="8"/>
      <c r="L3075" s="8"/>
      <c r="M3075" s="119"/>
    </row>
    <row r="3076" spans="1:13">
      <c r="G3076" s="8"/>
      <c r="H3076" s="8"/>
      <c r="I3076" s="8"/>
      <c r="J3076" s="8"/>
      <c r="K3076" s="8"/>
      <c r="L3076" s="8"/>
      <c r="M3076" s="119"/>
    </row>
    <row r="3077" spans="1:13">
      <c r="G3077" s="8"/>
      <c r="H3077" s="8"/>
      <c r="I3077" s="8"/>
      <c r="J3077" s="8"/>
      <c r="K3077" s="8"/>
      <c r="L3077" s="8"/>
      <c r="M3077" s="119"/>
    </row>
    <row r="3078" spans="1:13">
      <c r="G3078" s="8"/>
      <c r="H3078" s="8"/>
      <c r="I3078" s="8"/>
      <c r="J3078" s="8"/>
      <c r="K3078" s="8"/>
      <c r="L3078" s="8"/>
      <c r="M3078" s="119"/>
    </row>
    <row r="3079" spans="1:13">
      <c r="G3079" s="8"/>
      <c r="H3079" s="8"/>
      <c r="I3079" s="8"/>
      <c r="J3079" s="8"/>
      <c r="K3079" s="8"/>
      <c r="L3079" s="8"/>
      <c r="M3079" s="119"/>
    </row>
    <row r="3080" spans="1:13">
      <c r="G3080" s="8"/>
      <c r="H3080" s="8"/>
      <c r="I3080" s="8"/>
      <c r="J3080" s="8"/>
      <c r="K3080" s="8"/>
      <c r="L3080" s="8"/>
      <c r="M3080" s="119"/>
    </row>
    <row r="3081" spans="1:13">
      <c r="A3081" s="201" t="s">
        <v>50</v>
      </c>
      <c r="B3081" s="187"/>
      <c r="C3081" s="187"/>
      <c r="D3081" s="187"/>
      <c r="E3081" s="187"/>
      <c r="F3081" s="187"/>
      <c r="G3081" s="187"/>
      <c r="H3081" s="187"/>
      <c r="I3081" s="187"/>
      <c r="J3081" s="187"/>
      <c r="K3081" s="187"/>
      <c r="L3081" s="187"/>
      <c r="M3081" s="112"/>
    </row>
    <row r="3082" spans="1:13">
      <c r="A3082" s="202" t="s">
        <v>86</v>
      </c>
      <c r="B3082" s="203"/>
      <c r="C3082" s="203"/>
      <c r="D3082" s="203"/>
      <c r="E3082" s="203"/>
      <c r="F3082" s="97"/>
      <c r="G3082" s="27"/>
      <c r="H3082" s="96" t="s">
        <v>51</v>
      </c>
      <c r="I3082" s="96"/>
      <c r="J3082" s="96"/>
      <c r="K3082" s="27"/>
      <c r="L3082" s="27"/>
      <c r="M3082" s="107"/>
    </row>
    <row r="3083" spans="1:13">
      <c r="A3083" s="34" t="s">
        <v>52</v>
      </c>
      <c r="B3083" s="97"/>
      <c r="C3083" s="97"/>
      <c r="D3083" s="97"/>
      <c r="E3083" s="97"/>
      <c r="F3083" s="97"/>
      <c r="G3083" s="27"/>
      <c r="H3083" s="55" t="s">
        <v>87</v>
      </c>
      <c r="I3083" s="55"/>
      <c r="J3083" s="55"/>
      <c r="K3083" s="37"/>
      <c r="L3083" s="26"/>
      <c r="M3083" s="113"/>
    </row>
    <row r="3084" spans="1:13">
      <c r="A3084" s="97"/>
      <c r="B3084" s="29"/>
      <c r="C3084" s="15" t="s">
        <v>53</v>
      </c>
      <c r="D3084" s="67"/>
      <c r="E3084" s="30"/>
      <c r="F3084" s="28"/>
      <c r="G3084" s="27"/>
      <c r="H3084" s="31" t="s">
        <v>54</v>
      </c>
      <c r="I3084" s="31" t="s">
        <v>55</v>
      </c>
      <c r="J3084" s="31" t="s">
        <v>56</v>
      </c>
      <c r="K3084" s="31" t="s">
        <v>57</v>
      </c>
      <c r="L3084" s="31" t="s">
        <v>58</v>
      </c>
      <c r="M3084" s="114"/>
    </row>
    <row r="3085" spans="1:13">
      <c r="A3085" s="1"/>
      <c r="B3085" s="1"/>
      <c r="C3085" s="15" t="s">
        <v>59</v>
      </c>
      <c r="D3085" s="30">
        <v>428</v>
      </c>
      <c r="E3085" s="30"/>
      <c r="F3085" s="28"/>
      <c r="G3085" s="27"/>
      <c r="H3085" s="31">
        <v>1</v>
      </c>
      <c r="I3085" s="68"/>
      <c r="J3085" s="35"/>
      <c r="K3085" s="31"/>
      <c r="L3085" s="33"/>
      <c r="M3085" s="110"/>
    </row>
    <row r="3086" spans="1:13">
      <c r="A3086" s="9" t="s">
        <v>0</v>
      </c>
      <c r="B3086" s="10"/>
      <c r="C3086" s="15" t="s">
        <v>60</v>
      </c>
      <c r="D3086" s="30">
        <v>407</v>
      </c>
      <c r="E3086" s="30"/>
      <c r="F3086" s="28"/>
      <c r="G3086" s="27"/>
      <c r="H3086" s="31">
        <v>2</v>
      </c>
      <c r="I3086" s="68"/>
      <c r="J3086" s="35"/>
      <c r="K3086" s="31"/>
      <c r="L3086" s="33"/>
      <c r="M3086" s="110"/>
    </row>
    <row r="3087" spans="1:13">
      <c r="A3087" s="9" t="s">
        <v>1</v>
      </c>
      <c r="B3087" s="11"/>
      <c r="C3087" s="15" t="s">
        <v>61</v>
      </c>
      <c r="D3087" s="30">
        <v>20</v>
      </c>
      <c r="E3087" s="30"/>
      <c r="F3087" s="28"/>
      <c r="G3087" s="27"/>
      <c r="H3087" s="31">
        <v>3</v>
      </c>
      <c r="I3087" s="31"/>
      <c r="J3087" s="35"/>
      <c r="K3087" s="31"/>
      <c r="L3087" s="33"/>
      <c r="M3087" s="110"/>
    </row>
    <row r="3088" spans="1:13">
      <c r="A3088" s="9" t="s">
        <v>62</v>
      </c>
      <c r="B3088" s="11"/>
      <c r="C3088" s="16" t="s">
        <v>63</v>
      </c>
      <c r="D3088" s="57" t="s">
        <v>88</v>
      </c>
      <c r="E3088" s="21"/>
      <c r="F3088" s="54"/>
      <c r="G3088" s="27"/>
      <c r="H3088" s="31">
        <v>4</v>
      </c>
      <c r="I3088" s="31"/>
      <c r="J3088" s="35"/>
      <c r="K3088" s="31"/>
      <c r="L3088" s="33"/>
      <c r="M3088" s="110"/>
    </row>
    <row r="3089" spans="1:13">
      <c r="A3089" s="19" t="s">
        <v>2</v>
      </c>
      <c r="B3089" s="19" t="s">
        <v>3</v>
      </c>
      <c r="C3089" s="19" t="s">
        <v>4</v>
      </c>
      <c r="D3089" s="19" t="s">
        <v>5</v>
      </c>
      <c r="E3089" s="19" t="s">
        <v>6</v>
      </c>
      <c r="F3089" s="18"/>
      <c r="G3089" s="27"/>
      <c r="H3089" s="31">
        <v>5</v>
      </c>
      <c r="I3089" s="31"/>
      <c r="J3089" s="35"/>
      <c r="K3089" s="31"/>
      <c r="L3089" s="33"/>
      <c r="M3089" s="110"/>
    </row>
    <row r="3090" spans="1:13">
      <c r="A3090" s="17">
        <v>1</v>
      </c>
      <c r="B3090" s="12"/>
      <c r="C3090" s="71" t="s">
        <v>78</v>
      </c>
      <c r="D3090" s="77">
        <v>22</v>
      </c>
      <c r="E3090" s="71" t="s">
        <v>78</v>
      </c>
      <c r="F3090" s="12"/>
      <c r="G3090" s="27"/>
      <c r="H3090" s="72"/>
      <c r="I3090" s="72"/>
      <c r="J3090" s="72"/>
      <c r="K3090" s="72"/>
      <c r="L3090" s="44"/>
      <c r="M3090" s="115"/>
    </row>
    <row r="3091" spans="1:13">
      <c r="A3091" s="17">
        <v>2</v>
      </c>
      <c r="B3091" s="74">
        <v>10</v>
      </c>
      <c r="C3091" s="71" t="s">
        <v>77</v>
      </c>
      <c r="D3091" s="71" t="s">
        <v>77</v>
      </c>
      <c r="E3091" s="71" t="s">
        <v>77</v>
      </c>
      <c r="F3091" s="6"/>
      <c r="G3091" s="27"/>
      <c r="H3091" s="98"/>
      <c r="I3091" s="98"/>
      <c r="J3091" s="98"/>
      <c r="K3091" s="98"/>
      <c r="L3091" s="44"/>
      <c r="M3091" s="115"/>
    </row>
    <row r="3092" spans="1:13">
      <c r="A3092" s="17">
        <v>3</v>
      </c>
      <c r="B3092" s="75"/>
      <c r="C3092" s="71"/>
      <c r="D3092" s="6"/>
      <c r="E3092" s="71"/>
      <c r="F3092" s="6"/>
      <c r="G3092" s="27"/>
      <c r="H3092" s="204" t="s">
        <v>75</v>
      </c>
      <c r="I3092" s="205"/>
      <c r="J3092" s="98"/>
      <c r="K3092" s="44" t="s">
        <v>35</v>
      </c>
      <c r="L3092" s="5"/>
      <c r="M3092" s="116"/>
    </row>
    <row r="3093" spans="1:13">
      <c r="A3093" s="17">
        <v>4</v>
      </c>
      <c r="B3093" s="75"/>
      <c r="C3093" s="71"/>
      <c r="D3093" s="6"/>
      <c r="E3093" s="71"/>
      <c r="F3093" s="6"/>
      <c r="G3093" s="27"/>
      <c r="H3093" s="21" t="s">
        <v>64</v>
      </c>
      <c r="I3093" s="21"/>
      <c r="J3093" s="43">
        <f>SUM(J3085*L3085)+10+12</f>
        <v>22</v>
      </c>
      <c r="K3093" s="2"/>
      <c r="L3093" s="3"/>
      <c r="M3093" s="117"/>
    </row>
    <row r="3094" spans="1:13">
      <c r="A3094" s="17">
        <v>5</v>
      </c>
      <c r="B3094" s="76"/>
      <c r="C3094" s="71"/>
      <c r="D3094" s="71"/>
      <c r="E3094" s="71"/>
      <c r="F3094" s="6"/>
      <c r="G3094" s="27"/>
      <c r="H3094" s="21" t="s">
        <v>65</v>
      </c>
      <c r="I3094" s="21"/>
      <c r="J3094" s="43">
        <f>SUM(N3090,B3091)+12</f>
        <v>22</v>
      </c>
      <c r="K3094" s="27"/>
      <c r="L3094" s="3"/>
      <c r="M3094" s="117"/>
    </row>
    <row r="3095" spans="1:13">
      <c r="A3095" s="17">
        <v>6</v>
      </c>
      <c r="B3095" s="7"/>
      <c r="C3095" s="7"/>
      <c r="D3095" s="7"/>
      <c r="E3095" s="71"/>
      <c r="F3095" s="6"/>
      <c r="G3095" s="27"/>
      <c r="H3095" s="206" t="s">
        <v>66</v>
      </c>
      <c r="I3095" s="207"/>
      <c r="J3095" s="206" t="s">
        <v>67</v>
      </c>
      <c r="K3095" s="207"/>
      <c r="L3095" s="20"/>
      <c r="M3095" s="118"/>
    </row>
    <row r="3096" spans="1:13">
      <c r="A3096" s="17">
        <v>7</v>
      </c>
      <c r="B3096" s="7"/>
      <c r="C3096" s="71"/>
      <c r="D3096" s="6"/>
      <c r="E3096" s="71"/>
      <c r="F3096" s="6"/>
      <c r="G3096" s="27"/>
      <c r="H3096" s="197"/>
      <c r="I3096" s="198"/>
      <c r="J3096" s="197"/>
      <c r="K3096" s="198"/>
      <c r="L3096" s="27"/>
      <c r="M3096" s="107"/>
    </row>
    <row r="3097" spans="1:13">
      <c r="A3097" s="17">
        <v>8</v>
      </c>
      <c r="B3097" s="75"/>
      <c r="C3097" s="71"/>
      <c r="D3097" s="71"/>
      <c r="E3097" s="71"/>
      <c r="F3097" s="6"/>
      <c r="G3097" s="27"/>
      <c r="H3097" s="199"/>
      <c r="I3097" s="200"/>
      <c r="J3097" s="199"/>
      <c r="K3097" s="200"/>
      <c r="L3097" s="27"/>
      <c r="M3097" s="107"/>
    </row>
    <row r="3098" spans="1:13">
      <c r="A3098" s="17">
        <v>9</v>
      </c>
      <c r="B3098" s="7"/>
      <c r="C3098" s="7"/>
      <c r="D3098" s="7"/>
      <c r="E3098" s="6"/>
      <c r="F3098" s="6"/>
      <c r="G3098" s="27"/>
      <c r="H3098" s="38" t="s">
        <v>68</v>
      </c>
      <c r="I3098" s="38"/>
      <c r="J3098" s="38"/>
      <c r="K3098" s="38"/>
      <c r="L3098" s="27"/>
      <c r="M3098" s="107"/>
    </row>
    <row r="3099" spans="1:13">
      <c r="A3099" s="17">
        <v>10</v>
      </c>
      <c r="B3099" s="95"/>
      <c r="C3099" s="6"/>
      <c r="D3099" s="6"/>
      <c r="E3099" s="6"/>
      <c r="F3099" s="6"/>
      <c r="G3099" s="27"/>
      <c r="H3099" s="54" t="s">
        <v>69</v>
      </c>
      <c r="I3099" s="54"/>
      <c r="J3099" s="54"/>
      <c r="K3099" s="54"/>
      <c r="L3099" s="27"/>
      <c r="M3099" s="107"/>
    </row>
    <row r="3100" spans="1:13">
      <c r="A3100" s="17">
        <v>11</v>
      </c>
      <c r="B3100" s="76"/>
      <c r="C3100" s="6"/>
      <c r="D3100" s="6"/>
      <c r="E3100" s="6"/>
      <c r="F3100" s="6"/>
      <c r="G3100" s="20"/>
      <c r="H3100" s="182"/>
      <c r="I3100" s="183"/>
      <c r="J3100" s="8"/>
      <c r="K3100" s="8"/>
      <c r="L3100" s="8"/>
      <c r="M3100" s="119"/>
    </row>
    <row r="3101" spans="1:13">
      <c r="A3101" s="17">
        <v>12</v>
      </c>
      <c r="B3101" s="75"/>
      <c r="C3101" s="6"/>
      <c r="D3101" s="6"/>
      <c r="E3101" s="6"/>
      <c r="F3101" s="6"/>
      <c r="G3101" s="20"/>
      <c r="H3101" s="95"/>
      <c r="I3101" s="7"/>
      <c r="J3101" s="8"/>
      <c r="K3101" s="8"/>
      <c r="L3101" s="8"/>
      <c r="M3101" s="119"/>
    </row>
    <row r="3102" spans="1:13">
      <c r="A3102" s="17">
        <v>13</v>
      </c>
      <c r="B3102" s="76"/>
      <c r="C3102" s="6"/>
      <c r="D3102" s="6"/>
      <c r="E3102" s="6"/>
      <c r="F3102" s="6"/>
      <c r="G3102" s="20"/>
      <c r="H3102" s="95"/>
      <c r="I3102" s="7"/>
      <c r="J3102" s="8"/>
      <c r="K3102" s="8"/>
      <c r="L3102" s="8"/>
      <c r="M3102" s="119"/>
    </row>
    <row r="3103" spans="1:13">
      <c r="A3103" s="17">
        <v>14</v>
      </c>
      <c r="B3103" s="76"/>
      <c r="C3103" s="6"/>
      <c r="D3103" s="6"/>
      <c r="E3103" s="6"/>
      <c r="F3103" s="6"/>
      <c r="G3103" s="20"/>
      <c r="H3103" s="95"/>
      <c r="I3103" s="7"/>
      <c r="J3103" s="8"/>
      <c r="K3103" s="8"/>
      <c r="L3103" s="8"/>
      <c r="M3103" s="119"/>
    </row>
    <row r="3104" spans="1:13">
      <c r="A3104" s="17">
        <v>15</v>
      </c>
      <c r="B3104" s="76"/>
      <c r="C3104" s="6"/>
      <c r="D3104" s="6"/>
      <c r="E3104" s="6"/>
      <c r="F3104" s="6"/>
      <c r="G3104" s="20"/>
      <c r="H3104" s="95"/>
      <c r="I3104" s="7"/>
      <c r="J3104" s="8"/>
      <c r="K3104" s="8"/>
      <c r="L3104" s="8"/>
      <c r="M3104" s="119"/>
    </row>
    <row r="3105" spans="1:13">
      <c r="A3105" s="17">
        <v>16</v>
      </c>
      <c r="B3105" s="75"/>
      <c r="C3105" s="6"/>
      <c r="D3105" s="6"/>
      <c r="E3105" s="6"/>
      <c r="F3105" s="6"/>
      <c r="G3105" s="54"/>
      <c r="H3105" s="95"/>
      <c r="I3105" s="7"/>
      <c r="J3105" s="8"/>
      <c r="K3105" s="8"/>
      <c r="L3105" s="8"/>
      <c r="M3105" s="119"/>
    </row>
    <row r="3106" spans="1:13">
      <c r="A3106" s="17">
        <v>17</v>
      </c>
      <c r="B3106" s="76"/>
      <c r="C3106" s="6"/>
      <c r="D3106" s="6"/>
      <c r="E3106" s="6"/>
      <c r="F3106" s="6"/>
      <c r="G3106" s="54"/>
      <c r="H3106" s="56"/>
      <c r="I3106" s="8"/>
      <c r="J3106" s="56"/>
      <c r="K3106" s="8"/>
      <c r="L3106" s="56"/>
      <c r="M3106" s="120"/>
    </row>
    <row r="3107" spans="1:13">
      <c r="A3107" s="17">
        <v>18</v>
      </c>
      <c r="B3107" s="76"/>
      <c r="C3107" s="6"/>
      <c r="D3107" s="6"/>
      <c r="E3107" s="6"/>
      <c r="F3107" s="6"/>
      <c r="G3107" s="54"/>
      <c r="H3107" s="99"/>
      <c r="I3107" s="8"/>
      <c r="J3107" s="99"/>
      <c r="K3107" s="8"/>
      <c r="L3107" s="99"/>
      <c r="M3107" s="121"/>
    </row>
    <row r="3108" spans="1:13">
      <c r="A3108" s="17">
        <v>19</v>
      </c>
      <c r="B3108" s="76"/>
      <c r="C3108" s="6"/>
      <c r="D3108" s="6"/>
      <c r="E3108" s="6"/>
      <c r="F3108" s="6"/>
      <c r="G3108" s="99"/>
      <c r="H3108" s="8"/>
      <c r="I3108" s="8"/>
      <c r="J3108" s="8"/>
      <c r="K3108" s="8"/>
      <c r="L3108" s="8"/>
      <c r="M3108" s="119"/>
    </row>
    <row r="3109" spans="1:13">
      <c r="A3109" s="17">
        <v>20</v>
      </c>
      <c r="B3109" s="75"/>
      <c r="C3109" s="6"/>
      <c r="D3109" s="6"/>
      <c r="E3109" s="6"/>
      <c r="F3109" s="6"/>
      <c r="G3109" s="99"/>
      <c r="H3109" s="8"/>
      <c r="I3109" s="8"/>
      <c r="J3109" s="8"/>
      <c r="K3109" s="8"/>
      <c r="L3109" s="8"/>
      <c r="M3109" s="119"/>
    </row>
    <row r="3110" spans="1:13">
      <c r="A3110" s="17">
        <v>21</v>
      </c>
      <c r="B3110" s="76"/>
      <c r="C3110" s="6"/>
      <c r="D3110" s="6"/>
      <c r="E3110" s="6"/>
      <c r="F3110" s="6"/>
      <c r="G3110" s="99"/>
      <c r="H3110" s="8"/>
      <c r="I3110" s="8"/>
      <c r="J3110" s="8"/>
      <c r="K3110" s="8"/>
      <c r="L3110" s="8"/>
      <c r="M3110" s="119"/>
    </row>
    <row r="3111" spans="1:13">
      <c r="A3111" s="17">
        <v>22</v>
      </c>
      <c r="B3111" s="76"/>
      <c r="C3111" s="6"/>
      <c r="D3111" s="6"/>
      <c r="E3111" s="6"/>
      <c r="F3111" s="6"/>
      <c r="G3111" s="99"/>
      <c r="H3111" s="8"/>
      <c r="I3111" s="8"/>
      <c r="J3111" s="8"/>
      <c r="K3111" s="8"/>
      <c r="L3111" s="8"/>
      <c r="M3111" s="119"/>
    </row>
    <row r="3112" spans="1:13">
      <c r="A3112" s="17">
        <v>23</v>
      </c>
      <c r="B3112" s="76"/>
      <c r="C3112" s="6"/>
      <c r="D3112" s="6"/>
      <c r="E3112" s="6"/>
      <c r="F3112" s="6"/>
      <c r="G3112" s="99"/>
      <c r="H3112" s="8"/>
      <c r="I3112" s="8"/>
      <c r="J3112" s="8"/>
      <c r="K3112" s="8"/>
      <c r="L3112" s="8"/>
      <c r="M3112" s="119"/>
    </row>
    <row r="3113" spans="1:13">
      <c r="A3113" s="17">
        <v>24</v>
      </c>
      <c r="B3113" s="75"/>
      <c r="C3113" s="6"/>
      <c r="D3113" s="6"/>
      <c r="E3113" s="6"/>
      <c r="F3113" s="6"/>
      <c r="G3113" s="99"/>
      <c r="H3113" s="42"/>
      <c r="I3113" s="8"/>
      <c r="J3113" s="42"/>
      <c r="K3113" s="8"/>
      <c r="L3113" s="8"/>
      <c r="M3113" s="119"/>
    </row>
    <row r="3114" spans="1:13">
      <c r="A3114" s="17">
        <v>25</v>
      </c>
      <c r="B3114" s="76"/>
      <c r="C3114" s="6"/>
      <c r="D3114" s="6"/>
      <c r="E3114" s="6"/>
      <c r="F3114" s="6"/>
      <c r="G3114" s="99"/>
      <c r="H3114" s="42"/>
      <c r="I3114" s="99"/>
      <c r="J3114" s="42"/>
      <c r="K3114" s="8"/>
      <c r="L3114" s="8"/>
      <c r="M3114" s="119"/>
    </row>
    <row r="3115" spans="1:13">
      <c r="G3115" s="8"/>
      <c r="H3115" s="8"/>
      <c r="I3115" s="8"/>
      <c r="J3115" s="8"/>
      <c r="K3115" s="8"/>
      <c r="L3115" s="8"/>
      <c r="M3115" s="119"/>
    </row>
    <row r="3116" spans="1:13">
      <c r="G3116" s="8"/>
      <c r="H3116" s="8"/>
      <c r="I3116" s="8"/>
      <c r="J3116" s="8"/>
      <c r="K3116" s="8"/>
      <c r="L3116" s="8"/>
      <c r="M3116" s="119"/>
    </row>
    <row r="3117" spans="1:13">
      <c r="G3117" s="8"/>
      <c r="H3117" s="8"/>
      <c r="I3117" s="8"/>
      <c r="J3117" s="8"/>
      <c r="K3117" s="8"/>
      <c r="L3117" s="8"/>
      <c r="M3117" s="119"/>
    </row>
    <row r="3118" spans="1:13">
      <c r="G3118" s="8"/>
      <c r="H3118" s="8"/>
      <c r="I3118" s="8"/>
      <c r="J3118" s="8"/>
      <c r="K3118" s="8"/>
      <c r="L3118" s="8"/>
      <c r="M3118" s="119"/>
    </row>
    <row r="3119" spans="1:13">
      <c r="G3119" s="8"/>
      <c r="H3119" s="8"/>
      <c r="I3119" s="8"/>
      <c r="J3119" s="8"/>
      <c r="K3119" s="8"/>
      <c r="L3119" s="8"/>
      <c r="M3119" s="119"/>
    </row>
    <row r="3120" spans="1:13">
      <c r="G3120" s="8"/>
      <c r="H3120" s="8"/>
      <c r="I3120" s="8"/>
      <c r="J3120" s="8"/>
      <c r="K3120" s="8"/>
      <c r="L3120" s="8"/>
      <c r="M3120" s="119"/>
    </row>
    <row r="3121" spans="1:13">
      <c r="G3121" s="8"/>
      <c r="H3121" s="8"/>
      <c r="I3121" s="8"/>
      <c r="J3121" s="8"/>
      <c r="K3121" s="8"/>
      <c r="L3121" s="8"/>
      <c r="M3121" s="119"/>
    </row>
    <row r="3122" spans="1:13">
      <c r="G3122" s="8"/>
      <c r="H3122" s="8"/>
      <c r="I3122" s="8"/>
      <c r="J3122" s="8"/>
      <c r="K3122" s="8"/>
      <c r="L3122" s="8"/>
      <c r="M3122" s="119"/>
    </row>
    <row r="3123" spans="1:13">
      <c r="G3123" s="8"/>
      <c r="H3123" s="8"/>
      <c r="I3123" s="8"/>
      <c r="J3123" s="8"/>
      <c r="K3123" s="8"/>
      <c r="L3123" s="8"/>
      <c r="M3123" s="119"/>
    </row>
    <row r="3124" spans="1:13">
      <c r="G3124" s="8"/>
      <c r="H3124" s="8"/>
      <c r="I3124" s="8"/>
      <c r="J3124" s="8"/>
      <c r="K3124" s="8"/>
      <c r="L3124" s="8"/>
      <c r="M3124" s="119"/>
    </row>
    <row r="3125" spans="1:13">
      <c r="A3125" s="201" t="s">
        <v>50</v>
      </c>
      <c r="B3125" s="187"/>
      <c r="C3125" s="187"/>
      <c r="D3125" s="187"/>
      <c r="E3125" s="187"/>
      <c r="F3125" s="187"/>
      <c r="G3125" s="187"/>
      <c r="H3125" s="187"/>
      <c r="I3125" s="187"/>
      <c r="J3125" s="187"/>
      <c r="K3125" s="187"/>
      <c r="L3125" s="187"/>
      <c r="M3125" s="112"/>
    </row>
    <row r="3126" spans="1:13">
      <c r="A3126" s="202" t="s">
        <v>86</v>
      </c>
      <c r="B3126" s="203"/>
      <c r="C3126" s="203"/>
      <c r="D3126" s="203"/>
      <c r="E3126" s="203"/>
      <c r="F3126" s="97"/>
      <c r="G3126" s="27"/>
      <c r="H3126" s="96" t="s">
        <v>51</v>
      </c>
      <c r="I3126" s="96"/>
      <c r="J3126" s="96"/>
      <c r="K3126" s="27"/>
      <c r="L3126" s="27"/>
      <c r="M3126" s="107"/>
    </row>
    <row r="3127" spans="1:13">
      <c r="A3127" s="34" t="s">
        <v>52</v>
      </c>
      <c r="B3127" s="97"/>
      <c r="C3127" s="97"/>
      <c r="D3127" s="97"/>
      <c r="E3127" s="97"/>
      <c r="F3127" s="97"/>
      <c r="G3127" s="27"/>
      <c r="H3127" s="55" t="s">
        <v>87</v>
      </c>
      <c r="I3127" s="55"/>
      <c r="J3127" s="55"/>
      <c r="K3127" s="37"/>
      <c r="L3127" s="26"/>
      <c r="M3127" s="113"/>
    </row>
    <row r="3128" spans="1:13">
      <c r="A3128" s="97"/>
      <c r="B3128" s="29"/>
      <c r="C3128" s="15" t="s">
        <v>53</v>
      </c>
      <c r="D3128" s="67"/>
      <c r="E3128" s="30"/>
      <c r="F3128" s="28"/>
      <c r="G3128" s="27"/>
      <c r="H3128" s="31" t="s">
        <v>54</v>
      </c>
      <c r="I3128" s="31" t="s">
        <v>55</v>
      </c>
      <c r="J3128" s="31" t="s">
        <v>56</v>
      </c>
      <c r="K3128" s="31" t="s">
        <v>57</v>
      </c>
      <c r="L3128" s="31" t="s">
        <v>58</v>
      </c>
      <c r="M3128" s="114"/>
    </row>
    <row r="3129" spans="1:13">
      <c r="A3129" s="1"/>
      <c r="B3129" s="1"/>
      <c r="C3129" s="15" t="s">
        <v>59</v>
      </c>
      <c r="D3129" s="30">
        <v>428</v>
      </c>
      <c r="E3129" s="30"/>
      <c r="F3129" s="28"/>
      <c r="G3129" s="27"/>
      <c r="H3129" s="31">
        <v>1</v>
      </c>
      <c r="I3129" s="68"/>
      <c r="J3129" s="35"/>
      <c r="K3129" s="31"/>
      <c r="L3129" s="33"/>
      <c r="M3129" s="110"/>
    </row>
    <row r="3130" spans="1:13">
      <c r="A3130" s="9" t="s">
        <v>0</v>
      </c>
      <c r="B3130" s="10"/>
      <c r="C3130" s="15" t="s">
        <v>60</v>
      </c>
      <c r="D3130" s="30">
        <v>407</v>
      </c>
      <c r="E3130" s="30"/>
      <c r="F3130" s="28"/>
      <c r="G3130" s="27"/>
      <c r="H3130" s="31">
        <v>2</v>
      </c>
      <c r="I3130" s="68"/>
      <c r="J3130" s="35"/>
      <c r="K3130" s="31"/>
      <c r="L3130" s="33"/>
      <c r="M3130" s="110"/>
    </row>
    <row r="3131" spans="1:13">
      <c r="A3131" s="9" t="s">
        <v>1</v>
      </c>
      <c r="B3131" s="11"/>
      <c r="C3131" s="15" t="s">
        <v>61</v>
      </c>
      <c r="D3131" s="30">
        <v>20</v>
      </c>
      <c r="E3131" s="30"/>
      <c r="F3131" s="28"/>
      <c r="G3131" s="27"/>
      <c r="H3131" s="31">
        <v>3</v>
      </c>
      <c r="I3131" s="31"/>
      <c r="J3131" s="35"/>
      <c r="K3131" s="31"/>
      <c r="L3131" s="33"/>
      <c r="M3131" s="110"/>
    </row>
    <row r="3132" spans="1:13">
      <c r="A3132" s="9" t="s">
        <v>62</v>
      </c>
      <c r="B3132" s="11"/>
      <c r="C3132" s="16" t="s">
        <v>63</v>
      </c>
      <c r="D3132" s="57" t="s">
        <v>88</v>
      </c>
      <c r="E3132" s="21"/>
      <c r="F3132" s="54"/>
      <c r="G3132" s="27"/>
      <c r="H3132" s="31">
        <v>4</v>
      </c>
      <c r="I3132" s="31"/>
      <c r="J3132" s="35"/>
      <c r="K3132" s="31"/>
      <c r="L3132" s="33"/>
      <c r="M3132" s="110"/>
    </row>
    <row r="3133" spans="1:13">
      <c r="A3133" s="19" t="s">
        <v>2</v>
      </c>
      <c r="B3133" s="19" t="s">
        <v>3</v>
      </c>
      <c r="C3133" s="19" t="s">
        <v>4</v>
      </c>
      <c r="D3133" s="19" t="s">
        <v>5</v>
      </c>
      <c r="E3133" s="19" t="s">
        <v>6</v>
      </c>
      <c r="F3133" s="18"/>
      <c r="G3133" s="27"/>
      <c r="H3133" s="31">
        <v>5</v>
      </c>
      <c r="I3133" s="31"/>
      <c r="J3133" s="35"/>
      <c r="K3133" s="31"/>
      <c r="L3133" s="33"/>
      <c r="M3133" s="110"/>
    </row>
    <row r="3134" spans="1:13">
      <c r="A3134" s="17">
        <v>1</v>
      </c>
      <c r="B3134" s="12"/>
      <c r="C3134" s="71" t="s">
        <v>78</v>
      </c>
      <c r="D3134" s="77">
        <v>22</v>
      </c>
      <c r="E3134" s="71" t="s">
        <v>78</v>
      </c>
      <c r="F3134" s="12"/>
      <c r="G3134" s="27"/>
      <c r="H3134" s="72"/>
      <c r="I3134" s="72"/>
      <c r="J3134" s="72"/>
      <c r="K3134" s="72"/>
      <c r="L3134" s="44"/>
      <c r="M3134" s="115"/>
    </row>
    <row r="3135" spans="1:13">
      <c r="A3135" s="17">
        <v>2</v>
      </c>
      <c r="B3135" s="74">
        <v>10</v>
      </c>
      <c r="C3135" s="71" t="s">
        <v>77</v>
      </c>
      <c r="D3135" s="71" t="s">
        <v>77</v>
      </c>
      <c r="E3135" s="71" t="s">
        <v>77</v>
      </c>
      <c r="F3135" s="6"/>
      <c r="G3135" s="27"/>
      <c r="H3135" s="98"/>
      <c r="I3135" s="98"/>
      <c r="J3135" s="98"/>
      <c r="K3135" s="98"/>
      <c r="L3135" s="44"/>
      <c r="M3135" s="115"/>
    </row>
    <row r="3136" spans="1:13">
      <c r="A3136" s="17">
        <v>3</v>
      </c>
      <c r="B3136" s="75"/>
      <c r="C3136" s="71"/>
      <c r="D3136" s="6"/>
      <c r="E3136" s="71"/>
      <c r="F3136" s="6"/>
      <c r="G3136" s="27"/>
      <c r="H3136" s="204" t="s">
        <v>75</v>
      </c>
      <c r="I3136" s="205"/>
      <c r="J3136" s="98"/>
      <c r="K3136" s="44" t="s">
        <v>35</v>
      </c>
      <c r="L3136" s="5"/>
      <c r="M3136" s="116"/>
    </row>
    <row r="3137" spans="1:13">
      <c r="A3137" s="17">
        <v>4</v>
      </c>
      <c r="B3137" s="75"/>
      <c r="C3137" s="71"/>
      <c r="D3137" s="6"/>
      <c r="E3137" s="71"/>
      <c r="F3137" s="6"/>
      <c r="G3137" s="27"/>
      <c r="H3137" s="21" t="s">
        <v>64</v>
      </c>
      <c r="I3137" s="21"/>
      <c r="J3137" s="43">
        <f>SUM(J3129*L3129)+10+12</f>
        <v>22</v>
      </c>
      <c r="K3137" s="2"/>
      <c r="L3137" s="3"/>
      <c r="M3137" s="117"/>
    </row>
    <row r="3138" spans="1:13">
      <c r="A3138" s="17">
        <v>5</v>
      </c>
      <c r="B3138" s="76"/>
      <c r="C3138" s="71"/>
      <c r="D3138" s="71"/>
      <c r="E3138" s="71"/>
      <c r="F3138" s="6"/>
      <c r="G3138" s="27"/>
      <c r="H3138" s="21" t="s">
        <v>65</v>
      </c>
      <c r="I3138" s="21"/>
      <c r="J3138" s="43">
        <f>SUM(N3134,B3135)+12</f>
        <v>22</v>
      </c>
      <c r="K3138" s="27"/>
      <c r="L3138" s="3"/>
      <c r="M3138" s="117"/>
    </row>
    <row r="3139" spans="1:13">
      <c r="A3139" s="17">
        <v>6</v>
      </c>
      <c r="B3139" s="7"/>
      <c r="C3139" s="7"/>
      <c r="D3139" s="7"/>
      <c r="E3139" s="71"/>
      <c r="F3139" s="6"/>
      <c r="G3139" s="27"/>
      <c r="H3139" s="206" t="s">
        <v>66</v>
      </c>
      <c r="I3139" s="207"/>
      <c r="J3139" s="206" t="s">
        <v>67</v>
      </c>
      <c r="K3139" s="207"/>
      <c r="L3139" s="20"/>
      <c r="M3139" s="118"/>
    </row>
    <row r="3140" spans="1:13">
      <c r="A3140" s="17">
        <v>7</v>
      </c>
      <c r="B3140" s="7"/>
      <c r="C3140" s="71"/>
      <c r="D3140" s="6"/>
      <c r="E3140" s="71"/>
      <c r="F3140" s="6"/>
      <c r="G3140" s="27"/>
      <c r="H3140" s="197"/>
      <c r="I3140" s="198"/>
      <c r="J3140" s="197"/>
      <c r="K3140" s="198"/>
      <c r="L3140" s="27"/>
      <c r="M3140" s="107"/>
    </row>
    <row r="3141" spans="1:13">
      <c r="A3141" s="17">
        <v>8</v>
      </c>
      <c r="B3141" s="75"/>
      <c r="C3141" s="71"/>
      <c r="D3141" s="71"/>
      <c r="E3141" s="71"/>
      <c r="F3141" s="6"/>
      <c r="G3141" s="27"/>
      <c r="H3141" s="199"/>
      <c r="I3141" s="200"/>
      <c r="J3141" s="199"/>
      <c r="K3141" s="200"/>
      <c r="L3141" s="27"/>
      <c r="M3141" s="107"/>
    </row>
    <row r="3142" spans="1:13">
      <c r="A3142" s="17">
        <v>9</v>
      </c>
      <c r="B3142" s="7"/>
      <c r="C3142" s="7"/>
      <c r="D3142" s="7"/>
      <c r="E3142" s="6"/>
      <c r="F3142" s="6"/>
      <c r="G3142" s="27"/>
      <c r="H3142" s="38" t="s">
        <v>68</v>
      </c>
      <c r="I3142" s="38"/>
      <c r="J3142" s="38"/>
      <c r="K3142" s="38"/>
      <c r="L3142" s="27"/>
      <c r="M3142" s="107"/>
    </row>
    <row r="3143" spans="1:13">
      <c r="A3143" s="17">
        <v>10</v>
      </c>
      <c r="B3143" s="95"/>
      <c r="C3143" s="6"/>
      <c r="D3143" s="6"/>
      <c r="E3143" s="6"/>
      <c r="F3143" s="6"/>
      <c r="G3143" s="27"/>
      <c r="H3143" s="54" t="s">
        <v>69</v>
      </c>
      <c r="I3143" s="54"/>
      <c r="J3143" s="54"/>
      <c r="K3143" s="54"/>
      <c r="L3143" s="27"/>
      <c r="M3143" s="107"/>
    </row>
    <row r="3144" spans="1:13">
      <c r="A3144" s="17">
        <v>11</v>
      </c>
      <c r="B3144" s="76"/>
      <c r="C3144" s="6"/>
      <c r="D3144" s="6"/>
      <c r="E3144" s="6"/>
      <c r="F3144" s="6"/>
      <c r="G3144" s="20"/>
      <c r="H3144" s="182"/>
      <c r="I3144" s="183"/>
      <c r="J3144" s="8"/>
      <c r="K3144" s="8"/>
      <c r="L3144" s="8"/>
      <c r="M3144" s="119"/>
    </row>
    <row r="3145" spans="1:13">
      <c r="A3145" s="17">
        <v>12</v>
      </c>
      <c r="B3145" s="75"/>
      <c r="C3145" s="6"/>
      <c r="D3145" s="6"/>
      <c r="E3145" s="6"/>
      <c r="F3145" s="6"/>
      <c r="G3145" s="20"/>
      <c r="H3145" s="95"/>
      <c r="I3145" s="7"/>
      <c r="J3145" s="8"/>
      <c r="K3145" s="8"/>
      <c r="L3145" s="8"/>
      <c r="M3145" s="119"/>
    </row>
    <row r="3146" spans="1:13">
      <c r="A3146" s="17">
        <v>13</v>
      </c>
      <c r="B3146" s="76"/>
      <c r="C3146" s="6"/>
      <c r="D3146" s="6"/>
      <c r="E3146" s="6"/>
      <c r="F3146" s="6"/>
      <c r="G3146" s="20"/>
      <c r="H3146" s="95"/>
      <c r="I3146" s="7"/>
      <c r="J3146" s="8"/>
      <c r="K3146" s="8"/>
      <c r="L3146" s="8"/>
      <c r="M3146" s="119"/>
    </row>
    <row r="3147" spans="1:13">
      <c r="A3147" s="17">
        <v>14</v>
      </c>
      <c r="B3147" s="76"/>
      <c r="C3147" s="6"/>
      <c r="D3147" s="6"/>
      <c r="E3147" s="6"/>
      <c r="F3147" s="6"/>
      <c r="G3147" s="20"/>
      <c r="H3147" s="95"/>
      <c r="I3147" s="7"/>
      <c r="J3147" s="8"/>
      <c r="K3147" s="8"/>
      <c r="L3147" s="8"/>
      <c r="M3147" s="119"/>
    </row>
    <row r="3148" spans="1:13">
      <c r="A3148" s="17">
        <v>15</v>
      </c>
      <c r="B3148" s="76"/>
      <c r="C3148" s="6"/>
      <c r="D3148" s="6"/>
      <c r="E3148" s="6"/>
      <c r="F3148" s="6"/>
      <c r="G3148" s="20"/>
      <c r="H3148" s="95"/>
      <c r="I3148" s="7"/>
      <c r="J3148" s="8"/>
      <c r="K3148" s="8"/>
      <c r="L3148" s="8"/>
      <c r="M3148" s="119"/>
    </row>
    <row r="3149" spans="1:13">
      <c r="A3149" s="17">
        <v>16</v>
      </c>
      <c r="B3149" s="75"/>
      <c r="C3149" s="6"/>
      <c r="D3149" s="6"/>
      <c r="E3149" s="6"/>
      <c r="F3149" s="6"/>
      <c r="G3149" s="54"/>
      <c r="H3149" s="95"/>
      <c r="I3149" s="7"/>
      <c r="J3149" s="8"/>
      <c r="K3149" s="8"/>
      <c r="L3149" s="8"/>
      <c r="M3149" s="119"/>
    </row>
    <row r="3150" spans="1:13">
      <c r="A3150" s="17">
        <v>17</v>
      </c>
      <c r="B3150" s="76"/>
      <c r="C3150" s="6"/>
      <c r="D3150" s="6"/>
      <c r="E3150" s="6"/>
      <c r="F3150" s="6"/>
      <c r="G3150" s="54"/>
      <c r="H3150" s="56"/>
      <c r="I3150" s="8"/>
      <c r="J3150" s="56"/>
      <c r="K3150" s="8"/>
      <c r="L3150" s="56"/>
      <c r="M3150" s="120"/>
    </row>
    <row r="3151" spans="1:13">
      <c r="A3151" s="17">
        <v>18</v>
      </c>
      <c r="B3151" s="76"/>
      <c r="C3151" s="6"/>
      <c r="D3151" s="6"/>
      <c r="E3151" s="6"/>
      <c r="F3151" s="6"/>
      <c r="G3151" s="54"/>
      <c r="H3151" s="99"/>
      <c r="I3151" s="8"/>
      <c r="J3151" s="99"/>
      <c r="K3151" s="8"/>
      <c r="L3151" s="99"/>
      <c r="M3151" s="121"/>
    </row>
    <row r="3152" spans="1:13">
      <c r="A3152" s="17">
        <v>19</v>
      </c>
      <c r="B3152" s="76"/>
      <c r="C3152" s="6"/>
      <c r="D3152" s="6"/>
      <c r="E3152" s="6"/>
      <c r="F3152" s="6"/>
      <c r="G3152" s="99"/>
      <c r="H3152" s="8"/>
      <c r="I3152" s="8"/>
      <c r="J3152" s="8"/>
      <c r="K3152" s="8"/>
      <c r="L3152" s="8"/>
      <c r="M3152" s="119"/>
    </row>
    <row r="3153" spans="1:13">
      <c r="A3153" s="17">
        <v>20</v>
      </c>
      <c r="B3153" s="75"/>
      <c r="C3153" s="6"/>
      <c r="D3153" s="6"/>
      <c r="E3153" s="6"/>
      <c r="F3153" s="6"/>
      <c r="G3153" s="99"/>
      <c r="H3153" s="8"/>
      <c r="I3153" s="8"/>
      <c r="J3153" s="8"/>
      <c r="K3153" s="8"/>
      <c r="L3153" s="8"/>
      <c r="M3153" s="119"/>
    </row>
    <row r="3154" spans="1:13">
      <c r="A3154" s="17">
        <v>21</v>
      </c>
      <c r="B3154" s="76"/>
      <c r="C3154" s="6"/>
      <c r="D3154" s="6"/>
      <c r="E3154" s="6"/>
      <c r="F3154" s="6"/>
      <c r="G3154" s="99"/>
      <c r="H3154" s="8"/>
      <c r="I3154" s="8"/>
      <c r="J3154" s="8"/>
      <c r="K3154" s="8"/>
      <c r="L3154" s="8"/>
      <c r="M3154" s="119"/>
    </row>
    <row r="3155" spans="1:13">
      <c r="A3155" s="17">
        <v>22</v>
      </c>
      <c r="B3155" s="76"/>
      <c r="C3155" s="6"/>
      <c r="D3155" s="6"/>
      <c r="E3155" s="6"/>
      <c r="F3155" s="6"/>
      <c r="G3155" s="99"/>
      <c r="H3155" s="8"/>
      <c r="I3155" s="8"/>
      <c r="J3155" s="8"/>
      <c r="K3155" s="8"/>
      <c r="L3155" s="8"/>
      <c r="M3155" s="119"/>
    </row>
    <row r="3156" spans="1:13">
      <c r="A3156" s="17">
        <v>23</v>
      </c>
      <c r="B3156" s="76"/>
      <c r="C3156" s="6"/>
      <c r="D3156" s="6"/>
      <c r="E3156" s="6"/>
      <c r="F3156" s="6"/>
      <c r="G3156" s="99"/>
      <c r="H3156" s="8"/>
      <c r="I3156" s="8"/>
      <c r="J3156" s="8"/>
      <c r="K3156" s="8"/>
      <c r="L3156" s="8"/>
      <c r="M3156" s="119"/>
    </row>
    <row r="3157" spans="1:13">
      <c r="A3157" s="17">
        <v>24</v>
      </c>
      <c r="B3157" s="75"/>
      <c r="C3157" s="6"/>
      <c r="D3157" s="6"/>
      <c r="E3157" s="6"/>
      <c r="F3157" s="6"/>
      <c r="G3157" s="99"/>
      <c r="H3157" s="42"/>
      <c r="I3157" s="8"/>
      <c r="J3157" s="42"/>
      <c r="K3157" s="8"/>
      <c r="L3157" s="8"/>
      <c r="M3157" s="119"/>
    </row>
    <row r="3158" spans="1:13">
      <c r="A3158" s="17">
        <v>25</v>
      </c>
      <c r="B3158" s="76"/>
      <c r="C3158" s="6"/>
      <c r="D3158" s="6"/>
      <c r="E3158" s="6"/>
      <c r="F3158" s="6"/>
      <c r="G3158" s="99"/>
      <c r="H3158" s="42"/>
      <c r="I3158" s="99"/>
      <c r="J3158" s="42"/>
      <c r="K3158" s="8"/>
      <c r="L3158" s="8"/>
      <c r="M3158" s="119"/>
    </row>
    <row r="3159" spans="1:13">
      <c r="G3159" s="8"/>
      <c r="H3159" s="8"/>
      <c r="I3159" s="8"/>
      <c r="J3159" s="8"/>
      <c r="K3159" s="8"/>
      <c r="L3159" s="8"/>
      <c r="M3159" s="119"/>
    </row>
    <row r="3160" spans="1:13">
      <c r="G3160" s="8"/>
      <c r="H3160" s="8"/>
      <c r="I3160" s="8"/>
      <c r="J3160" s="8"/>
      <c r="K3160" s="8"/>
      <c r="L3160" s="8"/>
      <c r="M3160" s="119"/>
    </row>
    <row r="3161" spans="1:13">
      <c r="G3161" s="8"/>
      <c r="H3161" s="8"/>
      <c r="I3161" s="8"/>
      <c r="J3161" s="8"/>
      <c r="K3161" s="8"/>
      <c r="L3161" s="8"/>
      <c r="M3161" s="119"/>
    </row>
    <row r="3162" spans="1:13">
      <c r="G3162" s="8"/>
      <c r="H3162" s="8"/>
      <c r="I3162" s="8"/>
      <c r="J3162" s="8"/>
      <c r="K3162" s="8"/>
      <c r="L3162" s="8"/>
      <c r="M3162" s="119"/>
    </row>
    <row r="3163" spans="1:13">
      <c r="G3163" s="8"/>
      <c r="H3163" s="8"/>
      <c r="I3163" s="8"/>
      <c r="J3163" s="8"/>
      <c r="K3163" s="8"/>
      <c r="L3163" s="8"/>
      <c r="M3163" s="119"/>
    </row>
    <row r="3164" spans="1:13">
      <c r="G3164" s="8"/>
      <c r="H3164" s="8"/>
      <c r="I3164" s="8"/>
      <c r="J3164" s="8"/>
      <c r="K3164" s="8"/>
      <c r="L3164" s="8"/>
      <c r="M3164" s="119"/>
    </row>
    <row r="3165" spans="1:13">
      <c r="G3165" s="8"/>
      <c r="H3165" s="8"/>
      <c r="I3165" s="8"/>
      <c r="J3165" s="8"/>
      <c r="K3165" s="8"/>
      <c r="L3165" s="8"/>
      <c r="M3165" s="119"/>
    </row>
    <row r="3166" spans="1:13">
      <c r="G3166" s="8"/>
      <c r="H3166" s="8"/>
      <c r="I3166" s="8"/>
      <c r="J3166" s="8"/>
      <c r="K3166" s="8"/>
      <c r="L3166" s="8"/>
      <c r="M3166" s="119"/>
    </row>
    <row r="3167" spans="1:13">
      <c r="G3167" s="8"/>
      <c r="H3167" s="8"/>
      <c r="I3167" s="8"/>
      <c r="J3167" s="8"/>
      <c r="K3167" s="8"/>
      <c r="L3167" s="8"/>
      <c r="M3167" s="119"/>
    </row>
    <row r="3168" spans="1:13">
      <c r="G3168" s="8"/>
      <c r="H3168" s="8"/>
      <c r="I3168" s="8"/>
      <c r="J3168" s="8"/>
      <c r="K3168" s="8"/>
      <c r="L3168" s="8"/>
      <c r="M3168" s="119"/>
    </row>
    <row r="3169" spans="1:13">
      <c r="A3169" s="201" t="s">
        <v>50</v>
      </c>
      <c r="B3169" s="187"/>
      <c r="C3169" s="187"/>
      <c r="D3169" s="187"/>
      <c r="E3169" s="187"/>
      <c r="F3169" s="187"/>
      <c r="G3169" s="187"/>
      <c r="H3169" s="187"/>
      <c r="I3169" s="187"/>
      <c r="J3169" s="187"/>
      <c r="K3169" s="187"/>
      <c r="L3169" s="187"/>
      <c r="M3169" s="112"/>
    </row>
    <row r="3170" spans="1:13">
      <c r="A3170" s="202" t="s">
        <v>86</v>
      </c>
      <c r="B3170" s="203"/>
      <c r="C3170" s="203"/>
      <c r="D3170" s="203"/>
      <c r="E3170" s="203"/>
      <c r="F3170" s="97"/>
      <c r="G3170" s="27"/>
      <c r="H3170" s="96" t="s">
        <v>51</v>
      </c>
      <c r="I3170" s="96"/>
      <c r="J3170" s="96"/>
      <c r="K3170" s="27"/>
      <c r="L3170" s="27"/>
      <c r="M3170" s="107"/>
    </row>
    <row r="3171" spans="1:13">
      <c r="A3171" s="34" t="s">
        <v>52</v>
      </c>
      <c r="B3171" s="97"/>
      <c r="C3171" s="97"/>
      <c r="D3171" s="97"/>
      <c r="E3171" s="97"/>
      <c r="F3171" s="97"/>
      <c r="G3171" s="27"/>
      <c r="H3171" s="55" t="s">
        <v>87</v>
      </c>
      <c r="I3171" s="55"/>
      <c r="J3171" s="55"/>
      <c r="K3171" s="37"/>
      <c r="L3171" s="26"/>
      <c r="M3171" s="113"/>
    </row>
    <row r="3172" spans="1:13">
      <c r="A3172" s="97"/>
      <c r="B3172" s="29"/>
      <c r="C3172" s="15" t="s">
        <v>53</v>
      </c>
      <c r="D3172" s="67"/>
      <c r="E3172" s="30"/>
      <c r="F3172" s="28"/>
      <c r="G3172" s="27"/>
      <c r="H3172" s="31" t="s">
        <v>54</v>
      </c>
      <c r="I3172" s="31" t="s">
        <v>55</v>
      </c>
      <c r="J3172" s="31" t="s">
        <v>56</v>
      </c>
      <c r="K3172" s="31" t="s">
        <v>57</v>
      </c>
      <c r="L3172" s="31" t="s">
        <v>58</v>
      </c>
      <c r="M3172" s="114"/>
    </row>
    <row r="3173" spans="1:13">
      <c r="A3173" s="1"/>
      <c r="B3173" s="1"/>
      <c r="C3173" s="15" t="s">
        <v>59</v>
      </c>
      <c r="D3173" s="30">
        <v>428</v>
      </c>
      <c r="E3173" s="30"/>
      <c r="F3173" s="28"/>
      <c r="G3173" s="27"/>
      <c r="H3173" s="31">
        <v>1</v>
      </c>
      <c r="I3173" s="68"/>
      <c r="J3173" s="35"/>
      <c r="K3173" s="31"/>
      <c r="L3173" s="33"/>
      <c r="M3173" s="110"/>
    </row>
    <row r="3174" spans="1:13">
      <c r="A3174" s="9" t="s">
        <v>0</v>
      </c>
      <c r="B3174" s="10"/>
      <c r="C3174" s="15" t="s">
        <v>60</v>
      </c>
      <c r="D3174" s="30">
        <v>407</v>
      </c>
      <c r="E3174" s="30"/>
      <c r="F3174" s="28"/>
      <c r="G3174" s="27"/>
      <c r="H3174" s="31">
        <v>2</v>
      </c>
      <c r="I3174" s="68"/>
      <c r="J3174" s="35"/>
      <c r="K3174" s="31"/>
      <c r="L3174" s="33"/>
      <c r="M3174" s="110"/>
    </row>
    <row r="3175" spans="1:13">
      <c r="A3175" s="9" t="s">
        <v>1</v>
      </c>
      <c r="B3175" s="11"/>
      <c r="C3175" s="15" t="s">
        <v>61</v>
      </c>
      <c r="D3175" s="30">
        <v>20</v>
      </c>
      <c r="E3175" s="30"/>
      <c r="F3175" s="28"/>
      <c r="G3175" s="27"/>
      <c r="H3175" s="31">
        <v>3</v>
      </c>
      <c r="I3175" s="31"/>
      <c r="J3175" s="35"/>
      <c r="K3175" s="31"/>
      <c r="L3175" s="33"/>
      <c r="M3175" s="110"/>
    </row>
    <row r="3176" spans="1:13">
      <c r="A3176" s="9" t="s">
        <v>62</v>
      </c>
      <c r="B3176" s="11"/>
      <c r="C3176" s="16" t="s">
        <v>63</v>
      </c>
      <c r="D3176" s="57" t="s">
        <v>88</v>
      </c>
      <c r="E3176" s="21"/>
      <c r="F3176" s="54"/>
      <c r="G3176" s="27"/>
      <c r="H3176" s="31">
        <v>4</v>
      </c>
      <c r="I3176" s="31"/>
      <c r="J3176" s="35"/>
      <c r="K3176" s="31"/>
      <c r="L3176" s="33"/>
      <c r="M3176" s="110"/>
    </row>
    <row r="3177" spans="1:13">
      <c r="A3177" s="19" t="s">
        <v>2</v>
      </c>
      <c r="B3177" s="19" t="s">
        <v>3</v>
      </c>
      <c r="C3177" s="19" t="s">
        <v>4</v>
      </c>
      <c r="D3177" s="19" t="s">
        <v>5</v>
      </c>
      <c r="E3177" s="19" t="s">
        <v>6</v>
      </c>
      <c r="F3177" s="18"/>
      <c r="G3177" s="27"/>
      <c r="H3177" s="31">
        <v>5</v>
      </c>
      <c r="I3177" s="31"/>
      <c r="J3177" s="35"/>
      <c r="K3177" s="31"/>
      <c r="L3177" s="33"/>
      <c r="M3177" s="110"/>
    </row>
    <row r="3178" spans="1:13">
      <c r="A3178" s="17">
        <v>1</v>
      </c>
      <c r="B3178" s="12"/>
      <c r="C3178" s="71" t="s">
        <v>78</v>
      </c>
      <c r="D3178" s="77">
        <v>22</v>
      </c>
      <c r="E3178" s="71" t="s">
        <v>78</v>
      </c>
      <c r="F3178" s="12"/>
      <c r="G3178" s="27"/>
      <c r="H3178" s="72"/>
      <c r="I3178" s="72"/>
      <c r="J3178" s="72"/>
      <c r="K3178" s="72"/>
      <c r="L3178" s="44"/>
      <c r="M3178" s="115"/>
    </row>
    <row r="3179" spans="1:13">
      <c r="A3179" s="17">
        <v>2</v>
      </c>
      <c r="B3179" s="74">
        <v>10</v>
      </c>
      <c r="C3179" s="71" t="s">
        <v>77</v>
      </c>
      <c r="D3179" s="71" t="s">
        <v>77</v>
      </c>
      <c r="E3179" s="71" t="s">
        <v>77</v>
      </c>
      <c r="F3179" s="6"/>
      <c r="G3179" s="27"/>
      <c r="H3179" s="98"/>
      <c r="I3179" s="98"/>
      <c r="J3179" s="98"/>
      <c r="K3179" s="98"/>
      <c r="L3179" s="44"/>
      <c r="M3179" s="115"/>
    </row>
    <row r="3180" spans="1:13">
      <c r="A3180" s="17">
        <v>3</v>
      </c>
      <c r="B3180" s="75"/>
      <c r="C3180" s="71"/>
      <c r="D3180" s="6"/>
      <c r="E3180" s="71"/>
      <c r="F3180" s="6"/>
      <c r="G3180" s="27"/>
      <c r="H3180" s="204" t="s">
        <v>75</v>
      </c>
      <c r="I3180" s="205"/>
      <c r="J3180" s="98"/>
      <c r="K3180" s="44" t="s">
        <v>35</v>
      </c>
      <c r="L3180" s="5"/>
      <c r="M3180" s="116"/>
    </row>
    <row r="3181" spans="1:13">
      <c r="A3181" s="17">
        <v>4</v>
      </c>
      <c r="B3181" s="75"/>
      <c r="C3181" s="71"/>
      <c r="D3181" s="6"/>
      <c r="E3181" s="71"/>
      <c r="F3181" s="6"/>
      <c r="G3181" s="27"/>
      <c r="H3181" s="21" t="s">
        <v>64</v>
      </c>
      <c r="I3181" s="21"/>
      <c r="J3181" s="43">
        <f>SUM(J3173*L3173)+10+12</f>
        <v>22</v>
      </c>
      <c r="K3181" s="2"/>
      <c r="L3181" s="3"/>
      <c r="M3181" s="117"/>
    </row>
    <row r="3182" spans="1:13">
      <c r="A3182" s="17">
        <v>5</v>
      </c>
      <c r="B3182" s="76"/>
      <c r="C3182" s="71"/>
      <c r="D3182" s="71"/>
      <c r="E3182" s="71"/>
      <c r="F3182" s="6"/>
      <c r="G3182" s="27"/>
      <c r="H3182" s="21" t="s">
        <v>65</v>
      </c>
      <c r="I3182" s="21"/>
      <c r="J3182" s="43">
        <f>SUM(N3178,B3179)+12</f>
        <v>22</v>
      </c>
      <c r="K3182" s="27"/>
      <c r="L3182" s="3"/>
      <c r="M3182" s="117"/>
    </row>
    <row r="3183" spans="1:13">
      <c r="A3183" s="17">
        <v>6</v>
      </c>
      <c r="B3183" s="7"/>
      <c r="C3183" s="7"/>
      <c r="D3183" s="7"/>
      <c r="E3183" s="71"/>
      <c r="F3183" s="6"/>
      <c r="G3183" s="27"/>
      <c r="H3183" s="206" t="s">
        <v>66</v>
      </c>
      <c r="I3183" s="207"/>
      <c r="J3183" s="206" t="s">
        <v>67</v>
      </c>
      <c r="K3183" s="207"/>
      <c r="L3183" s="20"/>
      <c r="M3183" s="118"/>
    </row>
    <row r="3184" spans="1:13">
      <c r="A3184" s="17">
        <v>7</v>
      </c>
      <c r="B3184" s="7"/>
      <c r="C3184" s="71"/>
      <c r="D3184" s="6"/>
      <c r="E3184" s="71"/>
      <c r="F3184" s="6"/>
      <c r="G3184" s="27"/>
      <c r="H3184" s="197"/>
      <c r="I3184" s="198"/>
      <c r="J3184" s="197"/>
      <c r="K3184" s="198"/>
      <c r="L3184" s="27"/>
      <c r="M3184" s="107"/>
    </row>
    <row r="3185" spans="1:13">
      <c r="A3185" s="17">
        <v>8</v>
      </c>
      <c r="B3185" s="75"/>
      <c r="C3185" s="71"/>
      <c r="D3185" s="71"/>
      <c r="E3185" s="71"/>
      <c r="F3185" s="6"/>
      <c r="G3185" s="27"/>
      <c r="H3185" s="199"/>
      <c r="I3185" s="200"/>
      <c r="J3185" s="199"/>
      <c r="K3185" s="200"/>
      <c r="L3185" s="27"/>
      <c r="M3185" s="107"/>
    </row>
    <row r="3186" spans="1:13">
      <c r="A3186" s="17">
        <v>9</v>
      </c>
      <c r="B3186" s="7"/>
      <c r="C3186" s="7"/>
      <c r="D3186" s="7"/>
      <c r="E3186" s="6"/>
      <c r="F3186" s="6"/>
      <c r="G3186" s="27"/>
      <c r="H3186" s="38" t="s">
        <v>68</v>
      </c>
      <c r="I3186" s="38"/>
      <c r="J3186" s="38"/>
      <c r="K3186" s="38"/>
      <c r="L3186" s="27"/>
      <c r="M3186" s="107"/>
    </row>
    <row r="3187" spans="1:13">
      <c r="A3187" s="17">
        <v>10</v>
      </c>
      <c r="B3187" s="95"/>
      <c r="C3187" s="6"/>
      <c r="D3187" s="6"/>
      <c r="E3187" s="6"/>
      <c r="F3187" s="6"/>
      <c r="G3187" s="27"/>
      <c r="H3187" s="54" t="s">
        <v>69</v>
      </c>
      <c r="I3187" s="54"/>
      <c r="J3187" s="54"/>
      <c r="K3187" s="54"/>
      <c r="L3187" s="27"/>
      <c r="M3187" s="107"/>
    </row>
    <row r="3188" spans="1:13">
      <c r="A3188" s="17">
        <v>11</v>
      </c>
      <c r="B3188" s="76"/>
      <c r="C3188" s="6"/>
      <c r="D3188" s="6"/>
      <c r="E3188" s="6"/>
      <c r="F3188" s="6"/>
      <c r="G3188" s="20"/>
      <c r="H3188" s="182"/>
      <c r="I3188" s="183"/>
      <c r="J3188" s="8"/>
      <c r="K3188" s="8"/>
      <c r="L3188" s="8"/>
      <c r="M3188" s="119"/>
    </row>
    <row r="3189" spans="1:13">
      <c r="A3189" s="17">
        <v>12</v>
      </c>
      <c r="B3189" s="75"/>
      <c r="C3189" s="6"/>
      <c r="D3189" s="6"/>
      <c r="E3189" s="6"/>
      <c r="F3189" s="6"/>
      <c r="G3189" s="20"/>
      <c r="H3189" s="95"/>
      <c r="I3189" s="7"/>
      <c r="J3189" s="8"/>
      <c r="K3189" s="8"/>
      <c r="L3189" s="8"/>
      <c r="M3189" s="119"/>
    </row>
    <row r="3190" spans="1:13">
      <c r="A3190" s="17">
        <v>13</v>
      </c>
      <c r="B3190" s="76"/>
      <c r="C3190" s="6"/>
      <c r="D3190" s="6"/>
      <c r="E3190" s="6"/>
      <c r="F3190" s="6"/>
      <c r="G3190" s="20"/>
      <c r="H3190" s="95"/>
      <c r="I3190" s="7"/>
      <c r="J3190" s="8"/>
      <c r="K3190" s="8"/>
      <c r="L3190" s="8"/>
      <c r="M3190" s="119"/>
    </row>
    <row r="3191" spans="1:13">
      <c r="A3191" s="17">
        <v>14</v>
      </c>
      <c r="B3191" s="76"/>
      <c r="C3191" s="6"/>
      <c r="D3191" s="6"/>
      <c r="E3191" s="6"/>
      <c r="F3191" s="6"/>
      <c r="G3191" s="20"/>
      <c r="H3191" s="95"/>
      <c r="I3191" s="7"/>
      <c r="J3191" s="8"/>
      <c r="K3191" s="8"/>
      <c r="L3191" s="8"/>
      <c r="M3191" s="119"/>
    </row>
    <row r="3192" spans="1:13">
      <c r="A3192" s="17">
        <v>15</v>
      </c>
      <c r="B3192" s="76"/>
      <c r="C3192" s="6"/>
      <c r="D3192" s="6"/>
      <c r="E3192" s="6"/>
      <c r="F3192" s="6"/>
      <c r="G3192" s="20"/>
      <c r="H3192" s="95"/>
      <c r="I3192" s="7"/>
      <c r="J3192" s="8"/>
      <c r="K3192" s="8"/>
      <c r="L3192" s="8"/>
      <c r="M3192" s="119"/>
    </row>
    <row r="3193" spans="1:13">
      <c r="A3193" s="17">
        <v>16</v>
      </c>
      <c r="B3193" s="75"/>
      <c r="C3193" s="6"/>
      <c r="D3193" s="6"/>
      <c r="E3193" s="6"/>
      <c r="F3193" s="6"/>
      <c r="G3193" s="54"/>
      <c r="H3193" s="95"/>
      <c r="I3193" s="7"/>
      <c r="J3193" s="8"/>
      <c r="K3193" s="8"/>
      <c r="L3193" s="8"/>
      <c r="M3193" s="119"/>
    </row>
    <row r="3194" spans="1:13">
      <c r="A3194" s="17">
        <v>17</v>
      </c>
      <c r="B3194" s="76"/>
      <c r="C3194" s="6"/>
      <c r="D3194" s="6"/>
      <c r="E3194" s="6"/>
      <c r="F3194" s="6"/>
      <c r="G3194" s="54"/>
      <c r="H3194" s="56"/>
      <c r="I3194" s="8"/>
      <c r="J3194" s="56"/>
      <c r="K3194" s="8"/>
      <c r="L3194" s="56"/>
      <c r="M3194" s="120"/>
    </row>
    <row r="3195" spans="1:13">
      <c r="A3195" s="17">
        <v>18</v>
      </c>
      <c r="B3195" s="76"/>
      <c r="C3195" s="6"/>
      <c r="D3195" s="6"/>
      <c r="E3195" s="6"/>
      <c r="F3195" s="6"/>
      <c r="G3195" s="54"/>
      <c r="H3195" s="99"/>
      <c r="I3195" s="8"/>
      <c r="J3195" s="99"/>
      <c r="K3195" s="8"/>
      <c r="L3195" s="99"/>
      <c r="M3195" s="121"/>
    </row>
    <row r="3196" spans="1:13">
      <c r="A3196" s="17">
        <v>19</v>
      </c>
      <c r="B3196" s="76"/>
      <c r="C3196" s="6"/>
      <c r="D3196" s="6"/>
      <c r="E3196" s="6"/>
      <c r="F3196" s="6"/>
      <c r="G3196" s="99"/>
      <c r="H3196" s="8"/>
      <c r="I3196" s="8"/>
      <c r="J3196" s="8"/>
      <c r="K3196" s="8"/>
      <c r="L3196" s="8"/>
      <c r="M3196" s="119"/>
    </row>
    <row r="3197" spans="1:13">
      <c r="A3197" s="17">
        <v>20</v>
      </c>
      <c r="B3197" s="75"/>
      <c r="C3197" s="6"/>
      <c r="D3197" s="6"/>
      <c r="E3197" s="6"/>
      <c r="F3197" s="6"/>
      <c r="G3197" s="99"/>
      <c r="H3197" s="8"/>
      <c r="I3197" s="8"/>
      <c r="J3197" s="8"/>
      <c r="K3197" s="8"/>
      <c r="L3197" s="8"/>
      <c r="M3197" s="119"/>
    </row>
    <row r="3198" spans="1:13">
      <c r="A3198" s="17">
        <v>21</v>
      </c>
      <c r="B3198" s="76"/>
      <c r="C3198" s="6"/>
      <c r="D3198" s="6"/>
      <c r="E3198" s="6"/>
      <c r="F3198" s="6"/>
      <c r="G3198" s="99"/>
      <c r="H3198" s="8"/>
      <c r="I3198" s="8"/>
      <c r="J3198" s="8"/>
      <c r="K3198" s="8"/>
      <c r="L3198" s="8"/>
      <c r="M3198" s="119"/>
    </row>
    <row r="3199" spans="1:13">
      <c r="A3199" s="17">
        <v>22</v>
      </c>
      <c r="B3199" s="76"/>
      <c r="C3199" s="6"/>
      <c r="D3199" s="6"/>
      <c r="E3199" s="6"/>
      <c r="F3199" s="6"/>
      <c r="G3199" s="99"/>
      <c r="H3199" s="8"/>
      <c r="I3199" s="8"/>
      <c r="J3199" s="8"/>
      <c r="K3199" s="8"/>
      <c r="L3199" s="8"/>
      <c r="M3199" s="119"/>
    </row>
    <row r="3200" spans="1:13">
      <c r="A3200" s="17">
        <v>23</v>
      </c>
      <c r="B3200" s="76"/>
      <c r="C3200" s="6"/>
      <c r="D3200" s="6"/>
      <c r="E3200" s="6"/>
      <c r="F3200" s="6"/>
      <c r="G3200" s="99"/>
      <c r="H3200" s="8"/>
      <c r="I3200" s="8"/>
      <c r="J3200" s="8"/>
      <c r="K3200" s="8"/>
      <c r="L3200" s="8"/>
      <c r="M3200" s="119"/>
    </row>
    <row r="3201" spans="1:13">
      <c r="A3201" s="17">
        <v>24</v>
      </c>
      <c r="B3201" s="75"/>
      <c r="C3201" s="6"/>
      <c r="D3201" s="6"/>
      <c r="E3201" s="6"/>
      <c r="F3201" s="6"/>
      <c r="G3201" s="99"/>
      <c r="H3201" s="42"/>
      <c r="I3201" s="8"/>
      <c r="J3201" s="42"/>
      <c r="K3201" s="8"/>
      <c r="L3201" s="8"/>
      <c r="M3201" s="119"/>
    </row>
    <row r="3202" spans="1:13">
      <c r="A3202" s="17">
        <v>25</v>
      </c>
      <c r="B3202" s="76"/>
      <c r="C3202" s="6"/>
      <c r="D3202" s="6"/>
      <c r="E3202" s="6"/>
      <c r="F3202" s="6"/>
      <c r="G3202" s="99"/>
      <c r="H3202" s="42"/>
      <c r="I3202" s="99"/>
      <c r="J3202" s="42"/>
      <c r="K3202" s="8"/>
      <c r="L3202" s="8"/>
      <c r="M3202" s="119"/>
    </row>
    <row r="3203" spans="1:13">
      <c r="G3203" s="8"/>
      <c r="H3203" s="8"/>
      <c r="I3203" s="8"/>
      <c r="J3203" s="8"/>
      <c r="K3203" s="8"/>
      <c r="L3203" s="8"/>
      <c r="M3203" s="119"/>
    </row>
    <row r="3204" spans="1:13">
      <c r="G3204" s="8"/>
      <c r="H3204" s="8"/>
      <c r="I3204" s="8"/>
      <c r="J3204" s="8"/>
      <c r="K3204" s="8"/>
      <c r="L3204" s="8"/>
      <c r="M3204" s="119"/>
    </row>
    <row r="3205" spans="1:13">
      <c r="G3205" s="8"/>
      <c r="H3205" s="8"/>
      <c r="I3205" s="8"/>
      <c r="J3205" s="8"/>
      <c r="K3205" s="8"/>
      <c r="L3205" s="8"/>
      <c r="M3205" s="119"/>
    </row>
    <row r="3206" spans="1:13">
      <c r="G3206" s="8"/>
      <c r="H3206" s="8"/>
      <c r="I3206" s="8"/>
      <c r="J3206" s="8"/>
      <c r="K3206" s="8"/>
      <c r="L3206" s="8"/>
      <c r="M3206" s="119"/>
    </row>
    <row r="3207" spans="1:13">
      <c r="G3207" s="8"/>
      <c r="H3207" s="8"/>
      <c r="I3207" s="8"/>
      <c r="J3207" s="8"/>
      <c r="K3207" s="8"/>
      <c r="L3207" s="8"/>
      <c r="M3207" s="119"/>
    </row>
    <row r="3208" spans="1:13">
      <c r="G3208" s="8"/>
      <c r="H3208" s="8"/>
      <c r="I3208" s="8"/>
      <c r="J3208" s="8"/>
      <c r="K3208" s="8"/>
      <c r="L3208" s="8"/>
      <c r="M3208" s="119"/>
    </row>
    <row r="3209" spans="1:13">
      <c r="G3209" s="8"/>
      <c r="H3209" s="8"/>
      <c r="I3209" s="8"/>
      <c r="J3209" s="8"/>
      <c r="K3209" s="8"/>
      <c r="L3209" s="8"/>
      <c r="M3209" s="119"/>
    </row>
    <row r="3210" spans="1:13">
      <c r="G3210" s="8"/>
      <c r="H3210" s="8"/>
      <c r="I3210" s="8"/>
      <c r="J3210" s="8"/>
      <c r="K3210" s="8"/>
      <c r="L3210" s="8"/>
      <c r="M3210" s="119"/>
    </row>
    <row r="3211" spans="1:13">
      <c r="G3211" s="8"/>
      <c r="H3211" s="8"/>
      <c r="I3211" s="8"/>
      <c r="J3211" s="8"/>
      <c r="K3211" s="8"/>
      <c r="L3211" s="8"/>
      <c r="M3211" s="119"/>
    </row>
    <row r="3212" spans="1:13">
      <c r="G3212" s="8"/>
      <c r="H3212" s="8"/>
      <c r="I3212" s="8"/>
      <c r="J3212" s="8"/>
      <c r="K3212" s="8"/>
      <c r="L3212" s="8"/>
      <c r="M3212" s="119"/>
    </row>
    <row r="3213" spans="1:13">
      <c r="A3213" s="201" t="s">
        <v>50</v>
      </c>
      <c r="B3213" s="187"/>
      <c r="C3213" s="187"/>
      <c r="D3213" s="187"/>
      <c r="E3213" s="187"/>
      <c r="F3213" s="187"/>
      <c r="G3213" s="187"/>
      <c r="H3213" s="187"/>
      <c r="I3213" s="187"/>
      <c r="J3213" s="187"/>
      <c r="K3213" s="187"/>
      <c r="L3213" s="187"/>
      <c r="M3213" s="112"/>
    </row>
    <row r="3214" spans="1:13">
      <c r="A3214" s="202" t="s">
        <v>86</v>
      </c>
      <c r="B3214" s="203"/>
      <c r="C3214" s="203"/>
      <c r="D3214" s="203"/>
      <c r="E3214" s="203"/>
      <c r="F3214" s="97"/>
      <c r="G3214" s="27"/>
      <c r="H3214" s="96" t="s">
        <v>51</v>
      </c>
      <c r="I3214" s="96"/>
      <c r="J3214" s="96"/>
      <c r="K3214" s="27"/>
      <c r="L3214" s="27"/>
      <c r="M3214" s="107"/>
    </row>
    <row r="3215" spans="1:13">
      <c r="A3215" s="34" t="s">
        <v>52</v>
      </c>
      <c r="B3215" s="97"/>
      <c r="C3215" s="97"/>
      <c r="D3215" s="97"/>
      <c r="E3215" s="97"/>
      <c r="F3215" s="97"/>
      <c r="G3215" s="27"/>
      <c r="H3215" s="55" t="s">
        <v>87</v>
      </c>
      <c r="I3215" s="55"/>
      <c r="J3215" s="55"/>
      <c r="K3215" s="37"/>
      <c r="L3215" s="26"/>
      <c r="M3215" s="113"/>
    </row>
    <row r="3216" spans="1:13">
      <c r="A3216" s="97"/>
      <c r="B3216" s="29"/>
      <c r="C3216" s="15" t="s">
        <v>53</v>
      </c>
      <c r="D3216" s="67"/>
      <c r="E3216" s="30"/>
      <c r="F3216" s="28"/>
      <c r="G3216" s="27"/>
      <c r="H3216" s="31" t="s">
        <v>54</v>
      </c>
      <c r="I3216" s="31" t="s">
        <v>55</v>
      </c>
      <c r="J3216" s="31" t="s">
        <v>56</v>
      </c>
      <c r="K3216" s="31" t="s">
        <v>57</v>
      </c>
      <c r="L3216" s="31" t="s">
        <v>58</v>
      </c>
      <c r="M3216" s="114"/>
    </row>
    <row r="3217" spans="1:13">
      <c r="A3217" s="1"/>
      <c r="B3217" s="1"/>
      <c r="C3217" s="15" t="s">
        <v>59</v>
      </c>
      <c r="D3217" s="30">
        <v>428</v>
      </c>
      <c r="E3217" s="30"/>
      <c r="F3217" s="28"/>
      <c r="G3217" s="27"/>
      <c r="H3217" s="31">
        <v>1</v>
      </c>
      <c r="I3217" s="68"/>
      <c r="J3217" s="35"/>
      <c r="K3217" s="31"/>
      <c r="L3217" s="33"/>
      <c r="M3217" s="110"/>
    </row>
    <row r="3218" spans="1:13">
      <c r="A3218" s="9" t="s">
        <v>0</v>
      </c>
      <c r="B3218" s="10"/>
      <c r="C3218" s="15" t="s">
        <v>60</v>
      </c>
      <c r="D3218" s="30">
        <v>407</v>
      </c>
      <c r="E3218" s="30"/>
      <c r="F3218" s="28"/>
      <c r="G3218" s="27"/>
      <c r="H3218" s="31">
        <v>2</v>
      </c>
      <c r="I3218" s="68"/>
      <c r="J3218" s="35"/>
      <c r="K3218" s="31"/>
      <c r="L3218" s="33"/>
      <c r="M3218" s="110"/>
    </row>
    <row r="3219" spans="1:13">
      <c r="A3219" s="9" t="s">
        <v>1</v>
      </c>
      <c r="B3219" s="11"/>
      <c r="C3219" s="15" t="s">
        <v>61</v>
      </c>
      <c r="D3219" s="30">
        <v>20</v>
      </c>
      <c r="E3219" s="30"/>
      <c r="F3219" s="28"/>
      <c r="G3219" s="27"/>
      <c r="H3219" s="31">
        <v>3</v>
      </c>
      <c r="I3219" s="31"/>
      <c r="J3219" s="35"/>
      <c r="K3219" s="31"/>
      <c r="L3219" s="33"/>
      <c r="M3219" s="110"/>
    </row>
    <row r="3220" spans="1:13">
      <c r="A3220" s="9" t="s">
        <v>62</v>
      </c>
      <c r="B3220" s="11"/>
      <c r="C3220" s="16" t="s">
        <v>63</v>
      </c>
      <c r="D3220" s="57" t="s">
        <v>88</v>
      </c>
      <c r="E3220" s="21"/>
      <c r="F3220" s="54"/>
      <c r="G3220" s="27"/>
      <c r="H3220" s="31">
        <v>4</v>
      </c>
      <c r="I3220" s="31"/>
      <c r="J3220" s="35"/>
      <c r="K3220" s="31"/>
      <c r="L3220" s="33"/>
      <c r="M3220" s="110"/>
    </row>
    <row r="3221" spans="1:13">
      <c r="A3221" s="19" t="s">
        <v>2</v>
      </c>
      <c r="B3221" s="19" t="s">
        <v>3</v>
      </c>
      <c r="C3221" s="19" t="s">
        <v>4</v>
      </c>
      <c r="D3221" s="19" t="s">
        <v>5</v>
      </c>
      <c r="E3221" s="19" t="s">
        <v>6</v>
      </c>
      <c r="F3221" s="18"/>
      <c r="G3221" s="27"/>
      <c r="H3221" s="31">
        <v>5</v>
      </c>
      <c r="I3221" s="31"/>
      <c r="J3221" s="35"/>
      <c r="K3221" s="31"/>
      <c r="L3221" s="33"/>
      <c r="M3221" s="110"/>
    </row>
    <row r="3222" spans="1:13">
      <c r="A3222" s="17">
        <v>1</v>
      </c>
      <c r="B3222" s="12"/>
      <c r="C3222" s="71" t="s">
        <v>78</v>
      </c>
      <c r="D3222" s="77">
        <v>22</v>
      </c>
      <c r="E3222" s="71" t="s">
        <v>78</v>
      </c>
      <c r="F3222" s="12"/>
      <c r="G3222" s="27"/>
      <c r="H3222" s="72"/>
      <c r="I3222" s="72"/>
      <c r="J3222" s="72"/>
      <c r="K3222" s="72"/>
      <c r="L3222" s="44"/>
      <c r="M3222" s="115"/>
    </row>
    <row r="3223" spans="1:13">
      <c r="A3223" s="17">
        <v>2</v>
      </c>
      <c r="B3223" s="74">
        <v>10</v>
      </c>
      <c r="C3223" s="71" t="s">
        <v>77</v>
      </c>
      <c r="D3223" s="71" t="s">
        <v>77</v>
      </c>
      <c r="E3223" s="71" t="s">
        <v>77</v>
      </c>
      <c r="F3223" s="6"/>
      <c r="G3223" s="27"/>
      <c r="H3223" s="98"/>
      <c r="I3223" s="98"/>
      <c r="J3223" s="98"/>
      <c r="K3223" s="98"/>
      <c r="L3223" s="44"/>
      <c r="M3223" s="115"/>
    </row>
    <row r="3224" spans="1:13">
      <c r="A3224" s="17">
        <v>3</v>
      </c>
      <c r="B3224" s="75"/>
      <c r="C3224" s="71"/>
      <c r="D3224" s="6"/>
      <c r="E3224" s="71"/>
      <c r="F3224" s="6"/>
      <c r="G3224" s="27"/>
      <c r="H3224" s="204" t="s">
        <v>75</v>
      </c>
      <c r="I3224" s="205"/>
      <c r="J3224" s="98"/>
      <c r="K3224" s="44" t="s">
        <v>35</v>
      </c>
      <c r="L3224" s="5"/>
      <c r="M3224" s="116"/>
    </row>
    <row r="3225" spans="1:13">
      <c r="A3225" s="17">
        <v>4</v>
      </c>
      <c r="B3225" s="75"/>
      <c r="C3225" s="71"/>
      <c r="D3225" s="6"/>
      <c r="E3225" s="71"/>
      <c r="F3225" s="6"/>
      <c r="G3225" s="27"/>
      <c r="H3225" s="21" t="s">
        <v>64</v>
      </c>
      <c r="I3225" s="21"/>
      <c r="J3225" s="43">
        <f>SUM(J3217*L3217)+10+12</f>
        <v>22</v>
      </c>
      <c r="K3225" s="2"/>
      <c r="L3225" s="3"/>
      <c r="M3225" s="117"/>
    </row>
    <row r="3226" spans="1:13">
      <c r="A3226" s="17">
        <v>5</v>
      </c>
      <c r="B3226" s="76"/>
      <c r="C3226" s="71"/>
      <c r="D3226" s="71"/>
      <c r="E3226" s="71"/>
      <c r="F3226" s="6"/>
      <c r="G3226" s="27"/>
      <c r="H3226" s="21" t="s">
        <v>65</v>
      </c>
      <c r="I3226" s="21"/>
      <c r="J3226" s="43">
        <f>SUM(N3222,B3223)+12</f>
        <v>22</v>
      </c>
      <c r="K3226" s="27"/>
      <c r="L3226" s="3"/>
      <c r="M3226" s="117"/>
    </row>
    <row r="3227" spans="1:13">
      <c r="A3227" s="17">
        <v>6</v>
      </c>
      <c r="B3227" s="7"/>
      <c r="C3227" s="7"/>
      <c r="D3227" s="7"/>
      <c r="E3227" s="71"/>
      <c r="F3227" s="6"/>
      <c r="G3227" s="27"/>
      <c r="H3227" s="206" t="s">
        <v>66</v>
      </c>
      <c r="I3227" s="207"/>
      <c r="J3227" s="206" t="s">
        <v>67</v>
      </c>
      <c r="K3227" s="207"/>
      <c r="L3227" s="20"/>
      <c r="M3227" s="118"/>
    </row>
    <row r="3228" spans="1:13">
      <c r="A3228" s="17">
        <v>7</v>
      </c>
      <c r="B3228" s="7"/>
      <c r="C3228" s="71"/>
      <c r="D3228" s="6"/>
      <c r="E3228" s="71"/>
      <c r="F3228" s="6"/>
      <c r="G3228" s="27"/>
      <c r="H3228" s="197"/>
      <c r="I3228" s="198"/>
      <c r="J3228" s="197"/>
      <c r="K3228" s="198"/>
      <c r="L3228" s="27"/>
      <c r="M3228" s="107"/>
    </row>
    <row r="3229" spans="1:13">
      <c r="A3229" s="17">
        <v>8</v>
      </c>
      <c r="B3229" s="75"/>
      <c r="C3229" s="71"/>
      <c r="D3229" s="71"/>
      <c r="E3229" s="71"/>
      <c r="F3229" s="6"/>
      <c r="G3229" s="27"/>
      <c r="H3229" s="199"/>
      <c r="I3229" s="200"/>
      <c r="J3229" s="199"/>
      <c r="K3229" s="200"/>
      <c r="L3229" s="27"/>
      <c r="M3229" s="107"/>
    </row>
    <row r="3230" spans="1:13">
      <c r="A3230" s="17">
        <v>9</v>
      </c>
      <c r="B3230" s="7"/>
      <c r="C3230" s="7"/>
      <c r="D3230" s="7"/>
      <c r="E3230" s="6"/>
      <c r="F3230" s="6"/>
      <c r="G3230" s="27"/>
      <c r="H3230" s="38" t="s">
        <v>68</v>
      </c>
      <c r="I3230" s="38"/>
      <c r="J3230" s="38"/>
      <c r="K3230" s="38"/>
      <c r="L3230" s="27"/>
      <c r="M3230" s="107"/>
    </row>
    <row r="3231" spans="1:13">
      <c r="A3231" s="17">
        <v>10</v>
      </c>
      <c r="B3231" s="95"/>
      <c r="C3231" s="6"/>
      <c r="D3231" s="6"/>
      <c r="E3231" s="6"/>
      <c r="F3231" s="6"/>
      <c r="G3231" s="27"/>
      <c r="H3231" s="54" t="s">
        <v>69</v>
      </c>
      <c r="I3231" s="54"/>
      <c r="J3231" s="54"/>
      <c r="K3231" s="54"/>
      <c r="L3231" s="27"/>
      <c r="M3231" s="107"/>
    </row>
    <row r="3232" spans="1:13">
      <c r="A3232" s="17">
        <v>11</v>
      </c>
      <c r="B3232" s="76"/>
      <c r="C3232" s="6"/>
      <c r="D3232" s="6"/>
      <c r="E3232" s="6"/>
      <c r="F3232" s="6"/>
      <c r="G3232" s="20"/>
      <c r="H3232" s="182"/>
      <c r="I3232" s="183"/>
      <c r="J3232" s="8"/>
      <c r="K3232" s="8"/>
      <c r="L3232" s="8"/>
      <c r="M3232" s="119"/>
    </row>
    <row r="3233" spans="1:13">
      <c r="A3233" s="17">
        <v>12</v>
      </c>
      <c r="B3233" s="75"/>
      <c r="C3233" s="6"/>
      <c r="D3233" s="6"/>
      <c r="E3233" s="6"/>
      <c r="F3233" s="6"/>
      <c r="G3233" s="20"/>
      <c r="H3233" s="95"/>
      <c r="I3233" s="7"/>
      <c r="J3233" s="8"/>
      <c r="K3233" s="8"/>
      <c r="L3233" s="8"/>
      <c r="M3233" s="119"/>
    </row>
    <row r="3234" spans="1:13">
      <c r="A3234" s="17">
        <v>13</v>
      </c>
      <c r="B3234" s="76"/>
      <c r="C3234" s="6"/>
      <c r="D3234" s="6"/>
      <c r="E3234" s="6"/>
      <c r="F3234" s="6"/>
      <c r="G3234" s="20"/>
      <c r="H3234" s="95"/>
      <c r="I3234" s="7"/>
      <c r="J3234" s="8"/>
      <c r="K3234" s="8"/>
      <c r="L3234" s="8"/>
      <c r="M3234" s="119"/>
    </row>
    <row r="3235" spans="1:13">
      <c r="A3235" s="17">
        <v>14</v>
      </c>
      <c r="B3235" s="76"/>
      <c r="C3235" s="6"/>
      <c r="D3235" s="6"/>
      <c r="E3235" s="6"/>
      <c r="F3235" s="6"/>
      <c r="G3235" s="20"/>
      <c r="H3235" s="95"/>
      <c r="I3235" s="7"/>
      <c r="J3235" s="8"/>
      <c r="K3235" s="8"/>
      <c r="L3235" s="8"/>
      <c r="M3235" s="119"/>
    </row>
    <row r="3236" spans="1:13">
      <c r="A3236" s="17">
        <v>15</v>
      </c>
      <c r="B3236" s="76"/>
      <c r="C3236" s="6"/>
      <c r="D3236" s="6"/>
      <c r="E3236" s="6"/>
      <c r="F3236" s="6"/>
      <c r="G3236" s="20"/>
      <c r="H3236" s="95"/>
      <c r="I3236" s="7"/>
      <c r="J3236" s="8"/>
      <c r="K3236" s="8"/>
      <c r="L3236" s="8"/>
      <c r="M3236" s="119"/>
    </row>
    <row r="3237" spans="1:13">
      <c r="A3237" s="17">
        <v>16</v>
      </c>
      <c r="B3237" s="75"/>
      <c r="C3237" s="6"/>
      <c r="D3237" s="6"/>
      <c r="E3237" s="6"/>
      <c r="F3237" s="6"/>
      <c r="G3237" s="54"/>
      <c r="H3237" s="95"/>
      <c r="I3237" s="7"/>
      <c r="J3237" s="8"/>
      <c r="K3237" s="8"/>
      <c r="L3237" s="8"/>
      <c r="M3237" s="119"/>
    </row>
    <row r="3238" spans="1:13">
      <c r="A3238" s="17">
        <v>17</v>
      </c>
      <c r="B3238" s="76"/>
      <c r="C3238" s="6"/>
      <c r="D3238" s="6"/>
      <c r="E3238" s="6"/>
      <c r="F3238" s="6"/>
      <c r="G3238" s="54"/>
      <c r="H3238" s="56"/>
      <c r="I3238" s="8"/>
      <c r="J3238" s="56"/>
      <c r="K3238" s="8"/>
      <c r="L3238" s="56"/>
      <c r="M3238" s="120"/>
    </row>
    <row r="3239" spans="1:13">
      <c r="A3239" s="17">
        <v>18</v>
      </c>
      <c r="B3239" s="76"/>
      <c r="C3239" s="6"/>
      <c r="D3239" s="6"/>
      <c r="E3239" s="6"/>
      <c r="F3239" s="6"/>
      <c r="G3239" s="54"/>
      <c r="H3239" s="99"/>
      <c r="I3239" s="8"/>
      <c r="J3239" s="99"/>
      <c r="K3239" s="8"/>
      <c r="L3239" s="99"/>
      <c r="M3239" s="121"/>
    </row>
    <row r="3240" spans="1:13">
      <c r="A3240" s="17">
        <v>19</v>
      </c>
      <c r="B3240" s="76"/>
      <c r="C3240" s="6"/>
      <c r="D3240" s="6"/>
      <c r="E3240" s="6"/>
      <c r="F3240" s="6"/>
      <c r="G3240" s="99"/>
      <c r="H3240" s="8"/>
      <c r="I3240" s="8"/>
      <c r="J3240" s="8"/>
      <c r="K3240" s="8"/>
      <c r="L3240" s="8"/>
      <c r="M3240" s="119"/>
    </row>
    <row r="3241" spans="1:13">
      <c r="A3241" s="17">
        <v>20</v>
      </c>
      <c r="B3241" s="75"/>
      <c r="C3241" s="6"/>
      <c r="D3241" s="6"/>
      <c r="E3241" s="6"/>
      <c r="F3241" s="6"/>
      <c r="G3241" s="99"/>
      <c r="H3241" s="8"/>
      <c r="I3241" s="8"/>
      <c r="J3241" s="8"/>
      <c r="K3241" s="8"/>
      <c r="L3241" s="8"/>
      <c r="M3241" s="119"/>
    </row>
    <row r="3242" spans="1:13">
      <c r="A3242" s="17">
        <v>21</v>
      </c>
      <c r="B3242" s="76"/>
      <c r="C3242" s="6"/>
      <c r="D3242" s="6"/>
      <c r="E3242" s="6"/>
      <c r="F3242" s="6"/>
      <c r="G3242" s="99"/>
      <c r="H3242" s="8"/>
      <c r="I3242" s="8"/>
      <c r="J3242" s="8"/>
      <c r="K3242" s="8"/>
      <c r="L3242" s="8"/>
      <c r="M3242" s="119"/>
    </row>
    <row r="3243" spans="1:13">
      <c r="A3243" s="17">
        <v>22</v>
      </c>
      <c r="B3243" s="76"/>
      <c r="C3243" s="6"/>
      <c r="D3243" s="6"/>
      <c r="E3243" s="6"/>
      <c r="F3243" s="6"/>
      <c r="G3243" s="99"/>
      <c r="H3243" s="8"/>
      <c r="I3243" s="8"/>
      <c r="J3243" s="8"/>
      <c r="K3243" s="8"/>
      <c r="L3243" s="8"/>
      <c r="M3243" s="119"/>
    </row>
    <row r="3244" spans="1:13">
      <c r="A3244" s="17">
        <v>23</v>
      </c>
      <c r="B3244" s="76"/>
      <c r="C3244" s="6"/>
      <c r="D3244" s="6"/>
      <c r="E3244" s="6"/>
      <c r="F3244" s="6"/>
      <c r="G3244" s="99"/>
      <c r="H3244" s="8"/>
      <c r="I3244" s="8"/>
      <c r="J3244" s="8"/>
      <c r="K3244" s="8"/>
      <c r="L3244" s="8"/>
      <c r="M3244" s="119"/>
    </row>
    <row r="3245" spans="1:13">
      <c r="A3245" s="17">
        <v>24</v>
      </c>
      <c r="B3245" s="75"/>
      <c r="C3245" s="6"/>
      <c r="D3245" s="6"/>
      <c r="E3245" s="6"/>
      <c r="F3245" s="6"/>
      <c r="G3245" s="99"/>
      <c r="H3245" s="42"/>
      <c r="I3245" s="8"/>
      <c r="J3245" s="42"/>
      <c r="K3245" s="8"/>
      <c r="L3245" s="8"/>
      <c r="M3245" s="119"/>
    </row>
    <row r="3246" spans="1:13">
      <c r="A3246" s="17">
        <v>25</v>
      </c>
      <c r="B3246" s="76"/>
      <c r="C3246" s="6"/>
      <c r="D3246" s="6"/>
      <c r="E3246" s="6"/>
      <c r="F3246" s="6"/>
      <c r="G3246" s="99"/>
      <c r="H3246" s="42"/>
      <c r="I3246" s="99"/>
      <c r="J3246" s="42"/>
      <c r="K3246" s="8"/>
      <c r="L3246" s="8"/>
      <c r="M3246" s="119"/>
    </row>
    <row r="3247" spans="1:13">
      <c r="G3247" s="8"/>
      <c r="H3247" s="8"/>
      <c r="I3247" s="8"/>
      <c r="J3247" s="8"/>
      <c r="K3247" s="8"/>
      <c r="L3247" s="8"/>
      <c r="M3247" s="119"/>
    </row>
    <row r="3248" spans="1:13">
      <c r="G3248" s="8"/>
      <c r="H3248" s="8"/>
      <c r="I3248" s="8"/>
      <c r="J3248" s="8"/>
      <c r="K3248" s="8"/>
      <c r="L3248" s="8"/>
      <c r="M3248" s="119"/>
    </row>
    <row r="3249" spans="1:13">
      <c r="G3249" s="8"/>
      <c r="H3249" s="8"/>
      <c r="I3249" s="8"/>
      <c r="J3249" s="8"/>
      <c r="K3249" s="8"/>
      <c r="L3249" s="8"/>
      <c r="M3249" s="119"/>
    </row>
    <row r="3250" spans="1:13">
      <c r="G3250" s="8"/>
      <c r="H3250" s="8"/>
      <c r="I3250" s="8"/>
      <c r="J3250" s="8"/>
      <c r="K3250" s="8"/>
      <c r="L3250" s="8"/>
      <c r="M3250" s="119"/>
    </row>
    <row r="3251" spans="1:13">
      <c r="G3251" s="8"/>
      <c r="H3251" s="8"/>
      <c r="I3251" s="8"/>
      <c r="J3251" s="8"/>
      <c r="K3251" s="8"/>
      <c r="L3251" s="8"/>
      <c r="M3251" s="119"/>
    </row>
    <row r="3252" spans="1:13">
      <c r="G3252" s="8"/>
      <c r="H3252" s="8"/>
      <c r="I3252" s="8"/>
      <c r="J3252" s="8"/>
      <c r="K3252" s="8"/>
      <c r="L3252" s="8"/>
      <c r="M3252" s="119"/>
    </row>
    <row r="3253" spans="1:13">
      <c r="G3253" s="8"/>
      <c r="H3253" s="8"/>
      <c r="I3253" s="8"/>
      <c r="J3253" s="8"/>
      <c r="K3253" s="8"/>
      <c r="L3253" s="8"/>
      <c r="M3253" s="119"/>
    </row>
    <row r="3254" spans="1:13">
      <c r="G3254" s="8"/>
      <c r="H3254" s="8"/>
      <c r="I3254" s="8"/>
      <c r="J3254" s="8"/>
      <c r="K3254" s="8"/>
      <c r="L3254" s="8"/>
      <c r="M3254" s="119"/>
    </row>
    <row r="3255" spans="1:13">
      <c r="G3255" s="8"/>
      <c r="H3255" s="8"/>
      <c r="I3255" s="8"/>
      <c r="J3255" s="8"/>
      <c r="K3255" s="8"/>
      <c r="L3255" s="8"/>
      <c r="M3255" s="119"/>
    </row>
    <row r="3256" spans="1:13">
      <c r="G3256" s="8"/>
      <c r="H3256" s="8"/>
      <c r="I3256" s="8"/>
      <c r="J3256" s="8"/>
      <c r="K3256" s="8"/>
      <c r="L3256" s="8"/>
      <c r="M3256" s="119"/>
    </row>
    <row r="3257" spans="1:13">
      <c r="A3257" s="201" t="s">
        <v>50</v>
      </c>
      <c r="B3257" s="187"/>
      <c r="C3257" s="187"/>
      <c r="D3257" s="187"/>
      <c r="E3257" s="187"/>
      <c r="F3257" s="187"/>
      <c r="G3257" s="187"/>
      <c r="H3257" s="187"/>
      <c r="I3257" s="187"/>
      <c r="J3257" s="187"/>
      <c r="K3257" s="187"/>
      <c r="L3257" s="187"/>
      <c r="M3257" s="112"/>
    </row>
    <row r="3258" spans="1:13">
      <c r="A3258" s="202" t="s">
        <v>86</v>
      </c>
      <c r="B3258" s="203"/>
      <c r="C3258" s="203"/>
      <c r="D3258" s="203"/>
      <c r="E3258" s="203"/>
      <c r="F3258" s="97"/>
      <c r="G3258" s="27"/>
      <c r="H3258" s="96" t="s">
        <v>51</v>
      </c>
      <c r="I3258" s="96"/>
      <c r="J3258" s="96"/>
      <c r="K3258" s="27"/>
      <c r="L3258" s="27"/>
      <c r="M3258" s="107"/>
    </row>
    <row r="3259" spans="1:13">
      <c r="A3259" s="34" t="s">
        <v>52</v>
      </c>
      <c r="B3259" s="97"/>
      <c r="C3259" s="97"/>
      <c r="D3259" s="97"/>
      <c r="E3259" s="97"/>
      <c r="F3259" s="97"/>
      <c r="G3259" s="27"/>
      <c r="H3259" s="55" t="s">
        <v>87</v>
      </c>
      <c r="I3259" s="55"/>
      <c r="J3259" s="55"/>
      <c r="K3259" s="37"/>
      <c r="L3259" s="26"/>
      <c r="M3259" s="113"/>
    </row>
    <row r="3260" spans="1:13">
      <c r="A3260" s="97"/>
      <c r="B3260" s="29"/>
      <c r="C3260" s="15" t="s">
        <v>53</v>
      </c>
      <c r="D3260" s="67"/>
      <c r="E3260" s="30"/>
      <c r="F3260" s="28"/>
      <c r="G3260" s="27"/>
      <c r="H3260" s="31" t="s">
        <v>54</v>
      </c>
      <c r="I3260" s="31" t="s">
        <v>55</v>
      </c>
      <c r="J3260" s="31" t="s">
        <v>56</v>
      </c>
      <c r="K3260" s="31" t="s">
        <v>57</v>
      </c>
      <c r="L3260" s="31" t="s">
        <v>58</v>
      </c>
      <c r="M3260" s="114"/>
    </row>
    <row r="3261" spans="1:13">
      <c r="A3261" s="1"/>
      <c r="B3261" s="1"/>
      <c r="C3261" s="15" t="s">
        <v>59</v>
      </c>
      <c r="D3261" s="30">
        <v>428</v>
      </c>
      <c r="E3261" s="30"/>
      <c r="F3261" s="28"/>
      <c r="G3261" s="27"/>
      <c r="H3261" s="31">
        <v>1</v>
      </c>
      <c r="I3261" s="68"/>
      <c r="J3261" s="35"/>
      <c r="K3261" s="31"/>
      <c r="L3261" s="33"/>
      <c r="M3261" s="110"/>
    </row>
    <row r="3262" spans="1:13">
      <c r="A3262" s="9" t="s">
        <v>0</v>
      </c>
      <c r="B3262" s="10"/>
      <c r="C3262" s="15" t="s">
        <v>60</v>
      </c>
      <c r="D3262" s="30">
        <v>407</v>
      </c>
      <c r="E3262" s="30"/>
      <c r="F3262" s="28"/>
      <c r="G3262" s="27"/>
      <c r="H3262" s="31">
        <v>2</v>
      </c>
      <c r="I3262" s="68"/>
      <c r="J3262" s="35"/>
      <c r="K3262" s="31"/>
      <c r="L3262" s="33"/>
      <c r="M3262" s="110"/>
    </row>
    <row r="3263" spans="1:13">
      <c r="A3263" s="9" t="s">
        <v>1</v>
      </c>
      <c r="B3263" s="11"/>
      <c r="C3263" s="15" t="s">
        <v>61</v>
      </c>
      <c r="D3263" s="30">
        <v>20</v>
      </c>
      <c r="E3263" s="30"/>
      <c r="F3263" s="28"/>
      <c r="G3263" s="27"/>
      <c r="H3263" s="31">
        <v>3</v>
      </c>
      <c r="I3263" s="31"/>
      <c r="J3263" s="35"/>
      <c r="K3263" s="31"/>
      <c r="L3263" s="33"/>
      <c r="M3263" s="110"/>
    </row>
    <row r="3264" spans="1:13">
      <c r="A3264" s="9" t="s">
        <v>62</v>
      </c>
      <c r="B3264" s="11"/>
      <c r="C3264" s="16" t="s">
        <v>63</v>
      </c>
      <c r="D3264" s="57" t="s">
        <v>88</v>
      </c>
      <c r="E3264" s="21"/>
      <c r="F3264" s="54"/>
      <c r="G3264" s="27"/>
      <c r="H3264" s="31">
        <v>4</v>
      </c>
      <c r="I3264" s="31"/>
      <c r="J3264" s="35"/>
      <c r="K3264" s="31"/>
      <c r="L3264" s="33"/>
      <c r="M3264" s="110"/>
    </row>
    <row r="3265" spans="1:13">
      <c r="A3265" s="19" t="s">
        <v>2</v>
      </c>
      <c r="B3265" s="19" t="s">
        <v>3</v>
      </c>
      <c r="C3265" s="19" t="s">
        <v>4</v>
      </c>
      <c r="D3265" s="19" t="s">
        <v>5</v>
      </c>
      <c r="E3265" s="19" t="s">
        <v>6</v>
      </c>
      <c r="F3265" s="18"/>
      <c r="G3265" s="27"/>
      <c r="H3265" s="31">
        <v>5</v>
      </c>
      <c r="I3265" s="31"/>
      <c r="J3265" s="35"/>
      <c r="K3265" s="31"/>
      <c r="L3265" s="33"/>
      <c r="M3265" s="110"/>
    </row>
    <row r="3266" spans="1:13">
      <c r="A3266" s="17">
        <v>1</v>
      </c>
      <c r="B3266" s="12"/>
      <c r="C3266" s="71" t="s">
        <v>78</v>
      </c>
      <c r="D3266" s="77">
        <v>22</v>
      </c>
      <c r="E3266" s="71" t="s">
        <v>78</v>
      </c>
      <c r="F3266" s="12"/>
      <c r="G3266" s="27"/>
      <c r="H3266" s="72"/>
      <c r="I3266" s="72"/>
      <c r="J3266" s="72"/>
      <c r="K3266" s="72"/>
      <c r="L3266" s="44"/>
      <c r="M3266" s="115"/>
    </row>
    <row r="3267" spans="1:13">
      <c r="A3267" s="17">
        <v>2</v>
      </c>
      <c r="B3267" s="74">
        <v>10</v>
      </c>
      <c r="C3267" s="71" t="s">
        <v>77</v>
      </c>
      <c r="D3267" s="71" t="s">
        <v>77</v>
      </c>
      <c r="E3267" s="71" t="s">
        <v>77</v>
      </c>
      <c r="F3267" s="6"/>
      <c r="G3267" s="27"/>
      <c r="H3267" s="98"/>
      <c r="I3267" s="98"/>
      <c r="J3267" s="98"/>
      <c r="K3267" s="98"/>
      <c r="L3267" s="44"/>
      <c r="M3267" s="115"/>
    </row>
    <row r="3268" spans="1:13">
      <c r="A3268" s="17">
        <v>3</v>
      </c>
      <c r="B3268" s="75"/>
      <c r="C3268" s="71"/>
      <c r="D3268" s="6"/>
      <c r="E3268" s="71"/>
      <c r="F3268" s="6"/>
      <c r="G3268" s="27"/>
      <c r="H3268" s="204" t="s">
        <v>75</v>
      </c>
      <c r="I3268" s="205"/>
      <c r="J3268" s="98"/>
      <c r="K3268" s="44" t="s">
        <v>35</v>
      </c>
      <c r="L3268" s="5"/>
      <c r="M3268" s="116"/>
    </row>
    <row r="3269" spans="1:13">
      <c r="A3269" s="17">
        <v>4</v>
      </c>
      <c r="B3269" s="75"/>
      <c r="C3269" s="71"/>
      <c r="D3269" s="6"/>
      <c r="E3269" s="71"/>
      <c r="F3269" s="6"/>
      <c r="G3269" s="27"/>
      <c r="H3269" s="21" t="s">
        <v>64</v>
      </c>
      <c r="I3269" s="21"/>
      <c r="J3269" s="43">
        <f>SUM(J3261*L3261)+10+12</f>
        <v>22</v>
      </c>
      <c r="K3269" s="2"/>
      <c r="L3269" s="3"/>
      <c r="M3269" s="117"/>
    </row>
    <row r="3270" spans="1:13">
      <c r="A3270" s="17">
        <v>5</v>
      </c>
      <c r="B3270" s="76"/>
      <c r="C3270" s="71"/>
      <c r="D3270" s="71"/>
      <c r="E3270" s="71"/>
      <c r="F3270" s="6"/>
      <c r="G3270" s="27"/>
      <c r="H3270" s="21" t="s">
        <v>65</v>
      </c>
      <c r="I3270" s="21"/>
      <c r="J3270" s="43">
        <f>SUM(N3266,B3267)+12</f>
        <v>22</v>
      </c>
      <c r="K3270" s="27"/>
      <c r="L3270" s="3"/>
      <c r="M3270" s="117"/>
    </row>
    <row r="3271" spans="1:13">
      <c r="A3271" s="17">
        <v>6</v>
      </c>
      <c r="B3271" s="7"/>
      <c r="C3271" s="7"/>
      <c r="D3271" s="7"/>
      <c r="E3271" s="71"/>
      <c r="F3271" s="6"/>
      <c r="G3271" s="27"/>
      <c r="H3271" s="206" t="s">
        <v>66</v>
      </c>
      <c r="I3271" s="207"/>
      <c r="J3271" s="206" t="s">
        <v>67</v>
      </c>
      <c r="K3271" s="207"/>
      <c r="L3271" s="20"/>
      <c r="M3271" s="118"/>
    </row>
    <row r="3272" spans="1:13">
      <c r="A3272" s="17">
        <v>7</v>
      </c>
      <c r="B3272" s="7"/>
      <c r="C3272" s="71"/>
      <c r="D3272" s="6"/>
      <c r="E3272" s="71"/>
      <c r="F3272" s="6"/>
      <c r="G3272" s="27"/>
      <c r="H3272" s="197"/>
      <c r="I3272" s="198"/>
      <c r="J3272" s="197"/>
      <c r="K3272" s="198"/>
      <c r="L3272" s="27"/>
      <c r="M3272" s="107"/>
    </row>
    <row r="3273" spans="1:13">
      <c r="A3273" s="17">
        <v>8</v>
      </c>
      <c r="B3273" s="75"/>
      <c r="C3273" s="71"/>
      <c r="D3273" s="71"/>
      <c r="E3273" s="71"/>
      <c r="F3273" s="6"/>
      <c r="G3273" s="27"/>
      <c r="H3273" s="199"/>
      <c r="I3273" s="200"/>
      <c r="J3273" s="199"/>
      <c r="K3273" s="200"/>
      <c r="L3273" s="27"/>
      <c r="M3273" s="107"/>
    </row>
    <row r="3274" spans="1:13">
      <c r="A3274" s="17">
        <v>9</v>
      </c>
      <c r="B3274" s="7"/>
      <c r="C3274" s="7"/>
      <c r="D3274" s="7"/>
      <c r="E3274" s="6"/>
      <c r="F3274" s="6"/>
      <c r="G3274" s="27"/>
      <c r="H3274" s="38" t="s">
        <v>68</v>
      </c>
      <c r="I3274" s="38"/>
      <c r="J3274" s="38"/>
      <c r="K3274" s="38"/>
      <c r="L3274" s="27"/>
      <c r="M3274" s="107"/>
    </row>
    <row r="3275" spans="1:13">
      <c r="A3275" s="17">
        <v>10</v>
      </c>
      <c r="B3275" s="95"/>
      <c r="C3275" s="6"/>
      <c r="D3275" s="6"/>
      <c r="E3275" s="6"/>
      <c r="F3275" s="6"/>
      <c r="G3275" s="27"/>
      <c r="H3275" s="54" t="s">
        <v>69</v>
      </c>
      <c r="I3275" s="54"/>
      <c r="J3275" s="54"/>
      <c r="K3275" s="54"/>
      <c r="L3275" s="27"/>
      <c r="M3275" s="107"/>
    </row>
    <row r="3276" spans="1:13">
      <c r="A3276" s="17">
        <v>11</v>
      </c>
      <c r="B3276" s="76"/>
      <c r="C3276" s="6"/>
      <c r="D3276" s="6"/>
      <c r="E3276" s="6"/>
      <c r="F3276" s="6"/>
      <c r="G3276" s="20"/>
      <c r="H3276" s="182"/>
      <c r="I3276" s="183"/>
      <c r="J3276" s="8"/>
      <c r="K3276" s="8"/>
      <c r="L3276" s="8"/>
      <c r="M3276" s="119"/>
    </row>
    <row r="3277" spans="1:13">
      <c r="A3277" s="17">
        <v>12</v>
      </c>
      <c r="B3277" s="75"/>
      <c r="C3277" s="6"/>
      <c r="D3277" s="6"/>
      <c r="E3277" s="6"/>
      <c r="F3277" s="6"/>
      <c r="G3277" s="20"/>
      <c r="H3277" s="95"/>
      <c r="I3277" s="7"/>
      <c r="J3277" s="8"/>
      <c r="K3277" s="8"/>
      <c r="L3277" s="8"/>
      <c r="M3277" s="119"/>
    </row>
    <row r="3278" spans="1:13">
      <c r="A3278" s="17">
        <v>13</v>
      </c>
      <c r="B3278" s="76"/>
      <c r="C3278" s="6"/>
      <c r="D3278" s="6"/>
      <c r="E3278" s="6"/>
      <c r="F3278" s="6"/>
      <c r="G3278" s="20"/>
      <c r="H3278" s="95"/>
      <c r="I3278" s="7"/>
      <c r="J3278" s="8"/>
      <c r="K3278" s="8"/>
      <c r="L3278" s="8"/>
      <c r="M3278" s="119"/>
    </row>
    <row r="3279" spans="1:13">
      <c r="A3279" s="17">
        <v>14</v>
      </c>
      <c r="B3279" s="76"/>
      <c r="C3279" s="6"/>
      <c r="D3279" s="6"/>
      <c r="E3279" s="6"/>
      <c r="F3279" s="6"/>
      <c r="G3279" s="20"/>
      <c r="H3279" s="95"/>
      <c r="I3279" s="7"/>
      <c r="J3279" s="8"/>
      <c r="K3279" s="8"/>
      <c r="L3279" s="8"/>
      <c r="M3279" s="119"/>
    </row>
    <row r="3280" spans="1:13">
      <c r="A3280" s="17">
        <v>15</v>
      </c>
      <c r="B3280" s="76"/>
      <c r="C3280" s="6"/>
      <c r="D3280" s="6"/>
      <c r="E3280" s="6"/>
      <c r="F3280" s="6"/>
      <c r="G3280" s="20"/>
      <c r="H3280" s="95"/>
      <c r="I3280" s="7"/>
      <c r="J3280" s="8"/>
      <c r="K3280" s="8"/>
      <c r="L3280" s="8"/>
      <c r="M3280" s="119"/>
    </row>
    <row r="3281" spans="1:13">
      <c r="A3281" s="17">
        <v>16</v>
      </c>
      <c r="B3281" s="75"/>
      <c r="C3281" s="6"/>
      <c r="D3281" s="6"/>
      <c r="E3281" s="6"/>
      <c r="F3281" s="6"/>
      <c r="G3281" s="54"/>
      <c r="H3281" s="95"/>
      <c r="I3281" s="7"/>
      <c r="J3281" s="8"/>
      <c r="K3281" s="8"/>
      <c r="L3281" s="8"/>
      <c r="M3281" s="119"/>
    </row>
    <row r="3282" spans="1:13">
      <c r="A3282" s="17">
        <v>17</v>
      </c>
      <c r="B3282" s="76"/>
      <c r="C3282" s="6"/>
      <c r="D3282" s="6"/>
      <c r="E3282" s="6"/>
      <c r="F3282" s="6"/>
      <c r="G3282" s="54"/>
      <c r="H3282" s="56"/>
      <c r="I3282" s="8"/>
      <c r="J3282" s="56"/>
      <c r="K3282" s="8"/>
      <c r="L3282" s="56"/>
      <c r="M3282" s="120"/>
    </row>
    <row r="3283" spans="1:13">
      <c r="A3283" s="17">
        <v>18</v>
      </c>
      <c r="B3283" s="76"/>
      <c r="C3283" s="6"/>
      <c r="D3283" s="6"/>
      <c r="E3283" s="6"/>
      <c r="F3283" s="6"/>
      <c r="G3283" s="54"/>
      <c r="H3283" s="99"/>
      <c r="I3283" s="8"/>
      <c r="J3283" s="99"/>
      <c r="K3283" s="8"/>
      <c r="L3283" s="99"/>
      <c r="M3283" s="121"/>
    </row>
    <row r="3284" spans="1:13">
      <c r="A3284" s="17">
        <v>19</v>
      </c>
      <c r="B3284" s="76"/>
      <c r="C3284" s="6"/>
      <c r="D3284" s="6"/>
      <c r="E3284" s="6"/>
      <c r="F3284" s="6"/>
      <c r="G3284" s="99"/>
      <c r="H3284" s="8"/>
      <c r="I3284" s="8"/>
      <c r="J3284" s="8"/>
      <c r="K3284" s="8"/>
      <c r="L3284" s="8"/>
      <c r="M3284" s="119"/>
    </row>
    <row r="3285" spans="1:13">
      <c r="A3285" s="17">
        <v>20</v>
      </c>
      <c r="B3285" s="75"/>
      <c r="C3285" s="6"/>
      <c r="D3285" s="6"/>
      <c r="E3285" s="6"/>
      <c r="F3285" s="6"/>
      <c r="G3285" s="99"/>
      <c r="H3285" s="8"/>
      <c r="I3285" s="8"/>
      <c r="J3285" s="8"/>
      <c r="K3285" s="8"/>
      <c r="L3285" s="8"/>
      <c r="M3285" s="119"/>
    </row>
    <row r="3286" spans="1:13">
      <c r="A3286" s="17">
        <v>21</v>
      </c>
      <c r="B3286" s="76"/>
      <c r="C3286" s="6"/>
      <c r="D3286" s="6"/>
      <c r="E3286" s="6"/>
      <c r="F3286" s="6"/>
      <c r="G3286" s="99"/>
      <c r="H3286" s="8"/>
      <c r="I3286" s="8"/>
      <c r="J3286" s="8"/>
      <c r="K3286" s="8"/>
      <c r="L3286" s="8"/>
      <c r="M3286" s="119"/>
    </row>
    <row r="3287" spans="1:13">
      <c r="A3287" s="17">
        <v>22</v>
      </c>
      <c r="B3287" s="76"/>
      <c r="C3287" s="6"/>
      <c r="D3287" s="6"/>
      <c r="E3287" s="6"/>
      <c r="F3287" s="6"/>
      <c r="G3287" s="99"/>
      <c r="H3287" s="8"/>
      <c r="I3287" s="8"/>
      <c r="J3287" s="8"/>
      <c r="K3287" s="8"/>
      <c r="L3287" s="8"/>
      <c r="M3287" s="119"/>
    </row>
    <row r="3288" spans="1:13">
      <c r="A3288" s="17">
        <v>23</v>
      </c>
      <c r="B3288" s="76"/>
      <c r="C3288" s="6"/>
      <c r="D3288" s="6"/>
      <c r="E3288" s="6"/>
      <c r="F3288" s="6"/>
      <c r="G3288" s="99"/>
      <c r="H3288" s="8"/>
      <c r="I3288" s="8"/>
      <c r="J3288" s="8"/>
      <c r="K3288" s="8"/>
      <c r="L3288" s="8"/>
      <c r="M3288" s="119"/>
    </row>
    <row r="3289" spans="1:13">
      <c r="A3289" s="17">
        <v>24</v>
      </c>
      <c r="B3289" s="75"/>
      <c r="C3289" s="6"/>
      <c r="D3289" s="6"/>
      <c r="E3289" s="6"/>
      <c r="F3289" s="6"/>
      <c r="G3289" s="99"/>
      <c r="H3289" s="42"/>
      <c r="I3289" s="8"/>
      <c r="J3289" s="42"/>
      <c r="K3289" s="8"/>
      <c r="L3289" s="8"/>
      <c r="M3289" s="119"/>
    </row>
    <row r="3290" spans="1:13">
      <c r="A3290" s="17">
        <v>25</v>
      </c>
      <c r="B3290" s="76"/>
      <c r="C3290" s="6"/>
      <c r="D3290" s="6"/>
      <c r="E3290" s="6"/>
      <c r="F3290" s="6"/>
      <c r="G3290" s="99"/>
      <c r="H3290" s="42"/>
      <c r="I3290" s="99"/>
      <c r="J3290" s="42"/>
      <c r="K3290" s="8"/>
      <c r="L3290" s="8"/>
      <c r="M3290" s="119"/>
    </row>
    <row r="3291" spans="1:13">
      <c r="G3291" s="8"/>
      <c r="H3291" s="8"/>
      <c r="I3291" s="8"/>
      <c r="J3291" s="8"/>
      <c r="K3291" s="8"/>
      <c r="L3291" s="8"/>
      <c r="M3291" s="119"/>
    </row>
    <row r="3292" spans="1:13">
      <c r="G3292" s="8"/>
      <c r="H3292" s="8"/>
      <c r="I3292" s="8"/>
      <c r="J3292" s="8"/>
      <c r="K3292" s="8"/>
      <c r="L3292" s="8"/>
      <c r="M3292" s="119"/>
    </row>
    <row r="3293" spans="1:13">
      <c r="G3293" s="8"/>
      <c r="H3293" s="8"/>
      <c r="I3293" s="8"/>
      <c r="J3293" s="8"/>
      <c r="K3293" s="8"/>
      <c r="L3293" s="8"/>
      <c r="M3293" s="119"/>
    </row>
    <row r="3294" spans="1:13">
      <c r="G3294" s="8"/>
      <c r="H3294" s="8"/>
      <c r="I3294" s="8"/>
      <c r="J3294" s="8"/>
      <c r="K3294" s="8"/>
      <c r="L3294" s="8"/>
      <c r="M3294" s="119"/>
    </row>
    <row r="3295" spans="1:13">
      <c r="G3295" s="8"/>
      <c r="H3295" s="8"/>
      <c r="I3295" s="8"/>
      <c r="J3295" s="8"/>
      <c r="K3295" s="8"/>
      <c r="L3295" s="8"/>
      <c r="M3295" s="119"/>
    </row>
    <row r="3296" spans="1:13">
      <c r="G3296" s="8"/>
      <c r="H3296" s="8"/>
      <c r="I3296" s="8"/>
      <c r="J3296" s="8"/>
      <c r="K3296" s="8"/>
      <c r="L3296" s="8"/>
      <c r="M3296" s="119"/>
    </row>
    <row r="3297" spans="1:13">
      <c r="G3297" s="8"/>
      <c r="H3297" s="8"/>
      <c r="I3297" s="8"/>
      <c r="J3297" s="8"/>
      <c r="K3297" s="8"/>
      <c r="L3297" s="8"/>
      <c r="M3297" s="119"/>
    </row>
    <row r="3298" spans="1:13">
      <c r="G3298" s="8"/>
      <c r="H3298" s="8"/>
      <c r="I3298" s="8"/>
      <c r="J3298" s="8"/>
      <c r="K3298" s="8"/>
      <c r="L3298" s="8"/>
      <c r="M3298" s="119"/>
    </row>
    <row r="3299" spans="1:13">
      <c r="G3299" s="8"/>
      <c r="H3299" s="8"/>
      <c r="I3299" s="8"/>
      <c r="J3299" s="8"/>
      <c r="K3299" s="8"/>
      <c r="L3299" s="8"/>
      <c r="M3299" s="119"/>
    </row>
    <row r="3300" spans="1:13">
      <c r="G3300" s="8"/>
      <c r="H3300" s="8"/>
      <c r="I3300" s="8"/>
      <c r="J3300" s="8"/>
      <c r="K3300" s="8"/>
      <c r="L3300" s="8"/>
      <c r="M3300" s="119"/>
    </row>
    <row r="3301" spans="1:13">
      <c r="A3301" s="201" t="s">
        <v>50</v>
      </c>
      <c r="B3301" s="187"/>
      <c r="C3301" s="187"/>
      <c r="D3301" s="187"/>
      <c r="E3301" s="187"/>
      <c r="F3301" s="187"/>
      <c r="G3301" s="187"/>
      <c r="H3301" s="187"/>
      <c r="I3301" s="187"/>
      <c r="J3301" s="187"/>
      <c r="K3301" s="187"/>
      <c r="L3301" s="187"/>
      <c r="M3301" s="112"/>
    </row>
    <row r="3302" spans="1:13">
      <c r="A3302" s="202" t="s">
        <v>86</v>
      </c>
      <c r="B3302" s="203"/>
      <c r="C3302" s="203"/>
      <c r="D3302" s="203"/>
      <c r="E3302" s="203"/>
      <c r="F3302" s="97"/>
      <c r="G3302" s="27"/>
      <c r="H3302" s="96" t="s">
        <v>51</v>
      </c>
      <c r="I3302" s="96"/>
      <c r="J3302" s="96"/>
      <c r="K3302" s="27"/>
      <c r="L3302" s="27"/>
      <c r="M3302" s="107"/>
    </row>
    <row r="3303" spans="1:13">
      <c r="A3303" s="34" t="s">
        <v>52</v>
      </c>
      <c r="B3303" s="97"/>
      <c r="C3303" s="97"/>
      <c r="D3303" s="97"/>
      <c r="E3303" s="97"/>
      <c r="F3303" s="97"/>
      <c r="G3303" s="27"/>
      <c r="H3303" s="55" t="s">
        <v>87</v>
      </c>
      <c r="I3303" s="55"/>
      <c r="J3303" s="55"/>
      <c r="K3303" s="37"/>
      <c r="L3303" s="26"/>
      <c r="M3303" s="113"/>
    </row>
    <row r="3304" spans="1:13">
      <c r="A3304" s="97"/>
      <c r="B3304" s="29"/>
      <c r="C3304" s="15" t="s">
        <v>53</v>
      </c>
      <c r="D3304" s="67"/>
      <c r="E3304" s="30"/>
      <c r="F3304" s="28"/>
      <c r="G3304" s="27"/>
      <c r="H3304" s="31" t="s">
        <v>54</v>
      </c>
      <c r="I3304" s="31" t="s">
        <v>55</v>
      </c>
      <c r="J3304" s="31" t="s">
        <v>56</v>
      </c>
      <c r="K3304" s="31" t="s">
        <v>57</v>
      </c>
      <c r="L3304" s="31" t="s">
        <v>58</v>
      </c>
      <c r="M3304" s="114"/>
    </row>
    <row r="3305" spans="1:13">
      <c r="A3305" s="1"/>
      <c r="B3305" s="1"/>
      <c r="C3305" s="15" t="s">
        <v>59</v>
      </c>
      <c r="D3305" s="30">
        <v>428</v>
      </c>
      <c r="E3305" s="30"/>
      <c r="F3305" s="28"/>
      <c r="G3305" s="27"/>
      <c r="H3305" s="31">
        <v>1</v>
      </c>
      <c r="I3305" s="68"/>
      <c r="J3305" s="35"/>
      <c r="K3305" s="31"/>
      <c r="L3305" s="33"/>
      <c r="M3305" s="110"/>
    </row>
    <row r="3306" spans="1:13">
      <c r="A3306" s="9" t="s">
        <v>0</v>
      </c>
      <c r="B3306" s="10"/>
      <c r="C3306" s="15" t="s">
        <v>60</v>
      </c>
      <c r="D3306" s="30">
        <v>407</v>
      </c>
      <c r="E3306" s="30"/>
      <c r="F3306" s="28"/>
      <c r="G3306" s="27"/>
      <c r="H3306" s="31">
        <v>2</v>
      </c>
      <c r="I3306" s="68"/>
      <c r="J3306" s="35"/>
      <c r="K3306" s="31"/>
      <c r="L3306" s="33"/>
      <c r="M3306" s="110"/>
    </row>
    <row r="3307" spans="1:13">
      <c r="A3307" s="9" t="s">
        <v>1</v>
      </c>
      <c r="B3307" s="11"/>
      <c r="C3307" s="15" t="s">
        <v>61</v>
      </c>
      <c r="D3307" s="30">
        <v>20</v>
      </c>
      <c r="E3307" s="30"/>
      <c r="F3307" s="28"/>
      <c r="G3307" s="27"/>
      <c r="H3307" s="31">
        <v>3</v>
      </c>
      <c r="I3307" s="31"/>
      <c r="J3307" s="35"/>
      <c r="K3307" s="31"/>
      <c r="L3307" s="33"/>
      <c r="M3307" s="110"/>
    </row>
    <row r="3308" spans="1:13">
      <c r="A3308" s="9" t="s">
        <v>62</v>
      </c>
      <c r="B3308" s="11"/>
      <c r="C3308" s="16" t="s">
        <v>63</v>
      </c>
      <c r="D3308" s="57" t="s">
        <v>88</v>
      </c>
      <c r="E3308" s="21"/>
      <c r="F3308" s="54"/>
      <c r="G3308" s="27"/>
      <c r="H3308" s="31">
        <v>4</v>
      </c>
      <c r="I3308" s="31"/>
      <c r="J3308" s="35"/>
      <c r="K3308" s="31"/>
      <c r="L3308" s="33"/>
      <c r="M3308" s="110"/>
    </row>
    <row r="3309" spans="1:13">
      <c r="A3309" s="19" t="s">
        <v>2</v>
      </c>
      <c r="B3309" s="19" t="s">
        <v>3</v>
      </c>
      <c r="C3309" s="19" t="s">
        <v>4</v>
      </c>
      <c r="D3309" s="19" t="s">
        <v>5</v>
      </c>
      <c r="E3309" s="19" t="s">
        <v>6</v>
      </c>
      <c r="F3309" s="18"/>
      <c r="G3309" s="27"/>
      <c r="H3309" s="31">
        <v>5</v>
      </c>
      <c r="I3309" s="31"/>
      <c r="J3309" s="35"/>
      <c r="K3309" s="31"/>
      <c r="L3309" s="33"/>
      <c r="M3309" s="110"/>
    </row>
    <row r="3310" spans="1:13">
      <c r="A3310" s="17">
        <v>1</v>
      </c>
      <c r="B3310" s="12"/>
      <c r="C3310" s="71" t="s">
        <v>78</v>
      </c>
      <c r="D3310" s="77">
        <v>22</v>
      </c>
      <c r="E3310" s="71" t="s">
        <v>78</v>
      </c>
      <c r="F3310" s="12"/>
      <c r="G3310" s="27"/>
      <c r="H3310" s="72"/>
      <c r="I3310" s="72"/>
      <c r="J3310" s="72"/>
      <c r="K3310" s="72"/>
      <c r="L3310" s="44"/>
      <c r="M3310" s="115"/>
    </row>
    <row r="3311" spans="1:13">
      <c r="A3311" s="17">
        <v>2</v>
      </c>
      <c r="B3311" s="74">
        <v>10</v>
      </c>
      <c r="C3311" s="71" t="s">
        <v>77</v>
      </c>
      <c r="D3311" s="71" t="s">
        <v>77</v>
      </c>
      <c r="E3311" s="71" t="s">
        <v>77</v>
      </c>
      <c r="F3311" s="6"/>
      <c r="G3311" s="27"/>
      <c r="H3311" s="98"/>
      <c r="I3311" s="98"/>
      <c r="J3311" s="98"/>
      <c r="K3311" s="98"/>
      <c r="L3311" s="44"/>
      <c r="M3311" s="115"/>
    </row>
    <row r="3312" spans="1:13">
      <c r="A3312" s="17">
        <v>3</v>
      </c>
      <c r="B3312" s="75"/>
      <c r="C3312" s="71"/>
      <c r="D3312" s="6"/>
      <c r="E3312" s="71"/>
      <c r="F3312" s="6"/>
      <c r="G3312" s="27"/>
      <c r="H3312" s="204" t="s">
        <v>75</v>
      </c>
      <c r="I3312" s="205"/>
      <c r="J3312" s="98"/>
      <c r="K3312" s="44" t="s">
        <v>35</v>
      </c>
      <c r="L3312" s="5"/>
      <c r="M3312" s="116"/>
    </row>
    <row r="3313" spans="1:13">
      <c r="A3313" s="17">
        <v>4</v>
      </c>
      <c r="B3313" s="75"/>
      <c r="C3313" s="71"/>
      <c r="D3313" s="6"/>
      <c r="E3313" s="71"/>
      <c r="F3313" s="6"/>
      <c r="G3313" s="27"/>
      <c r="H3313" s="21" t="s">
        <v>64</v>
      </c>
      <c r="I3313" s="21"/>
      <c r="J3313" s="43">
        <f>SUM(J3305*L3305)+10+12</f>
        <v>22</v>
      </c>
      <c r="K3313" s="2"/>
      <c r="L3313" s="3"/>
      <c r="M3313" s="117"/>
    </row>
    <row r="3314" spans="1:13">
      <c r="A3314" s="17">
        <v>5</v>
      </c>
      <c r="B3314" s="76"/>
      <c r="C3314" s="71"/>
      <c r="D3314" s="71"/>
      <c r="E3314" s="71"/>
      <c r="F3314" s="6"/>
      <c r="G3314" s="27"/>
      <c r="H3314" s="21" t="s">
        <v>65</v>
      </c>
      <c r="I3314" s="21"/>
      <c r="J3314" s="43">
        <f>SUM(N3310,B3311)+12</f>
        <v>22</v>
      </c>
      <c r="K3314" s="27"/>
      <c r="L3314" s="3"/>
      <c r="M3314" s="117"/>
    </row>
    <row r="3315" spans="1:13">
      <c r="A3315" s="17">
        <v>6</v>
      </c>
      <c r="B3315" s="7"/>
      <c r="C3315" s="7"/>
      <c r="D3315" s="7"/>
      <c r="E3315" s="71"/>
      <c r="F3315" s="6"/>
      <c r="G3315" s="27"/>
      <c r="H3315" s="206" t="s">
        <v>66</v>
      </c>
      <c r="I3315" s="207"/>
      <c r="J3315" s="206" t="s">
        <v>67</v>
      </c>
      <c r="K3315" s="207"/>
      <c r="L3315" s="20"/>
      <c r="M3315" s="118"/>
    </row>
    <row r="3316" spans="1:13">
      <c r="A3316" s="17">
        <v>7</v>
      </c>
      <c r="B3316" s="7"/>
      <c r="C3316" s="71"/>
      <c r="D3316" s="6"/>
      <c r="E3316" s="71"/>
      <c r="F3316" s="6"/>
      <c r="G3316" s="27"/>
      <c r="H3316" s="197"/>
      <c r="I3316" s="198"/>
      <c r="J3316" s="197"/>
      <c r="K3316" s="198"/>
      <c r="L3316" s="27"/>
      <c r="M3316" s="107"/>
    </row>
    <row r="3317" spans="1:13">
      <c r="A3317" s="17">
        <v>8</v>
      </c>
      <c r="B3317" s="75"/>
      <c r="C3317" s="71"/>
      <c r="D3317" s="71"/>
      <c r="E3317" s="71"/>
      <c r="F3317" s="6"/>
      <c r="G3317" s="27"/>
      <c r="H3317" s="199"/>
      <c r="I3317" s="200"/>
      <c r="J3317" s="199"/>
      <c r="K3317" s="200"/>
      <c r="L3317" s="27"/>
      <c r="M3317" s="107"/>
    </row>
    <row r="3318" spans="1:13">
      <c r="A3318" s="17">
        <v>9</v>
      </c>
      <c r="B3318" s="7"/>
      <c r="C3318" s="7"/>
      <c r="D3318" s="7"/>
      <c r="E3318" s="6"/>
      <c r="F3318" s="6"/>
      <c r="G3318" s="27"/>
      <c r="H3318" s="38" t="s">
        <v>68</v>
      </c>
      <c r="I3318" s="38"/>
      <c r="J3318" s="38"/>
      <c r="K3318" s="38"/>
      <c r="L3318" s="27"/>
      <c r="M3318" s="107"/>
    </row>
    <row r="3319" spans="1:13">
      <c r="A3319" s="17">
        <v>10</v>
      </c>
      <c r="B3319" s="95"/>
      <c r="C3319" s="6"/>
      <c r="D3319" s="6"/>
      <c r="E3319" s="6"/>
      <c r="F3319" s="6"/>
      <c r="G3319" s="27"/>
      <c r="H3319" s="54" t="s">
        <v>69</v>
      </c>
      <c r="I3319" s="54"/>
      <c r="J3319" s="54"/>
      <c r="K3319" s="54"/>
      <c r="L3319" s="27"/>
      <c r="M3319" s="107"/>
    </row>
    <row r="3320" spans="1:13">
      <c r="A3320" s="17">
        <v>11</v>
      </c>
      <c r="B3320" s="76"/>
      <c r="C3320" s="6"/>
      <c r="D3320" s="6"/>
      <c r="E3320" s="6"/>
      <c r="F3320" s="6"/>
      <c r="G3320" s="20"/>
      <c r="H3320" s="182"/>
      <c r="I3320" s="183"/>
      <c r="J3320" s="8"/>
      <c r="K3320" s="8"/>
      <c r="L3320" s="8"/>
      <c r="M3320" s="119"/>
    </row>
    <row r="3321" spans="1:13">
      <c r="A3321" s="17">
        <v>12</v>
      </c>
      <c r="B3321" s="75"/>
      <c r="C3321" s="6"/>
      <c r="D3321" s="6"/>
      <c r="E3321" s="6"/>
      <c r="F3321" s="6"/>
      <c r="G3321" s="20"/>
      <c r="H3321" s="95"/>
      <c r="I3321" s="7"/>
      <c r="J3321" s="8"/>
      <c r="K3321" s="8"/>
      <c r="L3321" s="8"/>
      <c r="M3321" s="119"/>
    </row>
    <row r="3322" spans="1:13">
      <c r="A3322" s="17">
        <v>13</v>
      </c>
      <c r="B3322" s="76"/>
      <c r="C3322" s="6"/>
      <c r="D3322" s="6"/>
      <c r="E3322" s="6"/>
      <c r="F3322" s="6"/>
      <c r="G3322" s="20"/>
      <c r="H3322" s="95"/>
      <c r="I3322" s="7"/>
      <c r="J3322" s="8"/>
      <c r="K3322" s="8"/>
      <c r="L3322" s="8"/>
      <c r="M3322" s="119"/>
    </row>
    <row r="3323" spans="1:13">
      <c r="A3323" s="17">
        <v>14</v>
      </c>
      <c r="B3323" s="76"/>
      <c r="C3323" s="6"/>
      <c r="D3323" s="6"/>
      <c r="E3323" s="6"/>
      <c r="F3323" s="6"/>
      <c r="G3323" s="20"/>
      <c r="H3323" s="95"/>
      <c r="I3323" s="7"/>
      <c r="J3323" s="8"/>
      <c r="K3323" s="8"/>
      <c r="L3323" s="8"/>
      <c r="M3323" s="119"/>
    </row>
    <row r="3324" spans="1:13">
      <c r="A3324" s="17">
        <v>15</v>
      </c>
      <c r="B3324" s="76"/>
      <c r="C3324" s="6"/>
      <c r="D3324" s="6"/>
      <c r="E3324" s="6"/>
      <c r="F3324" s="6"/>
      <c r="G3324" s="20"/>
      <c r="H3324" s="95"/>
      <c r="I3324" s="7"/>
      <c r="J3324" s="8"/>
      <c r="K3324" s="8"/>
      <c r="L3324" s="8"/>
      <c r="M3324" s="119"/>
    </row>
    <row r="3325" spans="1:13">
      <c r="A3325" s="17">
        <v>16</v>
      </c>
      <c r="B3325" s="75"/>
      <c r="C3325" s="6"/>
      <c r="D3325" s="6"/>
      <c r="E3325" s="6"/>
      <c r="F3325" s="6"/>
      <c r="G3325" s="54"/>
      <c r="H3325" s="95"/>
      <c r="I3325" s="7"/>
      <c r="J3325" s="8"/>
      <c r="K3325" s="8"/>
      <c r="L3325" s="8"/>
      <c r="M3325" s="119"/>
    </row>
    <row r="3326" spans="1:13">
      <c r="A3326" s="17">
        <v>17</v>
      </c>
      <c r="B3326" s="76"/>
      <c r="C3326" s="6"/>
      <c r="D3326" s="6"/>
      <c r="E3326" s="6"/>
      <c r="F3326" s="6"/>
      <c r="G3326" s="54"/>
      <c r="H3326" s="56"/>
      <c r="I3326" s="8"/>
      <c r="J3326" s="56"/>
      <c r="K3326" s="8"/>
      <c r="L3326" s="56"/>
      <c r="M3326" s="120"/>
    </row>
    <row r="3327" spans="1:13">
      <c r="A3327" s="17">
        <v>18</v>
      </c>
      <c r="B3327" s="76"/>
      <c r="C3327" s="6"/>
      <c r="D3327" s="6"/>
      <c r="E3327" s="6"/>
      <c r="F3327" s="6"/>
      <c r="G3327" s="54"/>
      <c r="H3327" s="99"/>
      <c r="I3327" s="8"/>
      <c r="J3327" s="99"/>
      <c r="K3327" s="8"/>
      <c r="L3327" s="99"/>
      <c r="M3327" s="121"/>
    </row>
    <row r="3328" spans="1:13">
      <c r="A3328" s="17">
        <v>19</v>
      </c>
      <c r="B3328" s="76"/>
      <c r="C3328" s="6"/>
      <c r="D3328" s="6"/>
      <c r="E3328" s="6"/>
      <c r="F3328" s="6"/>
      <c r="G3328" s="99"/>
      <c r="H3328" s="8"/>
      <c r="I3328" s="8"/>
      <c r="J3328" s="8"/>
      <c r="K3328" s="8"/>
      <c r="L3328" s="8"/>
      <c r="M3328" s="119"/>
    </row>
    <row r="3329" spans="1:13">
      <c r="A3329" s="17">
        <v>20</v>
      </c>
      <c r="B3329" s="75"/>
      <c r="C3329" s="6"/>
      <c r="D3329" s="6"/>
      <c r="E3329" s="6"/>
      <c r="F3329" s="6"/>
      <c r="G3329" s="99"/>
      <c r="H3329" s="8"/>
      <c r="I3329" s="8"/>
      <c r="J3329" s="8"/>
      <c r="K3329" s="8"/>
      <c r="L3329" s="8"/>
      <c r="M3329" s="119"/>
    </row>
    <row r="3330" spans="1:13">
      <c r="A3330" s="17">
        <v>21</v>
      </c>
      <c r="B3330" s="76"/>
      <c r="C3330" s="6"/>
      <c r="D3330" s="6"/>
      <c r="E3330" s="6"/>
      <c r="F3330" s="6"/>
      <c r="G3330" s="99"/>
      <c r="H3330" s="8"/>
      <c r="I3330" s="8"/>
      <c r="J3330" s="8"/>
      <c r="K3330" s="8"/>
      <c r="L3330" s="8"/>
      <c r="M3330" s="119"/>
    </row>
    <row r="3331" spans="1:13">
      <c r="A3331" s="17">
        <v>22</v>
      </c>
      <c r="B3331" s="76"/>
      <c r="C3331" s="6"/>
      <c r="D3331" s="6"/>
      <c r="E3331" s="6"/>
      <c r="F3331" s="6"/>
      <c r="G3331" s="99"/>
      <c r="H3331" s="8"/>
      <c r="I3331" s="8"/>
      <c r="J3331" s="8"/>
      <c r="K3331" s="8"/>
      <c r="L3331" s="8"/>
      <c r="M3331" s="119"/>
    </row>
    <row r="3332" spans="1:13">
      <c r="A3332" s="17">
        <v>23</v>
      </c>
      <c r="B3332" s="76"/>
      <c r="C3332" s="6"/>
      <c r="D3332" s="6"/>
      <c r="E3332" s="6"/>
      <c r="F3332" s="6"/>
      <c r="G3332" s="99"/>
      <c r="H3332" s="8"/>
      <c r="I3332" s="8"/>
      <c r="J3332" s="8"/>
      <c r="K3332" s="8"/>
      <c r="L3332" s="8"/>
      <c r="M3332" s="119"/>
    </row>
    <row r="3333" spans="1:13">
      <c r="A3333" s="17">
        <v>24</v>
      </c>
      <c r="B3333" s="75"/>
      <c r="C3333" s="6"/>
      <c r="D3333" s="6"/>
      <c r="E3333" s="6"/>
      <c r="F3333" s="6"/>
      <c r="G3333" s="99"/>
      <c r="H3333" s="42"/>
      <c r="I3333" s="8"/>
      <c r="J3333" s="42"/>
      <c r="K3333" s="8"/>
      <c r="L3333" s="8"/>
      <c r="M3333" s="119"/>
    </row>
    <row r="3334" spans="1:13">
      <c r="A3334" s="17">
        <v>25</v>
      </c>
      <c r="B3334" s="76"/>
      <c r="C3334" s="6"/>
      <c r="D3334" s="6"/>
      <c r="E3334" s="6"/>
      <c r="F3334" s="6"/>
      <c r="G3334" s="99"/>
      <c r="H3334" s="42"/>
      <c r="I3334" s="99"/>
      <c r="J3334" s="42"/>
      <c r="K3334" s="8"/>
      <c r="L3334" s="8"/>
      <c r="M3334" s="119"/>
    </row>
    <row r="3335" spans="1:13">
      <c r="G3335" s="8"/>
      <c r="H3335" s="8"/>
      <c r="I3335" s="8"/>
      <c r="J3335" s="8"/>
      <c r="K3335" s="8"/>
      <c r="L3335" s="8"/>
      <c r="M3335" s="119"/>
    </row>
    <row r="3336" spans="1:13">
      <c r="G3336" s="8"/>
      <c r="H3336" s="8"/>
      <c r="I3336" s="8"/>
      <c r="J3336" s="8"/>
      <c r="K3336" s="8"/>
      <c r="L3336" s="8"/>
      <c r="M3336" s="119"/>
    </row>
    <row r="3337" spans="1:13">
      <c r="G3337" s="8"/>
      <c r="H3337" s="8"/>
      <c r="I3337" s="8"/>
      <c r="J3337" s="8"/>
      <c r="K3337" s="8"/>
      <c r="L3337" s="8"/>
      <c r="M3337" s="119"/>
    </row>
    <row r="3338" spans="1:13">
      <c r="G3338" s="8"/>
      <c r="H3338" s="8"/>
      <c r="I3338" s="8"/>
      <c r="J3338" s="8"/>
      <c r="K3338" s="8"/>
      <c r="L3338" s="8"/>
      <c r="M3338" s="119"/>
    </row>
    <row r="3339" spans="1:13">
      <c r="G3339" s="8"/>
      <c r="H3339" s="8"/>
      <c r="I3339" s="8"/>
      <c r="J3339" s="8"/>
      <c r="K3339" s="8"/>
      <c r="L3339" s="8"/>
      <c r="M3339" s="119"/>
    </row>
    <row r="3340" spans="1:13">
      <c r="G3340" s="8"/>
      <c r="H3340" s="8"/>
      <c r="I3340" s="8"/>
      <c r="J3340" s="8"/>
      <c r="K3340" s="8"/>
      <c r="L3340" s="8"/>
      <c r="M3340" s="119"/>
    </row>
    <row r="3341" spans="1:13">
      <c r="G3341" s="8"/>
      <c r="H3341" s="8"/>
      <c r="I3341" s="8"/>
      <c r="J3341" s="8"/>
      <c r="K3341" s="8"/>
      <c r="L3341" s="8"/>
      <c r="M3341" s="119"/>
    </row>
    <row r="3342" spans="1:13">
      <c r="G3342" s="8"/>
      <c r="H3342" s="8"/>
      <c r="I3342" s="8"/>
      <c r="J3342" s="8"/>
      <c r="K3342" s="8"/>
      <c r="L3342" s="8"/>
      <c r="M3342" s="119"/>
    </row>
    <row r="3343" spans="1:13">
      <c r="G3343" s="8"/>
      <c r="H3343" s="8"/>
      <c r="I3343" s="8"/>
      <c r="J3343" s="8"/>
      <c r="K3343" s="8"/>
      <c r="L3343" s="8"/>
      <c r="M3343" s="119"/>
    </row>
    <row r="3344" spans="1:13">
      <c r="G3344" s="8"/>
      <c r="H3344" s="8"/>
      <c r="I3344" s="8"/>
      <c r="J3344" s="8"/>
      <c r="K3344" s="8"/>
      <c r="L3344" s="8"/>
      <c r="M3344" s="119"/>
    </row>
    <row r="3345" spans="1:13">
      <c r="A3345" s="201" t="s">
        <v>50</v>
      </c>
      <c r="B3345" s="187"/>
      <c r="C3345" s="187"/>
      <c r="D3345" s="187"/>
      <c r="E3345" s="187"/>
      <c r="F3345" s="187"/>
      <c r="G3345" s="187"/>
      <c r="H3345" s="187"/>
      <c r="I3345" s="187"/>
      <c r="J3345" s="187"/>
      <c r="K3345" s="187"/>
      <c r="L3345" s="187"/>
      <c r="M3345" s="112"/>
    </row>
    <row r="3346" spans="1:13">
      <c r="A3346" s="202" t="s">
        <v>86</v>
      </c>
      <c r="B3346" s="203"/>
      <c r="C3346" s="203"/>
      <c r="D3346" s="203"/>
      <c r="E3346" s="203"/>
      <c r="F3346" s="97"/>
      <c r="G3346" s="27"/>
      <c r="H3346" s="96" t="s">
        <v>51</v>
      </c>
      <c r="I3346" s="96"/>
      <c r="J3346" s="96"/>
      <c r="K3346" s="27"/>
      <c r="L3346" s="27"/>
      <c r="M3346" s="107"/>
    </row>
    <row r="3347" spans="1:13">
      <c r="A3347" s="34" t="s">
        <v>52</v>
      </c>
      <c r="B3347" s="97"/>
      <c r="C3347" s="97"/>
      <c r="D3347" s="97"/>
      <c r="E3347" s="97"/>
      <c r="F3347" s="97"/>
      <c r="G3347" s="27"/>
      <c r="H3347" s="55" t="s">
        <v>87</v>
      </c>
      <c r="I3347" s="55"/>
      <c r="J3347" s="55"/>
      <c r="K3347" s="37"/>
      <c r="L3347" s="26"/>
      <c r="M3347" s="113"/>
    </row>
    <row r="3348" spans="1:13">
      <c r="A3348" s="97"/>
      <c r="B3348" s="29"/>
      <c r="C3348" s="15" t="s">
        <v>53</v>
      </c>
      <c r="D3348" s="67"/>
      <c r="E3348" s="30"/>
      <c r="F3348" s="28"/>
      <c r="G3348" s="27"/>
      <c r="H3348" s="31" t="s">
        <v>54</v>
      </c>
      <c r="I3348" s="31" t="s">
        <v>55</v>
      </c>
      <c r="J3348" s="31" t="s">
        <v>56</v>
      </c>
      <c r="K3348" s="31" t="s">
        <v>57</v>
      </c>
      <c r="L3348" s="31" t="s">
        <v>58</v>
      </c>
      <c r="M3348" s="114"/>
    </row>
    <row r="3349" spans="1:13">
      <c r="A3349" s="1"/>
      <c r="B3349" s="1"/>
      <c r="C3349" s="15" t="s">
        <v>59</v>
      </c>
      <c r="D3349" s="30">
        <v>428</v>
      </c>
      <c r="E3349" s="30"/>
      <c r="F3349" s="28"/>
      <c r="G3349" s="27"/>
      <c r="H3349" s="31">
        <v>1</v>
      </c>
      <c r="I3349" s="68"/>
      <c r="J3349" s="35"/>
      <c r="K3349" s="31"/>
      <c r="L3349" s="33"/>
      <c r="M3349" s="110"/>
    </row>
    <row r="3350" spans="1:13">
      <c r="A3350" s="9" t="s">
        <v>0</v>
      </c>
      <c r="B3350" s="10"/>
      <c r="C3350" s="15" t="s">
        <v>60</v>
      </c>
      <c r="D3350" s="30">
        <v>407</v>
      </c>
      <c r="E3350" s="30"/>
      <c r="F3350" s="28"/>
      <c r="G3350" s="27"/>
      <c r="H3350" s="31">
        <v>2</v>
      </c>
      <c r="I3350" s="68"/>
      <c r="J3350" s="35"/>
      <c r="K3350" s="31"/>
      <c r="L3350" s="33"/>
      <c r="M3350" s="110"/>
    </row>
    <row r="3351" spans="1:13">
      <c r="A3351" s="9" t="s">
        <v>1</v>
      </c>
      <c r="B3351" s="11"/>
      <c r="C3351" s="15" t="s">
        <v>61</v>
      </c>
      <c r="D3351" s="30">
        <v>20</v>
      </c>
      <c r="E3351" s="30"/>
      <c r="F3351" s="28"/>
      <c r="G3351" s="27"/>
      <c r="H3351" s="31">
        <v>3</v>
      </c>
      <c r="I3351" s="31"/>
      <c r="J3351" s="35"/>
      <c r="K3351" s="31"/>
      <c r="L3351" s="33"/>
      <c r="M3351" s="110"/>
    </row>
    <row r="3352" spans="1:13">
      <c r="A3352" s="9" t="s">
        <v>62</v>
      </c>
      <c r="B3352" s="11"/>
      <c r="C3352" s="16" t="s">
        <v>63</v>
      </c>
      <c r="D3352" s="57" t="s">
        <v>88</v>
      </c>
      <c r="E3352" s="21"/>
      <c r="F3352" s="54"/>
      <c r="G3352" s="27"/>
      <c r="H3352" s="31">
        <v>4</v>
      </c>
      <c r="I3352" s="31"/>
      <c r="J3352" s="35"/>
      <c r="K3352" s="31"/>
      <c r="L3352" s="33"/>
      <c r="M3352" s="110"/>
    </row>
    <row r="3353" spans="1:13">
      <c r="A3353" s="19" t="s">
        <v>2</v>
      </c>
      <c r="B3353" s="19" t="s">
        <v>3</v>
      </c>
      <c r="C3353" s="19" t="s">
        <v>4</v>
      </c>
      <c r="D3353" s="19" t="s">
        <v>5</v>
      </c>
      <c r="E3353" s="19" t="s">
        <v>6</v>
      </c>
      <c r="F3353" s="18"/>
      <c r="G3353" s="27"/>
      <c r="H3353" s="31">
        <v>5</v>
      </c>
      <c r="I3353" s="31"/>
      <c r="J3353" s="35"/>
      <c r="K3353" s="31"/>
      <c r="L3353" s="33"/>
      <c r="M3353" s="110"/>
    </row>
    <row r="3354" spans="1:13">
      <c r="A3354" s="17">
        <v>1</v>
      </c>
      <c r="B3354" s="12"/>
      <c r="C3354" s="71" t="s">
        <v>78</v>
      </c>
      <c r="D3354" s="77">
        <v>22</v>
      </c>
      <c r="E3354" s="71" t="s">
        <v>78</v>
      </c>
      <c r="F3354" s="12"/>
      <c r="G3354" s="27"/>
      <c r="H3354" s="72"/>
      <c r="I3354" s="72"/>
      <c r="J3354" s="72"/>
      <c r="K3354" s="72"/>
      <c r="L3354" s="44"/>
      <c r="M3354" s="115"/>
    </row>
    <row r="3355" spans="1:13">
      <c r="A3355" s="17">
        <v>2</v>
      </c>
      <c r="B3355" s="74">
        <v>10</v>
      </c>
      <c r="C3355" s="71" t="s">
        <v>77</v>
      </c>
      <c r="D3355" s="71" t="s">
        <v>77</v>
      </c>
      <c r="E3355" s="71" t="s">
        <v>77</v>
      </c>
      <c r="F3355" s="6"/>
      <c r="G3355" s="27"/>
      <c r="H3355" s="98"/>
      <c r="I3355" s="98"/>
      <c r="J3355" s="98"/>
      <c r="K3355" s="98"/>
      <c r="L3355" s="44"/>
      <c r="M3355" s="115"/>
    </row>
    <row r="3356" spans="1:13">
      <c r="A3356" s="17">
        <v>3</v>
      </c>
      <c r="B3356" s="75"/>
      <c r="C3356" s="71"/>
      <c r="D3356" s="6"/>
      <c r="E3356" s="71"/>
      <c r="F3356" s="6"/>
      <c r="G3356" s="27"/>
      <c r="H3356" s="204" t="s">
        <v>75</v>
      </c>
      <c r="I3356" s="205"/>
      <c r="J3356" s="98"/>
      <c r="K3356" s="44" t="s">
        <v>35</v>
      </c>
      <c r="L3356" s="5"/>
      <c r="M3356" s="116"/>
    </row>
    <row r="3357" spans="1:13">
      <c r="A3357" s="17">
        <v>4</v>
      </c>
      <c r="B3357" s="75"/>
      <c r="C3357" s="71"/>
      <c r="D3357" s="6"/>
      <c r="E3357" s="71"/>
      <c r="F3357" s="6"/>
      <c r="G3357" s="27"/>
      <c r="H3357" s="21" t="s">
        <v>64</v>
      </c>
      <c r="I3357" s="21"/>
      <c r="J3357" s="43">
        <f>SUM(J3349*L3349)+10+12</f>
        <v>22</v>
      </c>
      <c r="K3357" s="2"/>
      <c r="L3357" s="3"/>
      <c r="M3357" s="117"/>
    </row>
    <row r="3358" spans="1:13">
      <c r="A3358" s="17">
        <v>5</v>
      </c>
      <c r="B3358" s="76"/>
      <c r="C3358" s="71"/>
      <c r="D3358" s="71"/>
      <c r="E3358" s="71"/>
      <c r="F3358" s="6"/>
      <c r="G3358" s="27"/>
      <c r="H3358" s="21" t="s">
        <v>65</v>
      </c>
      <c r="I3358" s="21"/>
      <c r="J3358" s="43">
        <f>SUM(N3354,B3355)+12</f>
        <v>22</v>
      </c>
      <c r="K3358" s="27"/>
      <c r="L3358" s="3"/>
      <c r="M3358" s="117"/>
    </row>
    <row r="3359" spans="1:13">
      <c r="A3359" s="17">
        <v>6</v>
      </c>
      <c r="B3359" s="7"/>
      <c r="C3359" s="7"/>
      <c r="D3359" s="7"/>
      <c r="E3359" s="71"/>
      <c r="F3359" s="6"/>
      <c r="G3359" s="27"/>
      <c r="H3359" s="206" t="s">
        <v>66</v>
      </c>
      <c r="I3359" s="207"/>
      <c r="J3359" s="206" t="s">
        <v>67</v>
      </c>
      <c r="K3359" s="207"/>
      <c r="L3359" s="20"/>
      <c r="M3359" s="118"/>
    </row>
    <row r="3360" spans="1:13">
      <c r="A3360" s="17">
        <v>7</v>
      </c>
      <c r="B3360" s="7"/>
      <c r="C3360" s="71"/>
      <c r="D3360" s="6"/>
      <c r="E3360" s="71"/>
      <c r="F3360" s="6"/>
      <c r="G3360" s="27"/>
      <c r="H3360" s="197"/>
      <c r="I3360" s="198"/>
      <c r="J3360" s="197"/>
      <c r="K3360" s="198"/>
      <c r="L3360" s="27"/>
      <c r="M3360" s="107"/>
    </row>
    <row r="3361" spans="1:13">
      <c r="A3361" s="17">
        <v>8</v>
      </c>
      <c r="B3361" s="75"/>
      <c r="C3361" s="71"/>
      <c r="D3361" s="71"/>
      <c r="E3361" s="71"/>
      <c r="F3361" s="6"/>
      <c r="G3361" s="27"/>
      <c r="H3361" s="199"/>
      <c r="I3361" s="200"/>
      <c r="J3361" s="199"/>
      <c r="K3361" s="200"/>
      <c r="L3361" s="27"/>
      <c r="M3361" s="107"/>
    </row>
    <row r="3362" spans="1:13">
      <c r="A3362" s="17">
        <v>9</v>
      </c>
      <c r="B3362" s="7"/>
      <c r="C3362" s="7"/>
      <c r="D3362" s="7"/>
      <c r="E3362" s="6"/>
      <c r="F3362" s="6"/>
      <c r="G3362" s="27"/>
      <c r="H3362" s="38" t="s">
        <v>68</v>
      </c>
      <c r="I3362" s="38"/>
      <c r="J3362" s="38"/>
      <c r="K3362" s="38"/>
      <c r="L3362" s="27"/>
      <c r="M3362" s="107"/>
    </row>
    <row r="3363" spans="1:13">
      <c r="A3363" s="17">
        <v>10</v>
      </c>
      <c r="B3363" s="95"/>
      <c r="C3363" s="6"/>
      <c r="D3363" s="6"/>
      <c r="E3363" s="6"/>
      <c r="F3363" s="6"/>
      <c r="G3363" s="27"/>
      <c r="H3363" s="54" t="s">
        <v>69</v>
      </c>
      <c r="I3363" s="54"/>
      <c r="J3363" s="54"/>
      <c r="K3363" s="54"/>
      <c r="L3363" s="27"/>
      <c r="M3363" s="107"/>
    </row>
    <row r="3364" spans="1:13">
      <c r="A3364" s="17">
        <v>11</v>
      </c>
      <c r="B3364" s="76"/>
      <c r="C3364" s="6"/>
      <c r="D3364" s="6"/>
      <c r="E3364" s="6"/>
      <c r="F3364" s="6"/>
      <c r="G3364" s="20"/>
      <c r="H3364" s="182"/>
      <c r="I3364" s="183"/>
      <c r="J3364" s="8"/>
      <c r="K3364" s="8"/>
      <c r="L3364" s="8"/>
      <c r="M3364" s="119"/>
    </row>
    <row r="3365" spans="1:13">
      <c r="A3365" s="17">
        <v>12</v>
      </c>
      <c r="B3365" s="75"/>
      <c r="C3365" s="6"/>
      <c r="D3365" s="6"/>
      <c r="E3365" s="6"/>
      <c r="F3365" s="6"/>
      <c r="G3365" s="20"/>
      <c r="H3365" s="95"/>
      <c r="I3365" s="7"/>
      <c r="J3365" s="8"/>
      <c r="K3365" s="8"/>
      <c r="L3365" s="8"/>
      <c r="M3365" s="119"/>
    </row>
    <row r="3366" spans="1:13">
      <c r="A3366" s="17">
        <v>13</v>
      </c>
      <c r="B3366" s="76"/>
      <c r="C3366" s="6"/>
      <c r="D3366" s="6"/>
      <c r="E3366" s="6"/>
      <c r="F3366" s="6"/>
      <c r="G3366" s="20"/>
      <c r="H3366" s="95"/>
      <c r="I3366" s="7"/>
      <c r="J3366" s="8"/>
      <c r="K3366" s="8"/>
      <c r="L3366" s="8"/>
      <c r="M3366" s="119"/>
    </row>
    <row r="3367" spans="1:13">
      <c r="A3367" s="17">
        <v>14</v>
      </c>
      <c r="B3367" s="76"/>
      <c r="C3367" s="6"/>
      <c r="D3367" s="6"/>
      <c r="E3367" s="6"/>
      <c r="F3367" s="6"/>
      <c r="G3367" s="20"/>
      <c r="H3367" s="95"/>
      <c r="I3367" s="7"/>
      <c r="J3367" s="8"/>
      <c r="K3367" s="8"/>
      <c r="L3367" s="8"/>
      <c r="M3367" s="119"/>
    </row>
    <row r="3368" spans="1:13">
      <c r="A3368" s="17">
        <v>15</v>
      </c>
      <c r="B3368" s="76"/>
      <c r="C3368" s="6"/>
      <c r="D3368" s="6"/>
      <c r="E3368" s="6"/>
      <c r="F3368" s="6"/>
      <c r="G3368" s="20"/>
      <c r="H3368" s="95"/>
      <c r="I3368" s="7"/>
      <c r="J3368" s="8"/>
      <c r="K3368" s="8"/>
      <c r="L3368" s="8"/>
      <c r="M3368" s="119"/>
    </row>
    <row r="3369" spans="1:13">
      <c r="A3369" s="17">
        <v>16</v>
      </c>
      <c r="B3369" s="75"/>
      <c r="C3369" s="6"/>
      <c r="D3369" s="6"/>
      <c r="E3369" s="6"/>
      <c r="F3369" s="6"/>
      <c r="G3369" s="54"/>
      <c r="H3369" s="95"/>
      <c r="I3369" s="7"/>
      <c r="J3369" s="8"/>
      <c r="K3369" s="8"/>
      <c r="L3369" s="8"/>
      <c r="M3369" s="119"/>
    </row>
    <row r="3370" spans="1:13">
      <c r="A3370" s="17">
        <v>17</v>
      </c>
      <c r="B3370" s="76"/>
      <c r="C3370" s="6"/>
      <c r="D3370" s="6"/>
      <c r="E3370" s="6"/>
      <c r="F3370" s="6"/>
      <c r="G3370" s="54"/>
      <c r="H3370" s="56"/>
      <c r="I3370" s="8"/>
      <c r="J3370" s="56"/>
      <c r="K3370" s="8"/>
      <c r="L3370" s="56"/>
      <c r="M3370" s="120"/>
    </row>
    <row r="3371" spans="1:13">
      <c r="A3371" s="17">
        <v>18</v>
      </c>
      <c r="B3371" s="76"/>
      <c r="C3371" s="6"/>
      <c r="D3371" s="6"/>
      <c r="E3371" s="6"/>
      <c r="F3371" s="6"/>
      <c r="G3371" s="54"/>
      <c r="H3371" s="99"/>
      <c r="I3371" s="8"/>
      <c r="J3371" s="99"/>
      <c r="K3371" s="8"/>
      <c r="L3371" s="99"/>
      <c r="M3371" s="121"/>
    </row>
    <row r="3372" spans="1:13">
      <c r="A3372" s="17">
        <v>19</v>
      </c>
      <c r="B3372" s="76"/>
      <c r="C3372" s="6"/>
      <c r="D3372" s="6"/>
      <c r="E3372" s="6"/>
      <c r="F3372" s="6"/>
      <c r="G3372" s="99"/>
      <c r="H3372" s="8"/>
      <c r="I3372" s="8"/>
      <c r="J3372" s="8"/>
      <c r="K3372" s="8"/>
      <c r="L3372" s="8"/>
      <c r="M3372" s="119"/>
    </row>
    <row r="3373" spans="1:13">
      <c r="A3373" s="17">
        <v>20</v>
      </c>
      <c r="B3373" s="75"/>
      <c r="C3373" s="6"/>
      <c r="D3373" s="6"/>
      <c r="E3373" s="6"/>
      <c r="F3373" s="6"/>
      <c r="G3373" s="99"/>
      <c r="H3373" s="8"/>
      <c r="I3373" s="8"/>
      <c r="J3373" s="8"/>
      <c r="K3373" s="8"/>
      <c r="L3373" s="8"/>
      <c r="M3373" s="119"/>
    </row>
    <row r="3374" spans="1:13">
      <c r="A3374" s="17">
        <v>21</v>
      </c>
      <c r="B3374" s="76"/>
      <c r="C3374" s="6"/>
      <c r="D3374" s="6"/>
      <c r="E3374" s="6"/>
      <c r="F3374" s="6"/>
      <c r="G3374" s="99"/>
      <c r="H3374" s="8"/>
      <c r="I3374" s="8"/>
      <c r="J3374" s="8"/>
      <c r="K3374" s="8"/>
      <c r="L3374" s="8"/>
      <c r="M3374" s="119"/>
    </row>
    <row r="3375" spans="1:13">
      <c r="A3375" s="17">
        <v>22</v>
      </c>
      <c r="B3375" s="76"/>
      <c r="C3375" s="6"/>
      <c r="D3375" s="6"/>
      <c r="E3375" s="6"/>
      <c r="F3375" s="6"/>
      <c r="G3375" s="99"/>
      <c r="H3375" s="8"/>
      <c r="I3375" s="8"/>
      <c r="J3375" s="8"/>
      <c r="K3375" s="8"/>
      <c r="L3375" s="8"/>
      <c r="M3375" s="119"/>
    </row>
    <row r="3376" spans="1:13">
      <c r="A3376" s="17">
        <v>23</v>
      </c>
      <c r="B3376" s="76"/>
      <c r="C3376" s="6"/>
      <c r="D3376" s="6"/>
      <c r="E3376" s="6"/>
      <c r="F3376" s="6"/>
      <c r="G3376" s="99"/>
      <c r="H3376" s="8"/>
      <c r="I3376" s="8"/>
      <c r="J3376" s="8"/>
      <c r="K3376" s="8"/>
      <c r="L3376" s="8"/>
      <c r="M3376" s="119"/>
    </row>
    <row r="3377" spans="1:13">
      <c r="A3377" s="17">
        <v>24</v>
      </c>
      <c r="B3377" s="75"/>
      <c r="C3377" s="6"/>
      <c r="D3377" s="6"/>
      <c r="E3377" s="6"/>
      <c r="F3377" s="6"/>
      <c r="G3377" s="99"/>
      <c r="H3377" s="42"/>
      <c r="I3377" s="8"/>
      <c r="J3377" s="42"/>
      <c r="K3377" s="8"/>
      <c r="L3377" s="8"/>
      <c r="M3377" s="119"/>
    </row>
    <row r="3378" spans="1:13">
      <c r="A3378" s="17">
        <v>25</v>
      </c>
      <c r="B3378" s="76"/>
      <c r="C3378" s="6"/>
      <c r="D3378" s="6"/>
      <c r="E3378" s="6"/>
      <c r="F3378" s="6"/>
      <c r="G3378" s="99"/>
      <c r="H3378" s="42"/>
      <c r="I3378" s="99"/>
      <c r="J3378" s="42"/>
      <c r="K3378" s="8"/>
      <c r="L3378" s="8"/>
      <c r="M3378" s="119"/>
    </row>
    <row r="3379" spans="1:13">
      <c r="G3379" s="8"/>
      <c r="H3379" s="8"/>
      <c r="I3379" s="8"/>
      <c r="J3379" s="8"/>
      <c r="K3379" s="8"/>
      <c r="L3379" s="8"/>
      <c r="M3379" s="119"/>
    </row>
    <row r="3380" spans="1:13">
      <c r="G3380" s="8"/>
      <c r="H3380" s="8"/>
      <c r="I3380" s="8"/>
      <c r="J3380" s="8"/>
      <c r="K3380" s="8"/>
      <c r="L3380" s="8"/>
      <c r="M3380" s="119"/>
    </row>
    <row r="3381" spans="1:13">
      <c r="G3381" s="8"/>
      <c r="H3381" s="8"/>
      <c r="I3381" s="8"/>
      <c r="J3381" s="8"/>
      <c r="K3381" s="8"/>
      <c r="L3381" s="8"/>
      <c r="M3381" s="119"/>
    </row>
    <row r="3382" spans="1:13">
      <c r="G3382" s="8"/>
      <c r="H3382" s="8"/>
      <c r="I3382" s="8"/>
      <c r="J3382" s="8"/>
      <c r="K3382" s="8"/>
      <c r="L3382" s="8"/>
      <c r="M3382" s="119"/>
    </row>
    <row r="3383" spans="1:13">
      <c r="G3383" s="8"/>
      <c r="H3383" s="8"/>
      <c r="I3383" s="8"/>
      <c r="J3383" s="8"/>
      <c r="K3383" s="8"/>
      <c r="L3383" s="8"/>
      <c r="M3383" s="119"/>
    </row>
    <row r="3384" spans="1:13">
      <c r="G3384" s="8"/>
      <c r="H3384" s="8"/>
      <c r="I3384" s="8"/>
      <c r="J3384" s="8"/>
      <c r="K3384" s="8"/>
      <c r="L3384" s="8"/>
      <c r="M3384" s="119"/>
    </row>
    <row r="3385" spans="1:13">
      <c r="G3385" s="8"/>
      <c r="H3385" s="8"/>
      <c r="I3385" s="8"/>
      <c r="J3385" s="8"/>
      <c r="K3385" s="8"/>
      <c r="L3385" s="8"/>
      <c r="M3385" s="119"/>
    </row>
    <row r="3386" spans="1:13">
      <c r="G3386" s="8"/>
      <c r="H3386" s="8"/>
      <c r="I3386" s="8"/>
      <c r="J3386" s="8"/>
      <c r="K3386" s="8"/>
      <c r="L3386" s="8"/>
      <c r="M3386" s="119"/>
    </row>
    <row r="3387" spans="1:13">
      <c r="G3387" s="8"/>
      <c r="H3387" s="8"/>
      <c r="I3387" s="8"/>
      <c r="J3387" s="8"/>
      <c r="K3387" s="8"/>
      <c r="L3387" s="8"/>
      <c r="M3387" s="119"/>
    </row>
    <row r="3388" spans="1:13">
      <c r="G3388" s="8"/>
      <c r="H3388" s="8"/>
      <c r="I3388" s="8"/>
      <c r="J3388" s="8"/>
      <c r="K3388" s="8"/>
      <c r="L3388" s="8"/>
      <c r="M3388" s="119"/>
    </row>
    <row r="3389" spans="1:13">
      <c r="A3389" s="201" t="s">
        <v>50</v>
      </c>
      <c r="B3389" s="187"/>
      <c r="C3389" s="187"/>
      <c r="D3389" s="187"/>
      <c r="E3389" s="187"/>
      <c r="F3389" s="187"/>
      <c r="G3389" s="187"/>
      <c r="H3389" s="187"/>
      <c r="I3389" s="187"/>
      <c r="J3389" s="187"/>
      <c r="K3389" s="187"/>
      <c r="L3389" s="187"/>
      <c r="M3389" s="112"/>
    </row>
    <row r="3390" spans="1:13">
      <c r="A3390" s="202" t="s">
        <v>86</v>
      </c>
      <c r="B3390" s="203"/>
      <c r="C3390" s="203"/>
      <c r="D3390" s="203"/>
      <c r="E3390" s="203"/>
      <c r="F3390" s="97"/>
      <c r="G3390" s="27"/>
      <c r="H3390" s="96" t="s">
        <v>51</v>
      </c>
      <c r="I3390" s="96"/>
      <c r="J3390" s="96"/>
      <c r="K3390" s="27"/>
      <c r="L3390" s="27"/>
      <c r="M3390" s="107"/>
    </row>
    <row r="3391" spans="1:13">
      <c r="A3391" s="34" t="s">
        <v>52</v>
      </c>
      <c r="B3391" s="97"/>
      <c r="C3391" s="97"/>
      <c r="D3391" s="97"/>
      <c r="E3391" s="97"/>
      <c r="F3391" s="97"/>
      <c r="G3391" s="27"/>
      <c r="H3391" s="55" t="s">
        <v>87</v>
      </c>
      <c r="I3391" s="55"/>
      <c r="J3391" s="55"/>
      <c r="K3391" s="37"/>
      <c r="L3391" s="26"/>
      <c r="M3391" s="113"/>
    </row>
    <row r="3392" spans="1:13">
      <c r="A3392" s="97"/>
      <c r="B3392" s="29"/>
      <c r="C3392" s="15" t="s">
        <v>53</v>
      </c>
      <c r="D3392" s="67"/>
      <c r="E3392" s="30"/>
      <c r="F3392" s="28"/>
      <c r="G3392" s="27"/>
      <c r="H3392" s="31" t="s">
        <v>54</v>
      </c>
      <c r="I3392" s="31" t="s">
        <v>55</v>
      </c>
      <c r="J3392" s="31" t="s">
        <v>56</v>
      </c>
      <c r="K3392" s="31" t="s">
        <v>57</v>
      </c>
      <c r="L3392" s="31" t="s">
        <v>58</v>
      </c>
      <c r="M3392" s="114"/>
    </row>
    <row r="3393" spans="1:13">
      <c r="A3393" s="1"/>
      <c r="B3393" s="1"/>
      <c r="C3393" s="15" t="s">
        <v>59</v>
      </c>
      <c r="D3393" s="30">
        <v>428</v>
      </c>
      <c r="E3393" s="30"/>
      <c r="F3393" s="28"/>
      <c r="G3393" s="27"/>
      <c r="H3393" s="31">
        <v>1</v>
      </c>
      <c r="I3393" s="68"/>
      <c r="J3393" s="35"/>
      <c r="K3393" s="31"/>
      <c r="L3393" s="33"/>
      <c r="M3393" s="110"/>
    </row>
    <row r="3394" spans="1:13">
      <c r="A3394" s="9" t="s">
        <v>0</v>
      </c>
      <c r="B3394" s="10"/>
      <c r="C3394" s="15" t="s">
        <v>60</v>
      </c>
      <c r="D3394" s="30">
        <v>407</v>
      </c>
      <c r="E3394" s="30"/>
      <c r="F3394" s="28"/>
      <c r="G3394" s="27"/>
      <c r="H3394" s="31">
        <v>2</v>
      </c>
      <c r="I3394" s="68"/>
      <c r="J3394" s="35"/>
      <c r="K3394" s="31"/>
      <c r="L3394" s="33"/>
      <c r="M3394" s="110"/>
    </row>
    <row r="3395" spans="1:13">
      <c r="A3395" s="9" t="s">
        <v>1</v>
      </c>
      <c r="B3395" s="11"/>
      <c r="C3395" s="15" t="s">
        <v>61</v>
      </c>
      <c r="D3395" s="30">
        <v>20</v>
      </c>
      <c r="E3395" s="30"/>
      <c r="F3395" s="28"/>
      <c r="G3395" s="27"/>
      <c r="H3395" s="31">
        <v>3</v>
      </c>
      <c r="I3395" s="31"/>
      <c r="J3395" s="35"/>
      <c r="K3395" s="31"/>
      <c r="L3395" s="33"/>
      <c r="M3395" s="110"/>
    </row>
    <row r="3396" spans="1:13">
      <c r="A3396" s="9" t="s">
        <v>62</v>
      </c>
      <c r="B3396" s="11"/>
      <c r="C3396" s="16" t="s">
        <v>63</v>
      </c>
      <c r="D3396" s="57" t="s">
        <v>88</v>
      </c>
      <c r="E3396" s="21"/>
      <c r="F3396" s="54"/>
      <c r="G3396" s="27"/>
      <c r="H3396" s="31">
        <v>4</v>
      </c>
      <c r="I3396" s="31"/>
      <c r="J3396" s="35"/>
      <c r="K3396" s="31"/>
      <c r="L3396" s="33"/>
      <c r="M3396" s="110"/>
    </row>
    <row r="3397" spans="1:13">
      <c r="A3397" s="19" t="s">
        <v>2</v>
      </c>
      <c r="B3397" s="19" t="s">
        <v>3</v>
      </c>
      <c r="C3397" s="19" t="s">
        <v>4</v>
      </c>
      <c r="D3397" s="19" t="s">
        <v>5</v>
      </c>
      <c r="E3397" s="19" t="s">
        <v>6</v>
      </c>
      <c r="F3397" s="18"/>
      <c r="G3397" s="27"/>
      <c r="H3397" s="31">
        <v>5</v>
      </c>
      <c r="I3397" s="31"/>
      <c r="J3397" s="35"/>
      <c r="K3397" s="31"/>
      <c r="L3397" s="33"/>
      <c r="M3397" s="110"/>
    </row>
    <row r="3398" spans="1:13">
      <c r="A3398" s="17">
        <v>1</v>
      </c>
      <c r="B3398" s="12"/>
      <c r="C3398" s="71" t="s">
        <v>78</v>
      </c>
      <c r="D3398" s="77">
        <v>22</v>
      </c>
      <c r="E3398" s="71" t="s">
        <v>78</v>
      </c>
      <c r="F3398" s="12"/>
      <c r="G3398" s="27"/>
      <c r="H3398" s="72"/>
      <c r="I3398" s="72"/>
      <c r="J3398" s="72"/>
      <c r="K3398" s="72"/>
      <c r="L3398" s="44"/>
      <c r="M3398" s="115"/>
    </row>
    <row r="3399" spans="1:13">
      <c r="A3399" s="17">
        <v>2</v>
      </c>
      <c r="B3399" s="74">
        <v>10</v>
      </c>
      <c r="C3399" s="71" t="s">
        <v>77</v>
      </c>
      <c r="D3399" s="71" t="s">
        <v>77</v>
      </c>
      <c r="E3399" s="71" t="s">
        <v>77</v>
      </c>
      <c r="F3399" s="6"/>
      <c r="G3399" s="27"/>
      <c r="H3399" s="98"/>
      <c r="I3399" s="98"/>
      <c r="J3399" s="98"/>
      <c r="K3399" s="98"/>
      <c r="L3399" s="44"/>
      <c r="M3399" s="115"/>
    </row>
    <row r="3400" spans="1:13">
      <c r="A3400" s="17">
        <v>3</v>
      </c>
      <c r="B3400" s="75"/>
      <c r="C3400" s="71"/>
      <c r="D3400" s="6"/>
      <c r="E3400" s="71"/>
      <c r="F3400" s="6"/>
      <c r="G3400" s="27"/>
      <c r="H3400" s="204" t="s">
        <v>75</v>
      </c>
      <c r="I3400" s="205"/>
      <c r="J3400" s="98"/>
      <c r="K3400" s="44" t="s">
        <v>35</v>
      </c>
      <c r="L3400" s="5"/>
      <c r="M3400" s="116"/>
    </row>
    <row r="3401" spans="1:13">
      <c r="A3401" s="17">
        <v>4</v>
      </c>
      <c r="B3401" s="75"/>
      <c r="C3401" s="71"/>
      <c r="D3401" s="6"/>
      <c r="E3401" s="71"/>
      <c r="F3401" s="6"/>
      <c r="G3401" s="27"/>
      <c r="H3401" s="21" t="s">
        <v>64</v>
      </c>
      <c r="I3401" s="21"/>
      <c r="J3401" s="43">
        <f>SUM(J3393*L3393)+10+12</f>
        <v>22</v>
      </c>
      <c r="K3401" s="2"/>
      <c r="L3401" s="3"/>
      <c r="M3401" s="117"/>
    </row>
    <row r="3402" spans="1:13">
      <c r="A3402" s="17">
        <v>5</v>
      </c>
      <c r="B3402" s="76"/>
      <c r="C3402" s="71"/>
      <c r="D3402" s="71"/>
      <c r="E3402" s="71"/>
      <c r="F3402" s="6"/>
      <c r="G3402" s="27"/>
      <c r="H3402" s="21" t="s">
        <v>65</v>
      </c>
      <c r="I3402" s="21"/>
      <c r="J3402" s="43">
        <f>SUM(N3398,B3399)+12</f>
        <v>22</v>
      </c>
      <c r="K3402" s="27"/>
      <c r="L3402" s="3"/>
      <c r="M3402" s="117"/>
    </row>
    <row r="3403" spans="1:13">
      <c r="A3403" s="17">
        <v>6</v>
      </c>
      <c r="B3403" s="7"/>
      <c r="C3403" s="7"/>
      <c r="D3403" s="7"/>
      <c r="E3403" s="71"/>
      <c r="F3403" s="6"/>
      <c r="G3403" s="27"/>
      <c r="H3403" s="206" t="s">
        <v>66</v>
      </c>
      <c r="I3403" s="207"/>
      <c r="J3403" s="206" t="s">
        <v>67</v>
      </c>
      <c r="K3403" s="207"/>
      <c r="L3403" s="20"/>
      <c r="M3403" s="118"/>
    </row>
    <row r="3404" spans="1:13">
      <c r="A3404" s="17">
        <v>7</v>
      </c>
      <c r="B3404" s="7"/>
      <c r="C3404" s="71"/>
      <c r="D3404" s="6"/>
      <c r="E3404" s="71"/>
      <c r="F3404" s="6"/>
      <c r="G3404" s="27"/>
      <c r="H3404" s="197"/>
      <c r="I3404" s="198"/>
      <c r="J3404" s="197"/>
      <c r="K3404" s="198"/>
      <c r="L3404" s="27"/>
      <c r="M3404" s="107"/>
    </row>
    <row r="3405" spans="1:13">
      <c r="A3405" s="17">
        <v>8</v>
      </c>
      <c r="B3405" s="75"/>
      <c r="C3405" s="71"/>
      <c r="D3405" s="71"/>
      <c r="E3405" s="71"/>
      <c r="F3405" s="6"/>
      <c r="G3405" s="27"/>
      <c r="H3405" s="199"/>
      <c r="I3405" s="200"/>
      <c r="J3405" s="199"/>
      <c r="K3405" s="200"/>
      <c r="L3405" s="27"/>
      <c r="M3405" s="107"/>
    </row>
    <row r="3406" spans="1:13">
      <c r="A3406" s="17">
        <v>9</v>
      </c>
      <c r="B3406" s="7"/>
      <c r="C3406" s="7"/>
      <c r="D3406" s="7"/>
      <c r="E3406" s="6"/>
      <c r="F3406" s="6"/>
      <c r="G3406" s="27"/>
      <c r="H3406" s="38" t="s">
        <v>68</v>
      </c>
      <c r="I3406" s="38"/>
      <c r="J3406" s="38"/>
      <c r="K3406" s="38"/>
      <c r="L3406" s="27"/>
      <c r="M3406" s="107"/>
    </row>
    <row r="3407" spans="1:13">
      <c r="A3407" s="17">
        <v>10</v>
      </c>
      <c r="B3407" s="95"/>
      <c r="C3407" s="6"/>
      <c r="D3407" s="6"/>
      <c r="E3407" s="6"/>
      <c r="F3407" s="6"/>
      <c r="G3407" s="27"/>
      <c r="H3407" s="54" t="s">
        <v>69</v>
      </c>
      <c r="I3407" s="54"/>
      <c r="J3407" s="54"/>
      <c r="K3407" s="54"/>
      <c r="L3407" s="27"/>
      <c r="M3407" s="107"/>
    </row>
    <row r="3408" spans="1:13">
      <c r="A3408" s="17">
        <v>11</v>
      </c>
      <c r="B3408" s="76"/>
      <c r="C3408" s="6"/>
      <c r="D3408" s="6"/>
      <c r="E3408" s="6"/>
      <c r="F3408" s="6"/>
      <c r="G3408" s="20"/>
      <c r="H3408" s="182"/>
      <c r="I3408" s="183"/>
      <c r="J3408" s="8"/>
      <c r="K3408" s="8"/>
      <c r="L3408" s="8"/>
      <c r="M3408" s="119"/>
    </row>
    <row r="3409" spans="1:13">
      <c r="A3409" s="17">
        <v>12</v>
      </c>
      <c r="B3409" s="75"/>
      <c r="C3409" s="6"/>
      <c r="D3409" s="6"/>
      <c r="E3409" s="6"/>
      <c r="F3409" s="6"/>
      <c r="G3409" s="20"/>
      <c r="H3409" s="95"/>
      <c r="I3409" s="7"/>
      <c r="J3409" s="8"/>
      <c r="K3409" s="8"/>
      <c r="L3409" s="8"/>
      <c r="M3409" s="119"/>
    </row>
    <row r="3410" spans="1:13">
      <c r="A3410" s="17">
        <v>13</v>
      </c>
      <c r="B3410" s="76"/>
      <c r="C3410" s="6"/>
      <c r="D3410" s="6"/>
      <c r="E3410" s="6"/>
      <c r="F3410" s="6"/>
      <c r="G3410" s="20"/>
      <c r="H3410" s="95"/>
      <c r="I3410" s="7"/>
      <c r="J3410" s="8"/>
      <c r="K3410" s="8"/>
      <c r="L3410" s="8"/>
      <c r="M3410" s="119"/>
    </row>
    <row r="3411" spans="1:13">
      <c r="A3411" s="17">
        <v>14</v>
      </c>
      <c r="B3411" s="76"/>
      <c r="C3411" s="6"/>
      <c r="D3411" s="6"/>
      <c r="E3411" s="6"/>
      <c r="F3411" s="6"/>
      <c r="G3411" s="20"/>
      <c r="H3411" s="95"/>
      <c r="I3411" s="7"/>
      <c r="J3411" s="8"/>
      <c r="K3411" s="8"/>
      <c r="L3411" s="8"/>
      <c r="M3411" s="119"/>
    </row>
    <row r="3412" spans="1:13">
      <c r="A3412" s="17">
        <v>15</v>
      </c>
      <c r="B3412" s="76"/>
      <c r="C3412" s="6"/>
      <c r="D3412" s="6"/>
      <c r="E3412" s="6"/>
      <c r="F3412" s="6"/>
      <c r="G3412" s="20"/>
      <c r="H3412" s="95"/>
      <c r="I3412" s="7"/>
      <c r="J3412" s="8"/>
      <c r="K3412" s="8"/>
      <c r="L3412" s="8"/>
      <c r="M3412" s="119"/>
    </row>
    <row r="3413" spans="1:13">
      <c r="A3413" s="17">
        <v>16</v>
      </c>
      <c r="B3413" s="75"/>
      <c r="C3413" s="6"/>
      <c r="D3413" s="6"/>
      <c r="E3413" s="6"/>
      <c r="F3413" s="6"/>
      <c r="G3413" s="54"/>
      <c r="H3413" s="95"/>
      <c r="I3413" s="7"/>
      <c r="J3413" s="8"/>
      <c r="K3413" s="8"/>
      <c r="L3413" s="8"/>
      <c r="M3413" s="119"/>
    </row>
    <row r="3414" spans="1:13">
      <c r="A3414" s="17">
        <v>17</v>
      </c>
      <c r="B3414" s="76"/>
      <c r="C3414" s="6"/>
      <c r="D3414" s="6"/>
      <c r="E3414" s="6"/>
      <c r="F3414" s="6"/>
      <c r="G3414" s="54"/>
      <c r="H3414" s="56"/>
      <c r="I3414" s="8"/>
      <c r="J3414" s="56"/>
      <c r="K3414" s="8"/>
      <c r="L3414" s="56"/>
      <c r="M3414" s="120"/>
    </row>
    <row r="3415" spans="1:13">
      <c r="A3415" s="17">
        <v>18</v>
      </c>
      <c r="B3415" s="76"/>
      <c r="C3415" s="6"/>
      <c r="D3415" s="6"/>
      <c r="E3415" s="6"/>
      <c r="F3415" s="6"/>
      <c r="G3415" s="54"/>
      <c r="H3415" s="99"/>
      <c r="I3415" s="8"/>
      <c r="J3415" s="99"/>
      <c r="K3415" s="8"/>
      <c r="L3415" s="99"/>
      <c r="M3415" s="121"/>
    </row>
    <row r="3416" spans="1:13">
      <c r="A3416" s="17">
        <v>19</v>
      </c>
      <c r="B3416" s="76"/>
      <c r="C3416" s="6"/>
      <c r="D3416" s="6"/>
      <c r="E3416" s="6"/>
      <c r="F3416" s="6"/>
      <c r="G3416" s="99"/>
      <c r="H3416" s="8"/>
      <c r="I3416" s="8"/>
      <c r="J3416" s="8"/>
      <c r="K3416" s="8"/>
      <c r="L3416" s="8"/>
      <c r="M3416" s="119"/>
    </row>
    <row r="3417" spans="1:13">
      <c r="A3417" s="17">
        <v>20</v>
      </c>
      <c r="B3417" s="75"/>
      <c r="C3417" s="6"/>
      <c r="D3417" s="6"/>
      <c r="E3417" s="6"/>
      <c r="F3417" s="6"/>
      <c r="G3417" s="99"/>
      <c r="H3417" s="8"/>
      <c r="I3417" s="8"/>
      <c r="J3417" s="8"/>
      <c r="K3417" s="8"/>
      <c r="L3417" s="8"/>
      <c r="M3417" s="119"/>
    </row>
    <row r="3418" spans="1:13">
      <c r="A3418" s="17">
        <v>21</v>
      </c>
      <c r="B3418" s="76"/>
      <c r="C3418" s="6"/>
      <c r="D3418" s="6"/>
      <c r="E3418" s="6"/>
      <c r="F3418" s="6"/>
      <c r="G3418" s="99"/>
      <c r="H3418" s="8"/>
      <c r="I3418" s="8"/>
      <c r="J3418" s="8"/>
      <c r="K3418" s="8"/>
      <c r="L3418" s="8"/>
      <c r="M3418" s="119"/>
    </row>
    <row r="3419" spans="1:13">
      <c r="A3419" s="17">
        <v>22</v>
      </c>
      <c r="B3419" s="76"/>
      <c r="C3419" s="6"/>
      <c r="D3419" s="6"/>
      <c r="E3419" s="6"/>
      <c r="F3419" s="6"/>
      <c r="G3419" s="99"/>
      <c r="H3419" s="8"/>
      <c r="I3419" s="8"/>
      <c r="J3419" s="8"/>
      <c r="K3419" s="8"/>
      <c r="L3419" s="8"/>
      <c r="M3419" s="119"/>
    </row>
    <row r="3420" spans="1:13">
      <c r="A3420" s="17">
        <v>23</v>
      </c>
      <c r="B3420" s="76"/>
      <c r="C3420" s="6"/>
      <c r="D3420" s="6"/>
      <c r="E3420" s="6"/>
      <c r="F3420" s="6"/>
      <c r="G3420" s="99"/>
      <c r="H3420" s="8"/>
      <c r="I3420" s="8"/>
      <c r="J3420" s="8"/>
      <c r="K3420" s="8"/>
      <c r="L3420" s="8"/>
      <c r="M3420" s="119"/>
    </row>
    <row r="3421" spans="1:13">
      <c r="A3421" s="17">
        <v>24</v>
      </c>
      <c r="B3421" s="75"/>
      <c r="C3421" s="6"/>
      <c r="D3421" s="6"/>
      <c r="E3421" s="6"/>
      <c r="F3421" s="6"/>
      <c r="G3421" s="99"/>
      <c r="H3421" s="42"/>
      <c r="I3421" s="8"/>
      <c r="J3421" s="42"/>
      <c r="K3421" s="8"/>
      <c r="L3421" s="8"/>
      <c r="M3421" s="119"/>
    </row>
    <row r="3422" spans="1:13">
      <c r="A3422" s="17">
        <v>25</v>
      </c>
      <c r="B3422" s="76"/>
      <c r="C3422" s="6"/>
      <c r="D3422" s="6"/>
      <c r="E3422" s="6"/>
      <c r="F3422" s="6"/>
      <c r="G3422" s="99"/>
      <c r="H3422" s="42"/>
      <c r="I3422" s="99"/>
      <c r="J3422" s="42"/>
      <c r="K3422" s="8"/>
      <c r="L3422" s="8"/>
      <c r="M3422" s="119"/>
    </row>
    <row r="3423" spans="1:13">
      <c r="G3423" s="8"/>
      <c r="H3423" s="8"/>
      <c r="I3423" s="8"/>
      <c r="J3423" s="8"/>
      <c r="K3423" s="8"/>
      <c r="L3423" s="8"/>
      <c r="M3423" s="119"/>
    </row>
    <row r="3424" spans="1:13">
      <c r="G3424" s="8"/>
      <c r="H3424" s="8"/>
      <c r="I3424" s="8"/>
      <c r="J3424" s="8"/>
      <c r="K3424" s="8"/>
      <c r="L3424" s="8"/>
      <c r="M3424" s="119"/>
    </row>
    <row r="3425" spans="1:13">
      <c r="G3425" s="8"/>
      <c r="H3425" s="8"/>
      <c r="I3425" s="8"/>
      <c r="J3425" s="8"/>
      <c r="K3425" s="8"/>
      <c r="L3425" s="8"/>
      <c r="M3425" s="119"/>
    </row>
    <row r="3426" spans="1:13">
      <c r="G3426" s="8"/>
      <c r="H3426" s="8"/>
      <c r="I3426" s="8"/>
      <c r="J3426" s="8"/>
      <c r="K3426" s="8"/>
      <c r="L3426" s="8"/>
      <c r="M3426" s="119"/>
    </row>
    <row r="3427" spans="1:13">
      <c r="G3427" s="8"/>
      <c r="H3427" s="8"/>
      <c r="I3427" s="8"/>
      <c r="J3427" s="8"/>
      <c r="K3427" s="8"/>
      <c r="L3427" s="8"/>
      <c r="M3427" s="119"/>
    </row>
    <row r="3428" spans="1:13">
      <c r="G3428" s="8"/>
      <c r="H3428" s="8"/>
      <c r="I3428" s="8"/>
      <c r="J3428" s="8"/>
      <c r="K3428" s="8"/>
      <c r="L3428" s="8"/>
      <c r="M3428" s="119"/>
    </row>
    <row r="3429" spans="1:13">
      <c r="G3429" s="8"/>
      <c r="H3429" s="8"/>
      <c r="I3429" s="8"/>
      <c r="J3429" s="8"/>
      <c r="K3429" s="8"/>
      <c r="L3429" s="8"/>
      <c r="M3429" s="119"/>
    </row>
    <row r="3430" spans="1:13">
      <c r="G3430" s="8"/>
      <c r="H3430" s="8"/>
      <c r="I3430" s="8"/>
      <c r="J3430" s="8"/>
      <c r="K3430" s="8"/>
      <c r="L3430" s="8"/>
      <c r="M3430" s="119"/>
    </row>
    <row r="3431" spans="1:13">
      <c r="G3431" s="8"/>
      <c r="H3431" s="8"/>
      <c r="I3431" s="8"/>
      <c r="J3431" s="8"/>
      <c r="K3431" s="8"/>
      <c r="L3431" s="8"/>
      <c r="M3431" s="119"/>
    </row>
    <row r="3432" spans="1:13">
      <c r="G3432" s="8"/>
      <c r="H3432" s="8"/>
      <c r="I3432" s="8"/>
      <c r="J3432" s="8"/>
      <c r="K3432" s="8"/>
      <c r="L3432" s="8"/>
      <c r="M3432" s="119"/>
    </row>
    <row r="3433" spans="1:13">
      <c r="A3433" s="201" t="s">
        <v>50</v>
      </c>
      <c r="B3433" s="187"/>
      <c r="C3433" s="187"/>
      <c r="D3433" s="187"/>
      <c r="E3433" s="187"/>
      <c r="F3433" s="187"/>
      <c r="G3433" s="187"/>
      <c r="H3433" s="187"/>
      <c r="I3433" s="187"/>
      <c r="J3433" s="187"/>
      <c r="K3433" s="187"/>
      <c r="L3433" s="187"/>
      <c r="M3433" s="112"/>
    </row>
    <row r="3434" spans="1:13">
      <c r="A3434" s="202" t="s">
        <v>86</v>
      </c>
      <c r="B3434" s="203"/>
      <c r="C3434" s="203"/>
      <c r="D3434" s="203"/>
      <c r="E3434" s="203"/>
      <c r="F3434" s="97"/>
      <c r="G3434" s="27"/>
      <c r="H3434" s="96" t="s">
        <v>51</v>
      </c>
      <c r="I3434" s="96"/>
      <c r="J3434" s="96"/>
      <c r="K3434" s="27"/>
      <c r="L3434" s="27"/>
      <c r="M3434" s="107"/>
    </row>
    <row r="3435" spans="1:13">
      <c r="A3435" s="34" t="s">
        <v>52</v>
      </c>
      <c r="B3435" s="97"/>
      <c r="C3435" s="97"/>
      <c r="D3435" s="97"/>
      <c r="E3435" s="97"/>
      <c r="F3435" s="97"/>
      <c r="G3435" s="27"/>
      <c r="H3435" s="55" t="s">
        <v>87</v>
      </c>
      <c r="I3435" s="55"/>
      <c r="J3435" s="55"/>
      <c r="K3435" s="37"/>
      <c r="L3435" s="26"/>
      <c r="M3435" s="113"/>
    </row>
    <row r="3436" spans="1:13">
      <c r="A3436" s="97"/>
      <c r="B3436" s="29"/>
      <c r="C3436" s="15" t="s">
        <v>53</v>
      </c>
      <c r="D3436" s="67"/>
      <c r="E3436" s="30"/>
      <c r="F3436" s="28"/>
      <c r="G3436" s="27"/>
      <c r="H3436" s="31" t="s">
        <v>54</v>
      </c>
      <c r="I3436" s="31" t="s">
        <v>55</v>
      </c>
      <c r="J3436" s="31" t="s">
        <v>56</v>
      </c>
      <c r="K3436" s="31" t="s">
        <v>57</v>
      </c>
      <c r="L3436" s="31" t="s">
        <v>58</v>
      </c>
      <c r="M3436" s="114"/>
    </row>
    <row r="3437" spans="1:13">
      <c r="A3437" s="1"/>
      <c r="B3437" s="1"/>
      <c r="C3437" s="15" t="s">
        <v>59</v>
      </c>
      <c r="D3437" s="30">
        <v>428</v>
      </c>
      <c r="E3437" s="30"/>
      <c r="F3437" s="28"/>
      <c r="G3437" s="27"/>
      <c r="H3437" s="31">
        <v>1</v>
      </c>
      <c r="I3437" s="68"/>
      <c r="J3437" s="35"/>
      <c r="K3437" s="31"/>
      <c r="L3437" s="33"/>
      <c r="M3437" s="110"/>
    </row>
    <row r="3438" spans="1:13">
      <c r="A3438" s="9" t="s">
        <v>0</v>
      </c>
      <c r="B3438" s="10"/>
      <c r="C3438" s="15" t="s">
        <v>60</v>
      </c>
      <c r="D3438" s="30">
        <v>407</v>
      </c>
      <c r="E3438" s="30"/>
      <c r="F3438" s="28"/>
      <c r="G3438" s="27"/>
      <c r="H3438" s="31">
        <v>2</v>
      </c>
      <c r="I3438" s="68"/>
      <c r="J3438" s="35"/>
      <c r="K3438" s="31"/>
      <c r="L3438" s="33"/>
      <c r="M3438" s="110"/>
    </row>
    <row r="3439" spans="1:13">
      <c r="A3439" s="9" t="s">
        <v>1</v>
      </c>
      <c r="B3439" s="11"/>
      <c r="C3439" s="15" t="s">
        <v>61</v>
      </c>
      <c r="D3439" s="30">
        <v>20</v>
      </c>
      <c r="E3439" s="30"/>
      <c r="F3439" s="28"/>
      <c r="G3439" s="27"/>
      <c r="H3439" s="31">
        <v>3</v>
      </c>
      <c r="I3439" s="31"/>
      <c r="J3439" s="35"/>
      <c r="K3439" s="31"/>
      <c r="L3439" s="33"/>
      <c r="M3439" s="110"/>
    </row>
    <row r="3440" spans="1:13">
      <c r="A3440" s="9" t="s">
        <v>62</v>
      </c>
      <c r="B3440" s="11"/>
      <c r="C3440" s="16" t="s">
        <v>63</v>
      </c>
      <c r="D3440" s="57" t="s">
        <v>88</v>
      </c>
      <c r="E3440" s="21"/>
      <c r="F3440" s="54"/>
      <c r="G3440" s="27"/>
      <c r="H3440" s="31">
        <v>4</v>
      </c>
      <c r="I3440" s="31"/>
      <c r="J3440" s="35"/>
      <c r="K3440" s="31"/>
      <c r="L3440" s="33"/>
      <c r="M3440" s="110"/>
    </row>
    <row r="3441" spans="1:13">
      <c r="A3441" s="19" t="s">
        <v>2</v>
      </c>
      <c r="B3441" s="19" t="s">
        <v>3</v>
      </c>
      <c r="C3441" s="19" t="s">
        <v>4</v>
      </c>
      <c r="D3441" s="19" t="s">
        <v>5</v>
      </c>
      <c r="E3441" s="19" t="s">
        <v>6</v>
      </c>
      <c r="F3441" s="18"/>
      <c r="G3441" s="27"/>
      <c r="H3441" s="31">
        <v>5</v>
      </c>
      <c r="I3441" s="31"/>
      <c r="J3441" s="35"/>
      <c r="K3441" s="31"/>
      <c r="L3441" s="33"/>
      <c r="M3441" s="110"/>
    </row>
    <row r="3442" spans="1:13">
      <c r="A3442" s="17">
        <v>1</v>
      </c>
      <c r="B3442" s="12"/>
      <c r="C3442" s="71" t="s">
        <v>78</v>
      </c>
      <c r="D3442" s="77">
        <v>22</v>
      </c>
      <c r="E3442" s="71" t="s">
        <v>78</v>
      </c>
      <c r="F3442" s="12"/>
      <c r="G3442" s="27"/>
      <c r="H3442" s="72"/>
      <c r="I3442" s="72"/>
      <c r="J3442" s="72"/>
      <c r="K3442" s="72"/>
      <c r="L3442" s="44"/>
      <c r="M3442" s="115"/>
    </row>
    <row r="3443" spans="1:13">
      <c r="A3443" s="17">
        <v>2</v>
      </c>
      <c r="B3443" s="74">
        <v>10</v>
      </c>
      <c r="C3443" s="71" t="s">
        <v>77</v>
      </c>
      <c r="D3443" s="71" t="s">
        <v>77</v>
      </c>
      <c r="E3443" s="71" t="s">
        <v>77</v>
      </c>
      <c r="F3443" s="6"/>
      <c r="G3443" s="27"/>
      <c r="H3443" s="98"/>
      <c r="I3443" s="98"/>
      <c r="J3443" s="98"/>
      <c r="K3443" s="98"/>
      <c r="L3443" s="44"/>
      <c r="M3443" s="115"/>
    </row>
    <row r="3444" spans="1:13">
      <c r="A3444" s="17">
        <v>3</v>
      </c>
      <c r="B3444" s="75"/>
      <c r="C3444" s="71"/>
      <c r="D3444" s="6"/>
      <c r="E3444" s="71"/>
      <c r="F3444" s="6"/>
      <c r="G3444" s="27"/>
      <c r="H3444" s="204" t="s">
        <v>75</v>
      </c>
      <c r="I3444" s="205"/>
      <c r="J3444" s="98"/>
      <c r="K3444" s="44" t="s">
        <v>35</v>
      </c>
      <c r="L3444" s="5"/>
      <c r="M3444" s="116"/>
    </row>
    <row r="3445" spans="1:13">
      <c r="A3445" s="17">
        <v>4</v>
      </c>
      <c r="B3445" s="75"/>
      <c r="C3445" s="71"/>
      <c r="D3445" s="6"/>
      <c r="E3445" s="71"/>
      <c r="F3445" s="6"/>
      <c r="G3445" s="27"/>
      <c r="H3445" s="21" t="s">
        <v>64</v>
      </c>
      <c r="I3445" s="21"/>
      <c r="J3445" s="43">
        <f>SUM(J3437*L3437)+10+12</f>
        <v>22</v>
      </c>
      <c r="K3445" s="2"/>
      <c r="L3445" s="3"/>
      <c r="M3445" s="117"/>
    </row>
    <row r="3446" spans="1:13">
      <c r="A3446" s="17">
        <v>5</v>
      </c>
      <c r="B3446" s="76"/>
      <c r="C3446" s="71"/>
      <c r="D3446" s="71"/>
      <c r="E3446" s="71"/>
      <c r="F3446" s="6"/>
      <c r="G3446" s="27"/>
      <c r="H3446" s="21" t="s">
        <v>65</v>
      </c>
      <c r="I3446" s="21"/>
      <c r="J3446" s="43">
        <f>SUM(N3442,B3443)+12</f>
        <v>22</v>
      </c>
      <c r="K3446" s="27"/>
      <c r="L3446" s="3"/>
      <c r="M3446" s="117"/>
    </row>
    <row r="3447" spans="1:13">
      <c r="A3447" s="17">
        <v>6</v>
      </c>
      <c r="B3447" s="7"/>
      <c r="C3447" s="7"/>
      <c r="D3447" s="7"/>
      <c r="E3447" s="71"/>
      <c r="F3447" s="6"/>
      <c r="G3447" s="27"/>
      <c r="H3447" s="206" t="s">
        <v>66</v>
      </c>
      <c r="I3447" s="207"/>
      <c r="J3447" s="206" t="s">
        <v>67</v>
      </c>
      <c r="K3447" s="207"/>
      <c r="L3447" s="20"/>
      <c r="M3447" s="118"/>
    </row>
    <row r="3448" spans="1:13">
      <c r="A3448" s="17">
        <v>7</v>
      </c>
      <c r="B3448" s="7"/>
      <c r="C3448" s="71"/>
      <c r="D3448" s="6"/>
      <c r="E3448" s="71"/>
      <c r="F3448" s="6"/>
      <c r="G3448" s="27"/>
      <c r="H3448" s="197"/>
      <c r="I3448" s="198"/>
      <c r="J3448" s="197"/>
      <c r="K3448" s="198"/>
      <c r="L3448" s="27"/>
      <c r="M3448" s="107"/>
    </row>
    <row r="3449" spans="1:13">
      <c r="A3449" s="17">
        <v>8</v>
      </c>
      <c r="B3449" s="75"/>
      <c r="C3449" s="71"/>
      <c r="D3449" s="71"/>
      <c r="E3449" s="71"/>
      <c r="F3449" s="6"/>
      <c r="G3449" s="27"/>
      <c r="H3449" s="199"/>
      <c r="I3449" s="200"/>
      <c r="J3449" s="199"/>
      <c r="K3449" s="200"/>
      <c r="L3449" s="27"/>
      <c r="M3449" s="107"/>
    </row>
    <row r="3450" spans="1:13">
      <c r="A3450" s="17">
        <v>9</v>
      </c>
      <c r="B3450" s="7"/>
      <c r="C3450" s="7"/>
      <c r="D3450" s="7"/>
      <c r="E3450" s="6"/>
      <c r="F3450" s="6"/>
      <c r="G3450" s="27"/>
      <c r="H3450" s="38" t="s">
        <v>68</v>
      </c>
      <c r="I3450" s="38"/>
      <c r="J3450" s="38"/>
      <c r="K3450" s="38"/>
      <c r="L3450" s="27"/>
      <c r="M3450" s="107"/>
    </row>
    <row r="3451" spans="1:13">
      <c r="A3451" s="17">
        <v>10</v>
      </c>
      <c r="B3451" s="95"/>
      <c r="C3451" s="6"/>
      <c r="D3451" s="6"/>
      <c r="E3451" s="6"/>
      <c r="F3451" s="6"/>
      <c r="G3451" s="27"/>
      <c r="H3451" s="54" t="s">
        <v>69</v>
      </c>
      <c r="I3451" s="54"/>
      <c r="J3451" s="54"/>
      <c r="K3451" s="54"/>
      <c r="L3451" s="27"/>
      <c r="M3451" s="107"/>
    </row>
    <row r="3452" spans="1:13">
      <c r="A3452" s="17">
        <v>11</v>
      </c>
      <c r="B3452" s="76"/>
      <c r="C3452" s="6"/>
      <c r="D3452" s="6"/>
      <c r="E3452" s="6"/>
      <c r="F3452" s="6"/>
      <c r="G3452" s="20"/>
      <c r="H3452" s="182"/>
      <c r="I3452" s="183"/>
      <c r="J3452" s="8"/>
      <c r="K3452" s="8"/>
      <c r="L3452" s="8"/>
      <c r="M3452" s="119"/>
    </row>
    <row r="3453" spans="1:13">
      <c r="A3453" s="17">
        <v>12</v>
      </c>
      <c r="B3453" s="75"/>
      <c r="C3453" s="6"/>
      <c r="D3453" s="6"/>
      <c r="E3453" s="6"/>
      <c r="F3453" s="6"/>
      <c r="G3453" s="20"/>
      <c r="H3453" s="95"/>
      <c r="I3453" s="7"/>
      <c r="J3453" s="8"/>
      <c r="K3453" s="8"/>
      <c r="L3453" s="8"/>
      <c r="M3453" s="119"/>
    </row>
    <row r="3454" spans="1:13">
      <c r="A3454" s="17">
        <v>13</v>
      </c>
      <c r="B3454" s="76"/>
      <c r="C3454" s="6"/>
      <c r="D3454" s="6"/>
      <c r="E3454" s="6"/>
      <c r="F3454" s="6"/>
      <c r="G3454" s="20"/>
      <c r="H3454" s="95"/>
      <c r="I3454" s="7"/>
      <c r="J3454" s="8"/>
      <c r="K3454" s="8"/>
      <c r="L3454" s="8"/>
      <c r="M3454" s="119"/>
    </row>
    <row r="3455" spans="1:13">
      <c r="A3455" s="17">
        <v>14</v>
      </c>
      <c r="B3455" s="76"/>
      <c r="C3455" s="6"/>
      <c r="D3455" s="6"/>
      <c r="E3455" s="6"/>
      <c r="F3455" s="6"/>
      <c r="G3455" s="20"/>
      <c r="H3455" s="95"/>
      <c r="I3455" s="7"/>
      <c r="J3455" s="8"/>
      <c r="K3455" s="8"/>
      <c r="L3455" s="8"/>
      <c r="M3455" s="119"/>
    </row>
    <row r="3456" spans="1:13">
      <c r="A3456" s="17">
        <v>15</v>
      </c>
      <c r="B3456" s="76"/>
      <c r="C3456" s="6"/>
      <c r="D3456" s="6"/>
      <c r="E3456" s="6"/>
      <c r="F3456" s="6"/>
      <c r="G3456" s="20"/>
      <c r="H3456" s="95"/>
      <c r="I3456" s="7"/>
      <c r="J3456" s="8"/>
      <c r="K3456" s="8"/>
      <c r="L3456" s="8"/>
      <c r="M3456" s="119"/>
    </row>
    <row r="3457" spans="1:13">
      <c r="A3457" s="17">
        <v>16</v>
      </c>
      <c r="B3457" s="75"/>
      <c r="C3457" s="6"/>
      <c r="D3457" s="6"/>
      <c r="E3457" s="6"/>
      <c r="F3457" s="6"/>
      <c r="G3457" s="54"/>
      <c r="H3457" s="95"/>
      <c r="I3457" s="7"/>
      <c r="J3457" s="8"/>
      <c r="K3457" s="8"/>
      <c r="L3457" s="8"/>
      <c r="M3457" s="119"/>
    </row>
    <row r="3458" spans="1:13">
      <c r="A3458" s="17">
        <v>17</v>
      </c>
      <c r="B3458" s="76"/>
      <c r="C3458" s="6"/>
      <c r="D3458" s="6"/>
      <c r="E3458" s="6"/>
      <c r="F3458" s="6"/>
      <c r="G3458" s="54"/>
      <c r="H3458" s="56"/>
      <c r="I3458" s="8"/>
      <c r="J3458" s="56"/>
      <c r="K3458" s="8"/>
      <c r="L3458" s="56"/>
      <c r="M3458" s="120"/>
    </row>
    <row r="3459" spans="1:13">
      <c r="A3459" s="17">
        <v>18</v>
      </c>
      <c r="B3459" s="76"/>
      <c r="C3459" s="6"/>
      <c r="D3459" s="6"/>
      <c r="E3459" s="6"/>
      <c r="F3459" s="6"/>
      <c r="G3459" s="54"/>
      <c r="H3459" s="99"/>
      <c r="I3459" s="8"/>
      <c r="J3459" s="99"/>
      <c r="K3459" s="8"/>
      <c r="L3459" s="99"/>
      <c r="M3459" s="121"/>
    </row>
    <row r="3460" spans="1:13">
      <c r="A3460" s="17">
        <v>19</v>
      </c>
      <c r="B3460" s="76"/>
      <c r="C3460" s="6"/>
      <c r="D3460" s="6"/>
      <c r="E3460" s="6"/>
      <c r="F3460" s="6"/>
      <c r="G3460" s="99"/>
      <c r="H3460" s="8"/>
      <c r="I3460" s="8"/>
      <c r="J3460" s="8"/>
      <c r="K3460" s="8"/>
      <c r="L3460" s="8"/>
      <c r="M3460" s="119"/>
    </row>
    <row r="3461" spans="1:13">
      <c r="A3461" s="17">
        <v>20</v>
      </c>
      <c r="B3461" s="75"/>
      <c r="C3461" s="6"/>
      <c r="D3461" s="6"/>
      <c r="E3461" s="6"/>
      <c r="F3461" s="6"/>
      <c r="G3461" s="99"/>
      <c r="H3461" s="8"/>
      <c r="I3461" s="8"/>
      <c r="J3461" s="8"/>
      <c r="K3461" s="8"/>
      <c r="L3461" s="8"/>
      <c r="M3461" s="119"/>
    </row>
    <row r="3462" spans="1:13">
      <c r="A3462" s="17">
        <v>21</v>
      </c>
      <c r="B3462" s="76"/>
      <c r="C3462" s="6"/>
      <c r="D3462" s="6"/>
      <c r="E3462" s="6"/>
      <c r="F3462" s="6"/>
      <c r="G3462" s="99"/>
      <c r="H3462" s="8"/>
      <c r="I3462" s="8"/>
      <c r="J3462" s="8"/>
      <c r="K3462" s="8"/>
      <c r="L3462" s="8"/>
      <c r="M3462" s="119"/>
    </row>
    <row r="3463" spans="1:13">
      <c r="A3463" s="17">
        <v>22</v>
      </c>
      <c r="B3463" s="76"/>
      <c r="C3463" s="6"/>
      <c r="D3463" s="6"/>
      <c r="E3463" s="6"/>
      <c r="F3463" s="6"/>
      <c r="G3463" s="99"/>
      <c r="H3463" s="8"/>
      <c r="I3463" s="8"/>
      <c r="J3463" s="8"/>
      <c r="K3463" s="8"/>
      <c r="L3463" s="8"/>
      <c r="M3463" s="119"/>
    </row>
    <row r="3464" spans="1:13">
      <c r="A3464" s="17">
        <v>23</v>
      </c>
      <c r="B3464" s="76"/>
      <c r="C3464" s="6"/>
      <c r="D3464" s="6"/>
      <c r="E3464" s="6"/>
      <c r="F3464" s="6"/>
      <c r="G3464" s="99"/>
      <c r="H3464" s="8"/>
      <c r="I3464" s="8"/>
      <c r="J3464" s="8"/>
      <c r="K3464" s="8"/>
      <c r="L3464" s="8"/>
      <c r="M3464" s="119"/>
    </row>
    <row r="3465" spans="1:13">
      <c r="A3465" s="17">
        <v>24</v>
      </c>
      <c r="B3465" s="75"/>
      <c r="C3465" s="6"/>
      <c r="D3465" s="6"/>
      <c r="E3465" s="6"/>
      <c r="F3465" s="6"/>
      <c r="G3465" s="99"/>
      <c r="H3465" s="42"/>
      <c r="I3465" s="8"/>
      <c r="J3465" s="42"/>
      <c r="K3465" s="8"/>
      <c r="L3465" s="8"/>
      <c r="M3465" s="119"/>
    </row>
    <row r="3466" spans="1:13">
      <c r="A3466" s="17">
        <v>25</v>
      </c>
      <c r="B3466" s="76"/>
      <c r="C3466" s="6"/>
      <c r="D3466" s="6"/>
      <c r="E3466" s="6"/>
      <c r="F3466" s="6"/>
      <c r="G3466" s="99"/>
      <c r="H3466" s="42"/>
      <c r="I3466" s="99"/>
      <c r="J3466" s="42"/>
      <c r="K3466" s="8"/>
      <c r="L3466" s="8"/>
      <c r="M3466" s="119"/>
    </row>
    <row r="3467" spans="1:13">
      <c r="G3467" s="8"/>
      <c r="H3467" s="8"/>
      <c r="I3467" s="8"/>
      <c r="J3467" s="8"/>
      <c r="K3467" s="8"/>
      <c r="L3467" s="8"/>
      <c r="M3467" s="119"/>
    </row>
    <row r="3468" spans="1:13">
      <c r="G3468" s="8"/>
      <c r="H3468" s="8"/>
      <c r="I3468" s="8"/>
      <c r="J3468" s="8"/>
      <c r="K3468" s="8"/>
      <c r="L3468" s="8"/>
      <c r="M3468" s="119"/>
    </row>
    <row r="3469" spans="1:13">
      <c r="G3469" s="8"/>
      <c r="H3469" s="8"/>
      <c r="I3469" s="8"/>
      <c r="J3469" s="8"/>
      <c r="K3469" s="8"/>
      <c r="L3469" s="8"/>
      <c r="M3469" s="119"/>
    </row>
    <row r="3470" spans="1:13">
      <c r="G3470" s="8"/>
      <c r="H3470" s="8"/>
      <c r="I3470" s="8"/>
      <c r="J3470" s="8"/>
      <c r="K3470" s="8"/>
      <c r="L3470" s="8"/>
      <c r="M3470" s="119"/>
    </row>
    <row r="3471" spans="1:13">
      <c r="G3471" s="8"/>
      <c r="H3471" s="8"/>
      <c r="I3471" s="8"/>
      <c r="J3471" s="8"/>
      <c r="K3471" s="8"/>
      <c r="L3471" s="8"/>
      <c r="M3471" s="119"/>
    </row>
    <row r="3472" spans="1:13">
      <c r="G3472" s="8"/>
      <c r="H3472" s="8"/>
      <c r="I3472" s="8"/>
      <c r="J3472" s="8"/>
      <c r="K3472" s="8"/>
      <c r="L3472" s="8"/>
      <c r="M3472" s="119"/>
    </row>
    <row r="3473" spans="1:13">
      <c r="G3473" s="8"/>
      <c r="H3473" s="8"/>
      <c r="I3473" s="8"/>
      <c r="J3473" s="8"/>
      <c r="K3473" s="8"/>
      <c r="L3473" s="8"/>
      <c r="M3473" s="119"/>
    </row>
    <row r="3474" spans="1:13">
      <c r="G3474" s="8"/>
      <c r="H3474" s="8"/>
      <c r="I3474" s="8"/>
      <c r="J3474" s="8"/>
      <c r="K3474" s="8"/>
      <c r="L3474" s="8"/>
      <c r="M3474" s="119"/>
    </row>
    <row r="3475" spans="1:13">
      <c r="G3475" s="8"/>
      <c r="H3475" s="8"/>
      <c r="I3475" s="8"/>
      <c r="J3475" s="8"/>
      <c r="K3475" s="8"/>
      <c r="L3475" s="8"/>
      <c r="M3475" s="119"/>
    </row>
    <row r="3476" spans="1:13">
      <c r="G3476" s="8"/>
      <c r="H3476" s="8"/>
      <c r="I3476" s="8"/>
      <c r="J3476" s="8"/>
      <c r="K3476" s="8"/>
      <c r="L3476" s="8"/>
      <c r="M3476" s="119"/>
    </row>
    <row r="3477" spans="1:13">
      <c r="A3477" s="201" t="s">
        <v>50</v>
      </c>
      <c r="B3477" s="187"/>
      <c r="C3477" s="187"/>
      <c r="D3477" s="187"/>
      <c r="E3477" s="187"/>
      <c r="F3477" s="187"/>
      <c r="G3477" s="187"/>
      <c r="H3477" s="187"/>
      <c r="I3477" s="187"/>
      <c r="J3477" s="187"/>
      <c r="K3477" s="187"/>
      <c r="L3477" s="187"/>
      <c r="M3477" s="112"/>
    </row>
    <row r="3478" spans="1:13">
      <c r="A3478" s="202" t="s">
        <v>86</v>
      </c>
      <c r="B3478" s="203"/>
      <c r="C3478" s="203"/>
      <c r="D3478" s="203"/>
      <c r="E3478" s="203"/>
      <c r="F3478" s="97"/>
      <c r="G3478" s="27"/>
      <c r="H3478" s="96" t="s">
        <v>51</v>
      </c>
      <c r="I3478" s="96"/>
      <c r="J3478" s="96"/>
      <c r="K3478" s="27"/>
      <c r="L3478" s="27"/>
      <c r="M3478" s="107"/>
    </row>
    <row r="3479" spans="1:13">
      <c r="A3479" s="34" t="s">
        <v>52</v>
      </c>
      <c r="B3479" s="97"/>
      <c r="C3479" s="97"/>
      <c r="D3479" s="97"/>
      <c r="E3479" s="97"/>
      <c r="F3479" s="97"/>
      <c r="G3479" s="27"/>
      <c r="H3479" s="55" t="s">
        <v>87</v>
      </c>
      <c r="I3479" s="55"/>
      <c r="J3479" s="55"/>
      <c r="K3479" s="37"/>
      <c r="L3479" s="26"/>
      <c r="M3479" s="113"/>
    </row>
    <row r="3480" spans="1:13">
      <c r="A3480" s="97"/>
      <c r="B3480" s="29"/>
      <c r="C3480" s="15" t="s">
        <v>53</v>
      </c>
      <c r="D3480" s="67"/>
      <c r="E3480" s="30"/>
      <c r="F3480" s="28"/>
      <c r="G3480" s="27"/>
      <c r="H3480" s="31" t="s">
        <v>54</v>
      </c>
      <c r="I3480" s="31" t="s">
        <v>55</v>
      </c>
      <c r="J3480" s="31" t="s">
        <v>56</v>
      </c>
      <c r="K3480" s="31" t="s">
        <v>57</v>
      </c>
      <c r="L3480" s="31" t="s">
        <v>58</v>
      </c>
      <c r="M3480" s="114"/>
    </row>
    <row r="3481" spans="1:13">
      <c r="A3481" s="1"/>
      <c r="B3481" s="1"/>
      <c r="C3481" s="15" t="s">
        <v>59</v>
      </c>
      <c r="D3481" s="30">
        <v>428</v>
      </c>
      <c r="E3481" s="30"/>
      <c r="F3481" s="28"/>
      <c r="G3481" s="27"/>
      <c r="H3481" s="31">
        <v>1</v>
      </c>
      <c r="I3481" s="68"/>
      <c r="J3481" s="35"/>
      <c r="K3481" s="31"/>
      <c r="L3481" s="33"/>
      <c r="M3481" s="110"/>
    </row>
    <row r="3482" spans="1:13">
      <c r="A3482" s="9" t="s">
        <v>0</v>
      </c>
      <c r="B3482" s="10"/>
      <c r="C3482" s="15" t="s">
        <v>60</v>
      </c>
      <c r="D3482" s="30">
        <v>407</v>
      </c>
      <c r="E3482" s="30"/>
      <c r="F3482" s="28"/>
      <c r="G3482" s="27"/>
      <c r="H3482" s="31">
        <v>2</v>
      </c>
      <c r="I3482" s="68"/>
      <c r="J3482" s="35"/>
      <c r="K3482" s="31"/>
      <c r="L3482" s="33"/>
      <c r="M3482" s="110"/>
    </row>
    <row r="3483" spans="1:13">
      <c r="A3483" s="9" t="s">
        <v>1</v>
      </c>
      <c r="B3483" s="11"/>
      <c r="C3483" s="15" t="s">
        <v>61</v>
      </c>
      <c r="D3483" s="30">
        <v>20</v>
      </c>
      <c r="E3483" s="30"/>
      <c r="F3483" s="28"/>
      <c r="G3483" s="27"/>
      <c r="H3483" s="31">
        <v>3</v>
      </c>
      <c r="I3483" s="31"/>
      <c r="J3483" s="35"/>
      <c r="K3483" s="31"/>
      <c r="L3483" s="33"/>
      <c r="M3483" s="110"/>
    </row>
    <row r="3484" spans="1:13">
      <c r="A3484" s="9" t="s">
        <v>62</v>
      </c>
      <c r="B3484" s="11"/>
      <c r="C3484" s="16" t="s">
        <v>63</v>
      </c>
      <c r="D3484" s="57" t="s">
        <v>88</v>
      </c>
      <c r="E3484" s="21"/>
      <c r="F3484" s="54"/>
      <c r="G3484" s="27"/>
      <c r="H3484" s="31">
        <v>4</v>
      </c>
      <c r="I3484" s="31"/>
      <c r="J3484" s="35"/>
      <c r="K3484" s="31"/>
      <c r="L3484" s="33"/>
      <c r="M3484" s="110"/>
    </row>
    <row r="3485" spans="1:13">
      <c r="A3485" s="19" t="s">
        <v>2</v>
      </c>
      <c r="B3485" s="19" t="s">
        <v>3</v>
      </c>
      <c r="C3485" s="19" t="s">
        <v>4</v>
      </c>
      <c r="D3485" s="19" t="s">
        <v>5</v>
      </c>
      <c r="E3485" s="19" t="s">
        <v>6</v>
      </c>
      <c r="F3485" s="18"/>
      <c r="G3485" s="27"/>
      <c r="H3485" s="31">
        <v>5</v>
      </c>
      <c r="I3485" s="31"/>
      <c r="J3485" s="35"/>
      <c r="K3485" s="31"/>
      <c r="L3485" s="33"/>
      <c r="M3485" s="110"/>
    </row>
    <row r="3486" spans="1:13">
      <c r="A3486" s="17">
        <v>1</v>
      </c>
      <c r="B3486" s="12"/>
      <c r="C3486" s="71" t="s">
        <v>78</v>
      </c>
      <c r="D3486" s="77">
        <v>22</v>
      </c>
      <c r="E3486" s="71" t="s">
        <v>78</v>
      </c>
      <c r="F3486" s="12"/>
      <c r="G3486" s="27"/>
      <c r="H3486" s="72"/>
      <c r="I3486" s="72"/>
      <c r="J3486" s="72"/>
      <c r="K3486" s="72"/>
      <c r="L3486" s="44"/>
      <c r="M3486" s="115"/>
    </row>
    <row r="3487" spans="1:13">
      <c r="A3487" s="17">
        <v>2</v>
      </c>
      <c r="B3487" s="74">
        <v>10</v>
      </c>
      <c r="C3487" s="71" t="s">
        <v>77</v>
      </c>
      <c r="D3487" s="71" t="s">
        <v>77</v>
      </c>
      <c r="E3487" s="71" t="s">
        <v>77</v>
      </c>
      <c r="F3487" s="6"/>
      <c r="G3487" s="27"/>
      <c r="H3487" s="98"/>
      <c r="I3487" s="98"/>
      <c r="J3487" s="98"/>
      <c r="K3487" s="98"/>
      <c r="L3487" s="44"/>
      <c r="M3487" s="115"/>
    </row>
    <row r="3488" spans="1:13">
      <c r="A3488" s="17">
        <v>3</v>
      </c>
      <c r="B3488" s="75"/>
      <c r="C3488" s="71"/>
      <c r="D3488" s="6"/>
      <c r="E3488" s="71"/>
      <c r="F3488" s="6"/>
      <c r="G3488" s="27"/>
      <c r="H3488" s="204" t="s">
        <v>75</v>
      </c>
      <c r="I3488" s="205"/>
      <c r="J3488" s="98"/>
      <c r="K3488" s="44" t="s">
        <v>35</v>
      </c>
      <c r="L3488" s="5"/>
      <c r="M3488" s="116"/>
    </row>
    <row r="3489" spans="1:13">
      <c r="A3489" s="17">
        <v>4</v>
      </c>
      <c r="B3489" s="75"/>
      <c r="C3489" s="71"/>
      <c r="D3489" s="6"/>
      <c r="E3489" s="71"/>
      <c r="F3489" s="6"/>
      <c r="G3489" s="27"/>
      <c r="H3489" s="21" t="s">
        <v>64</v>
      </c>
      <c r="I3489" s="21"/>
      <c r="J3489" s="43">
        <f>SUM(J3481*L3481)+10+12</f>
        <v>22</v>
      </c>
      <c r="K3489" s="2"/>
      <c r="L3489" s="3"/>
      <c r="M3489" s="117"/>
    </row>
    <row r="3490" spans="1:13">
      <c r="A3490" s="17">
        <v>5</v>
      </c>
      <c r="B3490" s="76"/>
      <c r="C3490" s="71"/>
      <c r="D3490" s="71"/>
      <c r="E3490" s="71"/>
      <c r="F3490" s="6"/>
      <c r="G3490" s="27"/>
      <c r="H3490" s="21" t="s">
        <v>65</v>
      </c>
      <c r="I3490" s="21"/>
      <c r="J3490" s="43">
        <f>SUM(N3486,B3487)+12</f>
        <v>22</v>
      </c>
      <c r="K3490" s="27"/>
      <c r="L3490" s="3"/>
      <c r="M3490" s="117"/>
    </row>
    <row r="3491" spans="1:13">
      <c r="A3491" s="17">
        <v>6</v>
      </c>
      <c r="B3491" s="7"/>
      <c r="C3491" s="7"/>
      <c r="D3491" s="7"/>
      <c r="E3491" s="71"/>
      <c r="F3491" s="6"/>
      <c r="G3491" s="27"/>
      <c r="H3491" s="206" t="s">
        <v>66</v>
      </c>
      <c r="I3491" s="207"/>
      <c r="J3491" s="206" t="s">
        <v>67</v>
      </c>
      <c r="K3491" s="207"/>
      <c r="L3491" s="20"/>
      <c r="M3491" s="118"/>
    </row>
    <row r="3492" spans="1:13">
      <c r="A3492" s="17">
        <v>7</v>
      </c>
      <c r="B3492" s="7"/>
      <c r="C3492" s="71"/>
      <c r="D3492" s="6"/>
      <c r="E3492" s="71"/>
      <c r="F3492" s="6"/>
      <c r="G3492" s="27"/>
      <c r="H3492" s="197"/>
      <c r="I3492" s="198"/>
      <c r="J3492" s="197"/>
      <c r="K3492" s="198"/>
      <c r="L3492" s="27"/>
      <c r="M3492" s="107"/>
    </row>
    <row r="3493" spans="1:13">
      <c r="A3493" s="17">
        <v>8</v>
      </c>
      <c r="B3493" s="75"/>
      <c r="C3493" s="71"/>
      <c r="D3493" s="71"/>
      <c r="E3493" s="71"/>
      <c r="F3493" s="6"/>
      <c r="G3493" s="27"/>
      <c r="H3493" s="199"/>
      <c r="I3493" s="200"/>
      <c r="J3493" s="199"/>
      <c r="K3493" s="200"/>
      <c r="L3493" s="27"/>
      <c r="M3493" s="107"/>
    </row>
    <row r="3494" spans="1:13">
      <c r="A3494" s="17">
        <v>9</v>
      </c>
      <c r="B3494" s="7"/>
      <c r="C3494" s="7"/>
      <c r="D3494" s="7"/>
      <c r="E3494" s="6"/>
      <c r="F3494" s="6"/>
      <c r="G3494" s="27"/>
      <c r="H3494" s="38" t="s">
        <v>68</v>
      </c>
      <c r="I3494" s="38"/>
      <c r="J3494" s="38"/>
      <c r="K3494" s="38"/>
      <c r="L3494" s="27"/>
      <c r="M3494" s="107"/>
    </row>
    <row r="3495" spans="1:13">
      <c r="A3495" s="17">
        <v>10</v>
      </c>
      <c r="B3495" s="95"/>
      <c r="C3495" s="6"/>
      <c r="D3495" s="6"/>
      <c r="E3495" s="6"/>
      <c r="F3495" s="6"/>
      <c r="G3495" s="27"/>
      <c r="H3495" s="54" t="s">
        <v>69</v>
      </c>
      <c r="I3495" s="54"/>
      <c r="J3495" s="54"/>
      <c r="K3495" s="54"/>
      <c r="L3495" s="27"/>
      <c r="M3495" s="107"/>
    </row>
    <row r="3496" spans="1:13">
      <c r="A3496" s="17">
        <v>11</v>
      </c>
      <c r="B3496" s="76"/>
      <c r="C3496" s="6"/>
      <c r="D3496" s="6"/>
      <c r="E3496" s="6"/>
      <c r="F3496" s="6"/>
      <c r="G3496" s="20"/>
      <c r="H3496" s="182"/>
      <c r="I3496" s="183"/>
      <c r="J3496" s="8"/>
      <c r="K3496" s="8"/>
      <c r="L3496" s="8"/>
      <c r="M3496" s="119"/>
    </row>
    <row r="3497" spans="1:13">
      <c r="A3497" s="17">
        <v>12</v>
      </c>
      <c r="B3497" s="75"/>
      <c r="C3497" s="6"/>
      <c r="D3497" s="6"/>
      <c r="E3497" s="6"/>
      <c r="F3497" s="6"/>
      <c r="G3497" s="20"/>
      <c r="H3497" s="95"/>
      <c r="I3497" s="7"/>
      <c r="J3497" s="8"/>
      <c r="K3497" s="8"/>
      <c r="L3497" s="8"/>
      <c r="M3497" s="119"/>
    </row>
    <row r="3498" spans="1:13">
      <c r="A3498" s="17">
        <v>13</v>
      </c>
      <c r="B3498" s="76"/>
      <c r="C3498" s="6"/>
      <c r="D3498" s="6"/>
      <c r="E3498" s="6"/>
      <c r="F3498" s="6"/>
      <c r="G3498" s="20"/>
      <c r="H3498" s="95"/>
      <c r="I3498" s="7"/>
      <c r="J3498" s="8"/>
      <c r="K3498" s="8"/>
      <c r="L3498" s="8"/>
      <c r="M3498" s="119"/>
    </row>
    <row r="3499" spans="1:13">
      <c r="A3499" s="17">
        <v>14</v>
      </c>
      <c r="B3499" s="76"/>
      <c r="C3499" s="6"/>
      <c r="D3499" s="6"/>
      <c r="E3499" s="6"/>
      <c r="F3499" s="6"/>
      <c r="G3499" s="20"/>
      <c r="H3499" s="95"/>
      <c r="I3499" s="7"/>
      <c r="J3499" s="8"/>
      <c r="K3499" s="8"/>
      <c r="L3499" s="8"/>
      <c r="M3499" s="119"/>
    </row>
    <row r="3500" spans="1:13">
      <c r="A3500" s="17">
        <v>15</v>
      </c>
      <c r="B3500" s="76"/>
      <c r="C3500" s="6"/>
      <c r="D3500" s="6"/>
      <c r="E3500" s="6"/>
      <c r="F3500" s="6"/>
      <c r="G3500" s="20"/>
      <c r="H3500" s="95"/>
      <c r="I3500" s="7"/>
      <c r="J3500" s="8"/>
      <c r="K3500" s="8"/>
      <c r="L3500" s="8"/>
      <c r="M3500" s="119"/>
    </row>
    <row r="3501" spans="1:13">
      <c r="A3501" s="17">
        <v>16</v>
      </c>
      <c r="B3501" s="75"/>
      <c r="C3501" s="6"/>
      <c r="D3501" s="6"/>
      <c r="E3501" s="6"/>
      <c r="F3501" s="6"/>
      <c r="G3501" s="54"/>
      <c r="H3501" s="95"/>
      <c r="I3501" s="7"/>
      <c r="J3501" s="8"/>
      <c r="K3501" s="8"/>
      <c r="L3501" s="8"/>
      <c r="M3501" s="119"/>
    </row>
    <row r="3502" spans="1:13">
      <c r="A3502" s="17">
        <v>17</v>
      </c>
      <c r="B3502" s="76"/>
      <c r="C3502" s="6"/>
      <c r="D3502" s="6"/>
      <c r="E3502" s="6"/>
      <c r="F3502" s="6"/>
      <c r="G3502" s="54"/>
      <c r="H3502" s="56"/>
      <c r="I3502" s="8"/>
      <c r="J3502" s="56"/>
      <c r="K3502" s="8"/>
      <c r="L3502" s="56"/>
      <c r="M3502" s="120"/>
    </row>
    <row r="3503" spans="1:13">
      <c r="A3503" s="17">
        <v>18</v>
      </c>
      <c r="B3503" s="76"/>
      <c r="C3503" s="6"/>
      <c r="D3503" s="6"/>
      <c r="E3503" s="6"/>
      <c r="F3503" s="6"/>
      <c r="G3503" s="54"/>
      <c r="H3503" s="99"/>
      <c r="I3503" s="8"/>
      <c r="J3503" s="99"/>
      <c r="K3503" s="8"/>
      <c r="L3503" s="99"/>
      <c r="M3503" s="121"/>
    </row>
    <row r="3504" spans="1:13">
      <c r="A3504" s="17">
        <v>19</v>
      </c>
      <c r="B3504" s="76"/>
      <c r="C3504" s="6"/>
      <c r="D3504" s="6"/>
      <c r="E3504" s="6"/>
      <c r="F3504" s="6"/>
      <c r="G3504" s="99"/>
      <c r="H3504" s="8"/>
      <c r="I3504" s="8"/>
      <c r="J3504" s="8"/>
      <c r="K3504" s="8"/>
      <c r="L3504" s="8"/>
      <c r="M3504" s="119"/>
    </row>
    <row r="3505" spans="1:13">
      <c r="A3505" s="17">
        <v>20</v>
      </c>
      <c r="B3505" s="75"/>
      <c r="C3505" s="6"/>
      <c r="D3505" s="6"/>
      <c r="E3505" s="6"/>
      <c r="F3505" s="6"/>
      <c r="G3505" s="99"/>
      <c r="H3505" s="8"/>
      <c r="I3505" s="8"/>
      <c r="J3505" s="8"/>
      <c r="K3505" s="8"/>
      <c r="L3505" s="8"/>
      <c r="M3505" s="119"/>
    </row>
    <row r="3506" spans="1:13">
      <c r="A3506" s="17">
        <v>21</v>
      </c>
      <c r="B3506" s="76"/>
      <c r="C3506" s="6"/>
      <c r="D3506" s="6"/>
      <c r="E3506" s="6"/>
      <c r="F3506" s="6"/>
      <c r="G3506" s="99"/>
      <c r="H3506" s="8"/>
      <c r="I3506" s="8"/>
      <c r="J3506" s="8"/>
      <c r="K3506" s="8"/>
      <c r="L3506" s="8"/>
      <c r="M3506" s="119"/>
    </row>
    <row r="3507" spans="1:13">
      <c r="A3507" s="17">
        <v>22</v>
      </c>
      <c r="B3507" s="76"/>
      <c r="C3507" s="6"/>
      <c r="D3507" s="6"/>
      <c r="E3507" s="6"/>
      <c r="F3507" s="6"/>
      <c r="G3507" s="99"/>
      <c r="H3507" s="8"/>
      <c r="I3507" s="8"/>
      <c r="J3507" s="8"/>
      <c r="K3507" s="8"/>
      <c r="L3507" s="8"/>
      <c r="M3507" s="119"/>
    </row>
    <row r="3508" spans="1:13">
      <c r="A3508" s="17">
        <v>23</v>
      </c>
      <c r="B3508" s="76"/>
      <c r="C3508" s="6"/>
      <c r="D3508" s="6"/>
      <c r="E3508" s="6"/>
      <c r="F3508" s="6"/>
      <c r="G3508" s="99"/>
      <c r="H3508" s="8"/>
      <c r="I3508" s="8"/>
      <c r="J3508" s="8"/>
      <c r="K3508" s="8"/>
      <c r="L3508" s="8"/>
      <c r="M3508" s="119"/>
    </row>
    <row r="3509" spans="1:13">
      <c r="A3509" s="17">
        <v>24</v>
      </c>
      <c r="B3509" s="75"/>
      <c r="C3509" s="6"/>
      <c r="D3509" s="6"/>
      <c r="E3509" s="6"/>
      <c r="F3509" s="6"/>
      <c r="G3509" s="99"/>
      <c r="H3509" s="42"/>
      <c r="I3509" s="8"/>
      <c r="J3509" s="42"/>
      <c r="K3509" s="8"/>
      <c r="L3509" s="8"/>
      <c r="M3509" s="119"/>
    </row>
    <row r="3510" spans="1:13">
      <c r="A3510" s="17">
        <v>25</v>
      </c>
      <c r="B3510" s="76"/>
      <c r="C3510" s="6"/>
      <c r="D3510" s="6"/>
      <c r="E3510" s="6"/>
      <c r="F3510" s="6"/>
      <c r="G3510" s="99"/>
      <c r="H3510" s="42"/>
      <c r="I3510" s="99"/>
      <c r="J3510" s="42"/>
      <c r="K3510" s="8"/>
      <c r="L3510" s="8"/>
      <c r="M3510" s="119"/>
    </row>
    <row r="3511" spans="1:13">
      <c r="G3511" s="8"/>
      <c r="H3511" s="8"/>
      <c r="I3511" s="8"/>
      <c r="J3511" s="8"/>
      <c r="K3511" s="8"/>
      <c r="L3511" s="8"/>
      <c r="M3511" s="119"/>
    </row>
    <row r="3512" spans="1:13">
      <c r="G3512" s="8"/>
      <c r="H3512" s="8"/>
      <c r="I3512" s="8"/>
      <c r="J3512" s="8"/>
      <c r="K3512" s="8"/>
      <c r="L3512" s="8"/>
      <c r="M3512" s="119"/>
    </row>
    <row r="3513" spans="1:13">
      <c r="G3513" s="8"/>
      <c r="H3513" s="8"/>
      <c r="I3513" s="8"/>
      <c r="J3513" s="8"/>
      <c r="K3513" s="8"/>
      <c r="L3513" s="8"/>
      <c r="M3513" s="119"/>
    </row>
    <row r="3514" spans="1:13">
      <c r="G3514" s="8"/>
      <c r="H3514" s="8"/>
      <c r="I3514" s="8"/>
      <c r="J3514" s="8"/>
      <c r="K3514" s="8"/>
      <c r="L3514" s="8"/>
      <c r="M3514" s="119"/>
    </row>
    <row r="3515" spans="1:13">
      <c r="G3515" s="8"/>
      <c r="H3515" s="8"/>
      <c r="I3515" s="8"/>
      <c r="J3515" s="8"/>
      <c r="K3515" s="8"/>
      <c r="L3515" s="8"/>
      <c r="M3515" s="119"/>
    </row>
    <row r="3516" spans="1:13">
      <c r="G3516" s="8"/>
      <c r="H3516" s="8"/>
      <c r="I3516" s="8"/>
      <c r="J3516" s="8"/>
      <c r="K3516" s="8"/>
      <c r="L3516" s="8"/>
      <c r="M3516" s="119"/>
    </row>
    <row r="3517" spans="1:13">
      <c r="G3517" s="8"/>
      <c r="H3517" s="8"/>
      <c r="I3517" s="8"/>
      <c r="J3517" s="8"/>
      <c r="K3517" s="8"/>
      <c r="L3517" s="8"/>
      <c r="M3517" s="119"/>
    </row>
    <row r="3518" spans="1:13">
      <c r="G3518" s="8"/>
      <c r="H3518" s="8"/>
      <c r="I3518" s="8"/>
      <c r="J3518" s="8"/>
      <c r="K3518" s="8"/>
      <c r="L3518" s="8"/>
      <c r="M3518" s="119"/>
    </row>
    <row r="3519" spans="1:13">
      <c r="G3519" s="8"/>
      <c r="H3519" s="8"/>
      <c r="I3519" s="8"/>
      <c r="J3519" s="8"/>
      <c r="K3519" s="8"/>
      <c r="L3519" s="8"/>
      <c r="M3519" s="119"/>
    </row>
    <row r="3520" spans="1:13">
      <c r="G3520" s="8"/>
      <c r="H3520" s="8"/>
      <c r="I3520" s="8"/>
      <c r="J3520" s="8"/>
      <c r="K3520" s="8"/>
      <c r="L3520" s="8"/>
      <c r="M3520" s="119"/>
    </row>
    <row r="3521" spans="1:13">
      <c r="A3521" s="201" t="s">
        <v>50</v>
      </c>
      <c r="B3521" s="187"/>
      <c r="C3521" s="187"/>
      <c r="D3521" s="187"/>
      <c r="E3521" s="187"/>
      <c r="F3521" s="187"/>
      <c r="G3521" s="187"/>
      <c r="H3521" s="187"/>
      <c r="I3521" s="187"/>
      <c r="J3521" s="187"/>
      <c r="K3521" s="187"/>
      <c r="L3521" s="187"/>
      <c r="M3521" s="112"/>
    </row>
    <row r="3522" spans="1:13">
      <c r="A3522" s="202" t="s">
        <v>86</v>
      </c>
      <c r="B3522" s="203"/>
      <c r="C3522" s="203"/>
      <c r="D3522" s="203"/>
      <c r="E3522" s="203"/>
      <c r="F3522" s="97"/>
      <c r="G3522" s="27"/>
      <c r="H3522" s="96" t="s">
        <v>51</v>
      </c>
      <c r="I3522" s="96"/>
      <c r="J3522" s="96"/>
      <c r="K3522" s="27"/>
      <c r="L3522" s="27"/>
      <c r="M3522" s="107"/>
    </row>
    <row r="3523" spans="1:13">
      <c r="A3523" s="34" t="s">
        <v>52</v>
      </c>
      <c r="B3523" s="97"/>
      <c r="C3523" s="97"/>
      <c r="D3523" s="97"/>
      <c r="E3523" s="97"/>
      <c r="F3523" s="97"/>
      <c r="G3523" s="27"/>
      <c r="H3523" s="55" t="s">
        <v>87</v>
      </c>
      <c r="I3523" s="55"/>
      <c r="J3523" s="55"/>
      <c r="K3523" s="37"/>
      <c r="L3523" s="26"/>
      <c r="M3523" s="113"/>
    </row>
    <row r="3524" spans="1:13">
      <c r="A3524" s="97"/>
      <c r="B3524" s="29"/>
      <c r="C3524" s="15" t="s">
        <v>53</v>
      </c>
      <c r="D3524" s="67"/>
      <c r="E3524" s="30"/>
      <c r="F3524" s="28"/>
      <c r="G3524" s="27"/>
      <c r="H3524" s="31" t="s">
        <v>54</v>
      </c>
      <c r="I3524" s="31" t="s">
        <v>55</v>
      </c>
      <c r="J3524" s="31" t="s">
        <v>56</v>
      </c>
      <c r="K3524" s="31" t="s">
        <v>57</v>
      </c>
      <c r="L3524" s="31" t="s">
        <v>58</v>
      </c>
      <c r="M3524" s="114"/>
    </row>
    <row r="3525" spans="1:13">
      <c r="A3525" s="1"/>
      <c r="B3525" s="1"/>
      <c r="C3525" s="15" t="s">
        <v>59</v>
      </c>
      <c r="D3525" s="30">
        <v>428</v>
      </c>
      <c r="E3525" s="30"/>
      <c r="F3525" s="28"/>
      <c r="G3525" s="27"/>
      <c r="H3525" s="31">
        <v>1</v>
      </c>
      <c r="I3525" s="68"/>
      <c r="J3525" s="35"/>
      <c r="K3525" s="31"/>
      <c r="L3525" s="33"/>
      <c r="M3525" s="110"/>
    </row>
    <row r="3526" spans="1:13">
      <c r="A3526" s="9" t="s">
        <v>0</v>
      </c>
      <c r="B3526" s="10"/>
      <c r="C3526" s="15" t="s">
        <v>60</v>
      </c>
      <c r="D3526" s="30">
        <v>407</v>
      </c>
      <c r="E3526" s="30"/>
      <c r="F3526" s="28"/>
      <c r="G3526" s="27"/>
      <c r="H3526" s="31">
        <v>2</v>
      </c>
      <c r="I3526" s="68"/>
      <c r="J3526" s="35"/>
      <c r="K3526" s="31"/>
      <c r="L3526" s="33"/>
      <c r="M3526" s="110"/>
    </row>
    <row r="3527" spans="1:13">
      <c r="A3527" s="9" t="s">
        <v>1</v>
      </c>
      <c r="B3527" s="11"/>
      <c r="C3527" s="15" t="s">
        <v>61</v>
      </c>
      <c r="D3527" s="30">
        <v>20</v>
      </c>
      <c r="E3527" s="30"/>
      <c r="F3527" s="28"/>
      <c r="G3527" s="27"/>
      <c r="H3527" s="31">
        <v>3</v>
      </c>
      <c r="I3527" s="31"/>
      <c r="J3527" s="35"/>
      <c r="K3527" s="31"/>
      <c r="L3527" s="33"/>
      <c r="M3527" s="110"/>
    </row>
    <row r="3528" spans="1:13">
      <c r="A3528" s="9" t="s">
        <v>62</v>
      </c>
      <c r="B3528" s="11"/>
      <c r="C3528" s="16" t="s">
        <v>63</v>
      </c>
      <c r="D3528" s="57" t="s">
        <v>88</v>
      </c>
      <c r="E3528" s="21"/>
      <c r="F3528" s="54"/>
      <c r="G3528" s="27"/>
      <c r="H3528" s="31">
        <v>4</v>
      </c>
      <c r="I3528" s="31"/>
      <c r="J3528" s="35"/>
      <c r="K3528" s="31"/>
      <c r="L3528" s="33"/>
      <c r="M3528" s="110"/>
    </row>
    <row r="3529" spans="1:13">
      <c r="A3529" s="19" t="s">
        <v>2</v>
      </c>
      <c r="B3529" s="19" t="s">
        <v>3</v>
      </c>
      <c r="C3529" s="19" t="s">
        <v>4</v>
      </c>
      <c r="D3529" s="19" t="s">
        <v>5</v>
      </c>
      <c r="E3529" s="19" t="s">
        <v>6</v>
      </c>
      <c r="F3529" s="18"/>
      <c r="G3529" s="27"/>
      <c r="H3529" s="31">
        <v>5</v>
      </c>
      <c r="I3529" s="31"/>
      <c r="J3529" s="35"/>
      <c r="K3529" s="31"/>
      <c r="L3529" s="33"/>
      <c r="M3529" s="110"/>
    </row>
    <row r="3530" spans="1:13">
      <c r="A3530" s="17">
        <v>1</v>
      </c>
      <c r="B3530" s="12"/>
      <c r="C3530" s="71" t="s">
        <v>78</v>
      </c>
      <c r="D3530" s="77">
        <v>22</v>
      </c>
      <c r="E3530" s="71" t="s">
        <v>78</v>
      </c>
      <c r="F3530" s="12"/>
      <c r="G3530" s="27"/>
      <c r="H3530" s="72"/>
      <c r="I3530" s="72"/>
      <c r="J3530" s="72"/>
      <c r="K3530" s="72"/>
      <c r="L3530" s="44"/>
      <c r="M3530" s="115"/>
    </row>
    <row r="3531" spans="1:13">
      <c r="A3531" s="17">
        <v>2</v>
      </c>
      <c r="B3531" s="74">
        <v>10</v>
      </c>
      <c r="C3531" s="71" t="s">
        <v>77</v>
      </c>
      <c r="D3531" s="71" t="s">
        <v>77</v>
      </c>
      <c r="E3531" s="71" t="s">
        <v>77</v>
      </c>
      <c r="F3531" s="6"/>
      <c r="G3531" s="27"/>
      <c r="H3531" s="98"/>
      <c r="I3531" s="98"/>
      <c r="J3531" s="98"/>
      <c r="K3531" s="98"/>
      <c r="L3531" s="44"/>
      <c r="M3531" s="115"/>
    </row>
    <row r="3532" spans="1:13">
      <c r="A3532" s="17">
        <v>3</v>
      </c>
      <c r="B3532" s="75"/>
      <c r="C3532" s="71"/>
      <c r="D3532" s="6"/>
      <c r="E3532" s="71"/>
      <c r="F3532" s="6"/>
      <c r="G3532" s="27"/>
      <c r="H3532" s="204" t="s">
        <v>75</v>
      </c>
      <c r="I3532" s="205"/>
      <c r="J3532" s="98"/>
      <c r="K3532" s="44" t="s">
        <v>35</v>
      </c>
      <c r="L3532" s="5"/>
      <c r="M3532" s="116"/>
    </row>
    <row r="3533" spans="1:13">
      <c r="A3533" s="17">
        <v>4</v>
      </c>
      <c r="B3533" s="75"/>
      <c r="C3533" s="71"/>
      <c r="D3533" s="6"/>
      <c r="E3533" s="71"/>
      <c r="F3533" s="6"/>
      <c r="G3533" s="27"/>
      <c r="H3533" s="21" t="s">
        <v>64</v>
      </c>
      <c r="I3533" s="21"/>
      <c r="J3533" s="43">
        <f>SUM(J3525*L3525)+10+12</f>
        <v>22</v>
      </c>
      <c r="K3533" s="2"/>
      <c r="L3533" s="3"/>
      <c r="M3533" s="117"/>
    </row>
    <row r="3534" spans="1:13">
      <c r="A3534" s="17">
        <v>5</v>
      </c>
      <c r="B3534" s="76"/>
      <c r="C3534" s="71"/>
      <c r="D3534" s="71"/>
      <c r="E3534" s="71"/>
      <c r="F3534" s="6"/>
      <c r="G3534" s="27"/>
      <c r="H3534" s="21" t="s">
        <v>65</v>
      </c>
      <c r="I3534" s="21"/>
      <c r="J3534" s="43">
        <f>SUM(N3530,B3531)+12</f>
        <v>22</v>
      </c>
      <c r="K3534" s="27"/>
      <c r="L3534" s="3"/>
      <c r="M3534" s="117"/>
    </row>
    <row r="3535" spans="1:13">
      <c r="A3535" s="17">
        <v>6</v>
      </c>
      <c r="B3535" s="7"/>
      <c r="C3535" s="7"/>
      <c r="D3535" s="7"/>
      <c r="E3535" s="71"/>
      <c r="F3535" s="6"/>
      <c r="G3535" s="27"/>
      <c r="H3535" s="206" t="s">
        <v>66</v>
      </c>
      <c r="I3535" s="207"/>
      <c r="J3535" s="206" t="s">
        <v>67</v>
      </c>
      <c r="K3535" s="207"/>
      <c r="L3535" s="20"/>
      <c r="M3535" s="118"/>
    </row>
    <row r="3536" spans="1:13">
      <c r="A3536" s="17">
        <v>7</v>
      </c>
      <c r="B3536" s="7"/>
      <c r="C3536" s="71"/>
      <c r="D3536" s="6"/>
      <c r="E3536" s="71"/>
      <c r="F3536" s="6"/>
      <c r="G3536" s="27"/>
      <c r="H3536" s="197"/>
      <c r="I3536" s="198"/>
      <c r="J3536" s="197"/>
      <c r="K3536" s="198"/>
      <c r="L3536" s="27"/>
      <c r="M3536" s="107"/>
    </row>
    <row r="3537" spans="1:13">
      <c r="A3537" s="17">
        <v>8</v>
      </c>
      <c r="B3537" s="75"/>
      <c r="C3537" s="71"/>
      <c r="D3537" s="71"/>
      <c r="E3537" s="71"/>
      <c r="F3537" s="6"/>
      <c r="G3537" s="27"/>
      <c r="H3537" s="199"/>
      <c r="I3537" s="200"/>
      <c r="J3537" s="199"/>
      <c r="K3537" s="200"/>
      <c r="L3537" s="27"/>
      <c r="M3537" s="107"/>
    </row>
    <row r="3538" spans="1:13">
      <c r="A3538" s="17">
        <v>9</v>
      </c>
      <c r="B3538" s="7"/>
      <c r="C3538" s="7"/>
      <c r="D3538" s="7"/>
      <c r="E3538" s="6"/>
      <c r="F3538" s="6"/>
      <c r="G3538" s="27"/>
      <c r="H3538" s="38" t="s">
        <v>68</v>
      </c>
      <c r="I3538" s="38"/>
      <c r="J3538" s="38"/>
      <c r="K3538" s="38"/>
      <c r="L3538" s="27"/>
      <c r="M3538" s="107"/>
    </row>
    <row r="3539" spans="1:13">
      <c r="A3539" s="17">
        <v>10</v>
      </c>
      <c r="B3539" s="95"/>
      <c r="C3539" s="6"/>
      <c r="D3539" s="6"/>
      <c r="E3539" s="6"/>
      <c r="F3539" s="6"/>
      <c r="G3539" s="27"/>
      <c r="H3539" s="54" t="s">
        <v>69</v>
      </c>
      <c r="I3539" s="54"/>
      <c r="J3539" s="54"/>
      <c r="K3539" s="54"/>
      <c r="L3539" s="27"/>
      <c r="M3539" s="107"/>
    </row>
    <row r="3540" spans="1:13">
      <c r="A3540" s="17">
        <v>11</v>
      </c>
      <c r="B3540" s="76"/>
      <c r="C3540" s="6"/>
      <c r="D3540" s="6"/>
      <c r="E3540" s="6"/>
      <c r="F3540" s="6"/>
      <c r="G3540" s="20"/>
      <c r="H3540" s="182"/>
      <c r="I3540" s="183"/>
      <c r="J3540" s="8"/>
      <c r="K3540" s="8"/>
      <c r="L3540" s="8"/>
      <c r="M3540" s="119"/>
    </row>
    <row r="3541" spans="1:13">
      <c r="A3541" s="17">
        <v>12</v>
      </c>
      <c r="B3541" s="75"/>
      <c r="C3541" s="6"/>
      <c r="D3541" s="6"/>
      <c r="E3541" s="6"/>
      <c r="F3541" s="6"/>
      <c r="G3541" s="20"/>
      <c r="H3541" s="95"/>
      <c r="I3541" s="7"/>
      <c r="J3541" s="8"/>
      <c r="K3541" s="8"/>
      <c r="L3541" s="8"/>
      <c r="M3541" s="119"/>
    </row>
    <row r="3542" spans="1:13">
      <c r="A3542" s="17">
        <v>13</v>
      </c>
      <c r="B3542" s="76"/>
      <c r="C3542" s="6"/>
      <c r="D3542" s="6"/>
      <c r="E3542" s="6"/>
      <c r="F3542" s="6"/>
      <c r="G3542" s="20"/>
      <c r="H3542" s="95"/>
      <c r="I3542" s="7"/>
      <c r="J3542" s="8"/>
      <c r="K3542" s="8"/>
      <c r="L3542" s="8"/>
      <c r="M3542" s="119"/>
    </row>
    <row r="3543" spans="1:13">
      <c r="A3543" s="17">
        <v>14</v>
      </c>
      <c r="B3543" s="76"/>
      <c r="C3543" s="6"/>
      <c r="D3543" s="6"/>
      <c r="E3543" s="6"/>
      <c r="F3543" s="6"/>
      <c r="G3543" s="20"/>
      <c r="H3543" s="95"/>
      <c r="I3543" s="7"/>
      <c r="J3543" s="8"/>
      <c r="K3543" s="8"/>
      <c r="L3543" s="8"/>
      <c r="M3543" s="119"/>
    </row>
    <row r="3544" spans="1:13">
      <c r="A3544" s="17">
        <v>15</v>
      </c>
      <c r="B3544" s="76"/>
      <c r="C3544" s="6"/>
      <c r="D3544" s="6"/>
      <c r="E3544" s="6"/>
      <c r="F3544" s="6"/>
      <c r="G3544" s="20"/>
      <c r="H3544" s="95"/>
      <c r="I3544" s="7"/>
      <c r="J3544" s="8"/>
      <c r="K3544" s="8"/>
      <c r="L3544" s="8"/>
      <c r="M3544" s="119"/>
    </row>
    <row r="3545" spans="1:13">
      <c r="A3545" s="17">
        <v>16</v>
      </c>
      <c r="B3545" s="75"/>
      <c r="C3545" s="6"/>
      <c r="D3545" s="6"/>
      <c r="E3545" s="6"/>
      <c r="F3545" s="6"/>
      <c r="G3545" s="54"/>
      <c r="H3545" s="95"/>
      <c r="I3545" s="7"/>
      <c r="J3545" s="8"/>
      <c r="K3545" s="8"/>
      <c r="L3545" s="8"/>
      <c r="M3545" s="119"/>
    </row>
    <row r="3546" spans="1:13">
      <c r="A3546" s="17">
        <v>17</v>
      </c>
      <c r="B3546" s="76"/>
      <c r="C3546" s="6"/>
      <c r="D3546" s="6"/>
      <c r="E3546" s="6"/>
      <c r="F3546" s="6"/>
      <c r="G3546" s="54"/>
      <c r="H3546" s="56"/>
      <c r="I3546" s="8"/>
      <c r="J3546" s="56"/>
      <c r="K3546" s="8"/>
      <c r="L3546" s="56"/>
      <c r="M3546" s="120"/>
    </row>
    <row r="3547" spans="1:13">
      <c r="A3547" s="17">
        <v>18</v>
      </c>
      <c r="B3547" s="76"/>
      <c r="C3547" s="6"/>
      <c r="D3547" s="6"/>
      <c r="E3547" s="6"/>
      <c r="F3547" s="6"/>
      <c r="G3547" s="54"/>
      <c r="H3547" s="99"/>
      <c r="I3547" s="8"/>
      <c r="J3547" s="99"/>
      <c r="K3547" s="8"/>
      <c r="L3547" s="99"/>
      <c r="M3547" s="121"/>
    </row>
    <row r="3548" spans="1:13">
      <c r="A3548" s="17">
        <v>19</v>
      </c>
      <c r="B3548" s="76"/>
      <c r="C3548" s="6"/>
      <c r="D3548" s="6"/>
      <c r="E3548" s="6"/>
      <c r="F3548" s="6"/>
      <c r="G3548" s="99"/>
      <c r="H3548" s="8"/>
      <c r="I3548" s="8"/>
      <c r="J3548" s="8"/>
      <c r="K3548" s="8"/>
      <c r="L3548" s="8"/>
      <c r="M3548" s="119"/>
    </row>
    <row r="3549" spans="1:13">
      <c r="A3549" s="17">
        <v>20</v>
      </c>
      <c r="B3549" s="75"/>
      <c r="C3549" s="6"/>
      <c r="D3549" s="6"/>
      <c r="E3549" s="6"/>
      <c r="F3549" s="6"/>
      <c r="G3549" s="99"/>
      <c r="H3549" s="8"/>
      <c r="I3549" s="8"/>
      <c r="J3549" s="8"/>
      <c r="K3549" s="8"/>
      <c r="L3549" s="8"/>
      <c r="M3549" s="119"/>
    </row>
    <row r="3550" spans="1:13">
      <c r="A3550" s="17">
        <v>21</v>
      </c>
      <c r="B3550" s="76"/>
      <c r="C3550" s="6"/>
      <c r="D3550" s="6"/>
      <c r="E3550" s="6"/>
      <c r="F3550" s="6"/>
      <c r="G3550" s="99"/>
      <c r="H3550" s="8"/>
      <c r="I3550" s="8"/>
      <c r="J3550" s="8"/>
      <c r="K3550" s="8"/>
      <c r="L3550" s="8"/>
      <c r="M3550" s="119"/>
    </row>
    <row r="3551" spans="1:13">
      <c r="A3551" s="17">
        <v>22</v>
      </c>
      <c r="B3551" s="76"/>
      <c r="C3551" s="6"/>
      <c r="D3551" s="6"/>
      <c r="E3551" s="6"/>
      <c r="F3551" s="6"/>
      <c r="G3551" s="99"/>
      <c r="H3551" s="8"/>
      <c r="I3551" s="8"/>
      <c r="J3551" s="8"/>
      <c r="K3551" s="8"/>
      <c r="L3551" s="8"/>
      <c r="M3551" s="119"/>
    </row>
    <row r="3552" spans="1:13">
      <c r="A3552" s="17">
        <v>23</v>
      </c>
      <c r="B3552" s="76"/>
      <c r="C3552" s="6"/>
      <c r="D3552" s="6"/>
      <c r="E3552" s="6"/>
      <c r="F3552" s="6"/>
      <c r="G3552" s="99"/>
      <c r="H3552" s="8"/>
      <c r="I3552" s="8"/>
      <c r="J3552" s="8"/>
      <c r="K3552" s="8"/>
      <c r="L3552" s="8"/>
      <c r="M3552" s="119"/>
    </row>
    <row r="3553" spans="1:13">
      <c r="A3553" s="17">
        <v>24</v>
      </c>
      <c r="B3553" s="75"/>
      <c r="C3553" s="6"/>
      <c r="D3553" s="6"/>
      <c r="E3553" s="6"/>
      <c r="F3553" s="6"/>
      <c r="G3553" s="99"/>
      <c r="H3553" s="42"/>
      <c r="I3553" s="8"/>
      <c r="J3553" s="42"/>
      <c r="K3553" s="8"/>
      <c r="L3553" s="8"/>
      <c r="M3553" s="119"/>
    </row>
    <row r="3554" spans="1:13">
      <c r="A3554" s="17">
        <v>25</v>
      </c>
      <c r="B3554" s="76"/>
      <c r="C3554" s="6"/>
      <c r="D3554" s="6"/>
      <c r="E3554" s="6"/>
      <c r="F3554" s="6"/>
      <c r="G3554" s="99"/>
      <c r="H3554" s="42"/>
      <c r="I3554" s="99"/>
      <c r="J3554" s="42"/>
      <c r="K3554" s="8"/>
      <c r="L3554" s="8"/>
      <c r="M3554" s="119"/>
    </row>
    <row r="3555" spans="1:13">
      <c r="G3555" s="8"/>
      <c r="H3555" s="8"/>
      <c r="I3555" s="8"/>
      <c r="J3555" s="8"/>
      <c r="K3555" s="8"/>
      <c r="L3555" s="8"/>
      <c r="M3555" s="119"/>
    </row>
    <row r="3556" spans="1:13">
      <c r="G3556" s="8"/>
      <c r="H3556" s="8"/>
      <c r="I3556" s="8"/>
      <c r="J3556" s="8"/>
      <c r="K3556" s="8"/>
      <c r="L3556" s="8"/>
      <c r="M3556" s="119"/>
    </row>
    <row r="3557" spans="1:13">
      <c r="G3557" s="8"/>
      <c r="H3557" s="8"/>
      <c r="I3557" s="8"/>
      <c r="J3557" s="8"/>
      <c r="K3557" s="8"/>
      <c r="L3557" s="8"/>
      <c r="M3557" s="119"/>
    </row>
    <row r="3558" spans="1:13">
      <c r="G3558" s="8"/>
      <c r="H3558" s="8"/>
      <c r="I3558" s="8"/>
      <c r="J3558" s="8"/>
      <c r="K3558" s="8"/>
      <c r="L3558" s="8"/>
      <c r="M3558" s="119"/>
    </row>
    <row r="3559" spans="1:13">
      <c r="G3559" s="8"/>
      <c r="H3559" s="8"/>
      <c r="I3559" s="8"/>
      <c r="J3559" s="8"/>
      <c r="K3559" s="8"/>
      <c r="L3559" s="8"/>
      <c r="M3559" s="119"/>
    </row>
    <row r="3560" spans="1:13">
      <c r="G3560" s="8"/>
      <c r="H3560" s="8"/>
      <c r="I3560" s="8"/>
      <c r="J3560" s="8"/>
      <c r="K3560" s="8"/>
      <c r="L3560" s="8"/>
      <c r="M3560" s="119"/>
    </row>
    <row r="3561" spans="1:13">
      <c r="G3561" s="8"/>
      <c r="H3561" s="8"/>
      <c r="I3561" s="8"/>
      <c r="J3561" s="8"/>
      <c r="K3561" s="8"/>
      <c r="L3561" s="8"/>
      <c r="M3561" s="119"/>
    </row>
    <row r="3562" spans="1:13">
      <c r="G3562" s="8"/>
      <c r="H3562" s="8"/>
      <c r="I3562" s="8"/>
      <c r="J3562" s="8"/>
      <c r="K3562" s="8"/>
      <c r="L3562" s="8"/>
      <c r="M3562" s="119"/>
    </row>
    <row r="3563" spans="1:13">
      <c r="G3563" s="8"/>
      <c r="H3563" s="8"/>
      <c r="I3563" s="8"/>
      <c r="J3563" s="8"/>
      <c r="K3563" s="8"/>
      <c r="L3563" s="8"/>
      <c r="M3563" s="119"/>
    </row>
    <row r="3564" spans="1:13">
      <c r="G3564" s="8"/>
      <c r="H3564" s="8"/>
      <c r="I3564" s="8"/>
      <c r="J3564" s="8"/>
      <c r="K3564" s="8"/>
      <c r="L3564" s="8"/>
      <c r="M3564" s="119"/>
    </row>
    <row r="3565" spans="1:13">
      <c r="A3565" s="201" t="s">
        <v>50</v>
      </c>
      <c r="B3565" s="187"/>
      <c r="C3565" s="187"/>
      <c r="D3565" s="187"/>
      <c r="E3565" s="187"/>
      <c r="F3565" s="187"/>
      <c r="G3565" s="187"/>
      <c r="H3565" s="187"/>
      <c r="I3565" s="187"/>
      <c r="J3565" s="187"/>
      <c r="K3565" s="187"/>
      <c r="L3565" s="187"/>
      <c r="M3565" s="112"/>
    </row>
    <row r="3566" spans="1:13">
      <c r="A3566" s="202" t="s">
        <v>86</v>
      </c>
      <c r="B3566" s="203"/>
      <c r="C3566" s="203"/>
      <c r="D3566" s="203"/>
      <c r="E3566" s="203"/>
      <c r="F3566" s="97"/>
      <c r="G3566" s="27"/>
      <c r="H3566" s="96" t="s">
        <v>51</v>
      </c>
      <c r="I3566" s="96"/>
      <c r="J3566" s="96"/>
      <c r="K3566" s="27"/>
      <c r="L3566" s="27"/>
      <c r="M3566" s="107"/>
    </row>
    <row r="3567" spans="1:13">
      <c r="A3567" s="34" t="s">
        <v>52</v>
      </c>
      <c r="B3567" s="97"/>
      <c r="C3567" s="97"/>
      <c r="D3567" s="97"/>
      <c r="E3567" s="97"/>
      <c r="F3567" s="97"/>
      <c r="G3567" s="27"/>
      <c r="H3567" s="55" t="s">
        <v>87</v>
      </c>
      <c r="I3567" s="55"/>
      <c r="J3567" s="55"/>
      <c r="K3567" s="37"/>
      <c r="L3567" s="26"/>
      <c r="M3567" s="113"/>
    </row>
    <row r="3568" spans="1:13">
      <c r="A3568" s="97"/>
      <c r="B3568" s="29"/>
      <c r="C3568" s="15" t="s">
        <v>53</v>
      </c>
      <c r="D3568" s="67"/>
      <c r="E3568" s="30"/>
      <c r="F3568" s="28"/>
      <c r="G3568" s="27"/>
      <c r="H3568" s="31" t="s">
        <v>54</v>
      </c>
      <c r="I3568" s="31" t="s">
        <v>55</v>
      </c>
      <c r="J3568" s="31" t="s">
        <v>56</v>
      </c>
      <c r="K3568" s="31" t="s">
        <v>57</v>
      </c>
      <c r="L3568" s="31" t="s">
        <v>58</v>
      </c>
      <c r="M3568" s="114"/>
    </row>
    <row r="3569" spans="1:13">
      <c r="A3569" s="1"/>
      <c r="B3569" s="1"/>
      <c r="C3569" s="15" t="s">
        <v>59</v>
      </c>
      <c r="D3569" s="30">
        <v>428</v>
      </c>
      <c r="E3569" s="30"/>
      <c r="F3569" s="28"/>
      <c r="G3569" s="27"/>
      <c r="H3569" s="31">
        <v>1</v>
      </c>
      <c r="I3569" s="68"/>
      <c r="J3569" s="35"/>
      <c r="K3569" s="31"/>
      <c r="L3569" s="33"/>
      <c r="M3569" s="110"/>
    </row>
    <row r="3570" spans="1:13">
      <c r="A3570" s="9" t="s">
        <v>0</v>
      </c>
      <c r="B3570" s="10"/>
      <c r="C3570" s="15" t="s">
        <v>60</v>
      </c>
      <c r="D3570" s="30">
        <v>407</v>
      </c>
      <c r="E3570" s="30"/>
      <c r="F3570" s="28"/>
      <c r="G3570" s="27"/>
      <c r="H3570" s="31">
        <v>2</v>
      </c>
      <c r="I3570" s="68"/>
      <c r="J3570" s="35"/>
      <c r="K3570" s="31"/>
      <c r="L3570" s="33"/>
      <c r="M3570" s="110"/>
    </row>
    <row r="3571" spans="1:13">
      <c r="A3571" s="9" t="s">
        <v>1</v>
      </c>
      <c r="B3571" s="11"/>
      <c r="C3571" s="15" t="s">
        <v>61</v>
      </c>
      <c r="D3571" s="30">
        <v>20</v>
      </c>
      <c r="E3571" s="30"/>
      <c r="F3571" s="28"/>
      <c r="G3571" s="27"/>
      <c r="H3571" s="31">
        <v>3</v>
      </c>
      <c r="I3571" s="31"/>
      <c r="J3571" s="35"/>
      <c r="K3571" s="31"/>
      <c r="L3571" s="33"/>
      <c r="M3571" s="110"/>
    </row>
    <row r="3572" spans="1:13">
      <c r="A3572" s="9" t="s">
        <v>62</v>
      </c>
      <c r="B3572" s="11"/>
      <c r="C3572" s="16" t="s">
        <v>63</v>
      </c>
      <c r="D3572" s="57" t="s">
        <v>88</v>
      </c>
      <c r="E3572" s="21"/>
      <c r="F3572" s="54"/>
      <c r="G3572" s="27"/>
      <c r="H3572" s="31">
        <v>4</v>
      </c>
      <c r="I3572" s="31"/>
      <c r="J3572" s="35"/>
      <c r="K3572" s="31"/>
      <c r="L3572" s="33"/>
      <c r="M3572" s="110"/>
    </row>
    <row r="3573" spans="1:13">
      <c r="A3573" s="19" t="s">
        <v>2</v>
      </c>
      <c r="B3573" s="19" t="s">
        <v>3</v>
      </c>
      <c r="C3573" s="19" t="s">
        <v>4</v>
      </c>
      <c r="D3573" s="19" t="s">
        <v>5</v>
      </c>
      <c r="E3573" s="19" t="s">
        <v>6</v>
      </c>
      <c r="F3573" s="18"/>
      <c r="G3573" s="27"/>
      <c r="H3573" s="31">
        <v>5</v>
      </c>
      <c r="I3573" s="31"/>
      <c r="J3573" s="35"/>
      <c r="K3573" s="31"/>
      <c r="L3573" s="33"/>
      <c r="M3573" s="110"/>
    </row>
    <row r="3574" spans="1:13">
      <c r="A3574" s="17">
        <v>1</v>
      </c>
      <c r="B3574" s="12"/>
      <c r="C3574" s="71" t="s">
        <v>78</v>
      </c>
      <c r="D3574" s="77">
        <v>22</v>
      </c>
      <c r="E3574" s="71" t="s">
        <v>78</v>
      </c>
      <c r="F3574" s="12"/>
      <c r="G3574" s="27"/>
      <c r="H3574" s="72"/>
      <c r="I3574" s="72"/>
      <c r="J3574" s="72"/>
      <c r="K3574" s="72"/>
      <c r="L3574" s="44"/>
      <c r="M3574" s="115"/>
    </row>
    <row r="3575" spans="1:13">
      <c r="A3575" s="17">
        <v>2</v>
      </c>
      <c r="B3575" s="74">
        <v>10</v>
      </c>
      <c r="C3575" s="71" t="s">
        <v>77</v>
      </c>
      <c r="D3575" s="71" t="s">
        <v>77</v>
      </c>
      <c r="E3575" s="71" t="s">
        <v>77</v>
      </c>
      <c r="F3575" s="6"/>
      <c r="G3575" s="27"/>
      <c r="H3575" s="98"/>
      <c r="I3575" s="98"/>
      <c r="J3575" s="98"/>
      <c r="K3575" s="98"/>
      <c r="L3575" s="44"/>
      <c r="M3575" s="115"/>
    </row>
    <row r="3576" spans="1:13">
      <c r="A3576" s="17">
        <v>3</v>
      </c>
      <c r="B3576" s="75"/>
      <c r="C3576" s="71"/>
      <c r="D3576" s="6"/>
      <c r="E3576" s="71"/>
      <c r="F3576" s="6"/>
      <c r="G3576" s="27"/>
      <c r="H3576" s="204" t="s">
        <v>75</v>
      </c>
      <c r="I3576" s="205"/>
      <c r="J3576" s="98"/>
      <c r="K3576" s="44" t="s">
        <v>35</v>
      </c>
      <c r="L3576" s="5"/>
      <c r="M3576" s="116"/>
    </row>
    <row r="3577" spans="1:13">
      <c r="A3577" s="17">
        <v>4</v>
      </c>
      <c r="B3577" s="75"/>
      <c r="C3577" s="71"/>
      <c r="D3577" s="6"/>
      <c r="E3577" s="71"/>
      <c r="F3577" s="6"/>
      <c r="G3577" s="27"/>
      <c r="H3577" s="21" t="s">
        <v>64</v>
      </c>
      <c r="I3577" s="21"/>
      <c r="J3577" s="43">
        <f>SUM(J3569*L3569)+10+12</f>
        <v>22</v>
      </c>
      <c r="K3577" s="2"/>
      <c r="L3577" s="3"/>
      <c r="M3577" s="117"/>
    </row>
    <row r="3578" spans="1:13">
      <c r="A3578" s="17">
        <v>5</v>
      </c>
      <c r="B3578" s="76"/>
      <c r="C3578" s="71"/>
      <c r="D3578" s="71"/>
      <c r="E3578" s="71"/>
      <c r="F3578" s="6"/>
      <c r="G3578" s="27"/>
      <c r="H3578" s="21" t="s">
        <v>65</v>
      </c>
      <c r="I3578" s="21"/>
      <c r="J3578" s="43">
        <f>SUM(N3574,B3575)+12</f>
        <v>22</v>
      </c>
      <c r="K3578" s="27"/>
      <c r="L3578" s="3"/>
      <c r="M3578" s="117"/>
    </row>
    <row r="3579" spans="1:13">
      <c r="A3579" s="17">
        <v>6</v>
      </c>
      <c r="B3579" s="7"/>
      <c r="C3579" s="7"/>
      <c r="D3579" s="7"/>
      <c r="E3579" s="71"/>
      <c r="F3579" s="6"/>
      <c r="G3579" s="27"/>
      <c r="H3579" s="206" t="s">
        <v>66</v>
      </c>
      <c r="I3579" s="207"/>
      <c r="J3579" s="206" t="s">
        <v>67</v>
      </c>
      <c r="K3579" s="207"/>
      <c r="L3579" s="20"/>
      <c r="M3579" s="118"/>
    </row>
    <row r="3580" spans="1:13">
      <c r="A3580" s="17">
        <v>7</v>
      </c>
      <c r="B3580" s="7"/>
      <c r="C3580" s="71"/>
      <c r="D3580" s="6"/>
      <c r="E3580" s="71"/>
      <c r="F3580" s="6"/>
      <c r="G3580" s="27"/>
      <c r="H3580" s="197"/>
      <c r="I3580" s="198"/>
      <c r="J3580" s="197"/>
      <c r="K3580" s="198"/>
      <c r="L3580" s="27"/>
      <c r="M3580" s="107"/>
    </row>
    <row r="3581" spans="1:13">
      <c r="A3581" s="17">
        <v>8</v>
      </c>
      <c r="B3581" s="75"/>
      <c r="C3581" s="71"/>
      <c r="D3581" s="71"/>
      <c r="E3581" s="71"/>
      <c r="F3581" s="6"/>
      <c r="G3581" s="27"/>
      <c r="H3581" s="199"/>
      <c r="I3581" s="200"/>
      <c r="J3581" s="199"/>
      <c r="K3581" s="200"/>
      <c r="L3581" s="27"/>
      <c r="M3581" s="107"/>
    </row>
    <row r="3582" spans="1:13">
      <c r="A3582" s="17">
        <v>9</v>
      </c>
      <c r="B3582" s="7"/>
      <c r="C3582" s="7"/>
      <c r="D3582" s="7"/>
      <c r="E3582" s="6"/>
      <c r="F3582" s="6"/>
      <c r="G3582" s="27"/>
      <c r="H3582" s="38" t="s">
        <v>68</v>
      </c>
      <c r="I3582" s="38"/>
      <c r="J3582" s="38"/>
      <c r="K3582" s="38"/>
      <c r="L3582" s="27"/>
      <c r="M3582" s="107"/>
    </row>
    <row r="3583" spans="1:13">
      <c r="A3583" s="17">
        <v>10</v>
      </c>
      <c r="B3583" s="95"/>
      <c r="C3583" s="6"/>
      <c r="D3583" s="6"/>
      <c r="E3583" s="6"/>
      <c r="F3583" s="6"/>
      <c r="G3583" s="27"/>
      <c r="H3583" s="54" t="s">
        <v>69</v>
      </c>
      <c r="I3583" s="54"/>
      <c r="J3583" s="54"/>
      <c r="K3583" s="54"/>
      <c r="L3583" s="27"/>
      <c r="M3583" s="107"/>
    </row>
    <row r="3584" spans="1:13">
      <c r="A3584" s="17">
        <v>11</v>
      </c>
      <c r="B3584" s="76"/>
      <c r="C3584" s="6"/>
      <c r="D3584" s="6"/>
      <c r="E3584" s="6"/>
      <c r="F3584" s="6"/>
      <c r="G3584" s="20"/>
      <c r="H3584" s="182"/>
      <c r="I3584" s="183"/>
      <c r="J3584" s="8"/>
      <c r="K3584" s="8"/>
      <c r="L3584" s="8"/>
      <c r="M3584" s="119"/>
    </row>
    <row r="3585" spans="1:13">
      <c r="A3585" s="17">
        <v>12</v>
      </c>
      <c r="B3585" s="75"/>
      <c r="C3585" s="6"/>
      <c r="D3585" s="6"/>
      <c r="E3585" s="6"/>
      <c r="F3585" s="6"/>
      <c r="G3585" s="20"/>
      <c r="H3585" s="95"/>
      <c r="I3585" s="7"/>
      <c r="J3585" s="8"/>
      <c r="K3585" s="8"/>
      <c r="L3585" s="8"/>
      <c r="M3585" s="119"/>
    </row>
    <row r="3586" spans="1:13">
      <c r="A3586" s="17">
        <v>13</v>
      </c>
      <c r="B3586" s="76"/>
      <c r="C3586" s="6"/>
      <c r="D3586" s="6"/>
      <c r="E3586" s="6"/>
      <c r="F3586" s="6"/>
      <c r="G3586" s="20"/>
      <c r="H3586" s="95"/>
      <c r="I3586" s="7"/>
      <c r="J3586" s="8"/>
      <c r="K3586" s="8"/>
      <c r="L3586" s="8"/>
      <c r="M3586" s="119"/>
    </row>
    <row r="3587" spans="1:13">
      <c r="A3587" s="17">
        <v>14</v>
      </c>
      <c r="B3587" s="76"/>
      <c r="C3587" s="6"/>
      <c r="D3587" s="6"/>
      <c r="E3587" s="6"/>
      <c r="F3587" s="6"/>
      <c r="G3587" s="20"/>
      <c r="H3587" s="95"/>
      <c r="I3587" s="7"/>
      <c r="J3587" s="8"/>
      <c r="K3587" s="8"/>
      <c r="L3587" s="8"/>
      <c r="M3587" s="119"/>
    </row>
    <row r="3588" spans="1:13">
      <c r="A3588" s="17">
        <v>15</v>
      </c>
      <c r="B3588" s="76"/>
      <c r="C3588" s="6"/>
      <c r="D3588" s="6"/>
      <c r="E3588" s="6"/>
      <c r="F3588" s="6"/>
      <c r="G3588" s="20"/>
      <c r="H3588" s="95"/>
      <c r="I3588" s="7"/>
      <c r="J3588" s="8"/>
      <c r="K3588" s="8"/>
      <c r="L3588" s="8"/>
      <c r="M3588" s="119"/>
    </row>
    <row r="3589" spans="1:13">
      <c r="A3589" s="17">
        <v>16</v>
      </c>
      <c r="B3589" s="75"/>
      <c r="C3589" s="6"/>
      <c r="D3589" s="6"/>
      <c r="E3589" s="6"/>
      <c r="F3589" s="6"/>
      <c r="G3589" s="54"/>
      <c r="H3589" s="95"/>
      <c r="I3589" s="7"/>
      <c r="J3589" s="8"/>
      <c r="K3589" s="8"/>
      <c r="L3589" s="8"/>
      <c r="M3589" s="119"/>
    </row>
    <row r="3590" spans="1:13">
      <c r="A3590" s="17">
        <v>17</v>
      </c>
      <c r="B3590" s="76"/>
      <c r="C3590" s="6"/>
      <c r="D3590" s="6"/>
      <c r="E3590" s="6"/>
      <c r="F3590" s="6"/>
      <c r="G3590" s="54"/>
      <c r="H3590" s="56"/>
      <c r="I3590" s="8"/>
      <c r="J3590" s="56"/>
      <c r="K3590" s="8"/>
      <c r="L3590" s="56"/>
      <c r="M3590" s="120"/>
    </row>
    <row r="3591" spans="1:13">
      <c r="A3591" s="17">
        <v>18</v>
      </c>
      <c r="B3591" s="76"/>
      <c r="C3591" s="6"/>
      <c r="D3591" s="6"/>
      <c r="E3591" s="6"/>
      <c r="F3591" s="6"/>
      <c r="G3591" s="54"/>
      <c r="H3591" s="99"/>
      <c r="I3591" s="8"/>
      <c r="J3591" s="99"/>
      <c r="K3591" s="8"/>
      <c r="L3591" s="99"/>
      <c r="M3591" s="121"/>
    </row>
    <row r="3592" spans="1:13">
      <c r="A3592" s="17">
        <v>19</v>
      </c>
      <c r="B3592" s="76"/>
      <c r="C3592" s="6"/>
      <c r="D3592" s="6"/>
      <c r="E3592" s="6"/>
      <c r="F3592" s="6"/>
      <c r="G3592" s="99"/>
      <c r="H3592" s="8"/>
      <c r="I3592" s="8"/>
      <c r="J3592" s="8"/>
      <c r="K3592" s="8"/>
      <c r="L3592" s="8"/>
      <c r="M3592" s="119"/>
    </row>
    <row r="3593" spans="1:13">
      <c r="A3593" s="17">
        <v>20</v>
      </c>
      <c r="B3593" s="75"/>
      <c r="C3593" s="6"/>
      <c r="D3593" s="6"/>
      <c r="E3593" s="6"/>
      <c r="F3593" s="6"/>
      <c r="G3593" s="99"/>
      <c r="H3593" s="8"/>
      <c r="I3593" s="8"/>
      <c r="J3593" s="8"/>
      <c r="K3593" s="8"/>
      <c r="L3593" s="8"/>
      <c r="M3593" s="119"/>
    </row>
    <row r="3594" spans="1:13">
      <c r="A3594" s="17">
        <v>21</v>
      </c>
      <c r="B3594" s="76"/>
      <c r="C3594" s="6"/>
      <c r="D3594" s="6"/>
      <c r="E3594" s="6"/>
      <c r="F3594" s="6"/>
      <c r="G3594" s="99"/>
      <c r="H3594" s="8"/>
      <c r="I3594" s="8"/>
      <c r="J3594" s="8"/>
      <c r="K3594" s="8"/>
      <c r="L3594" s="8"/>
      <c r="M3594" s="119"/>
    </row>
    <row r="3595" spans="1:13">
      <c r="A3595" s="17">
        <v>22</v>
      </c>
      <c r="B3595" s="76"/>
      <c r="C3595" s="6"/>
      <c r="D3595" s="6"/>
      <c r="E3595" s="6"/>
      <c r="F3595" s="6"/>
      <c r="G3595" s="99"/>
      <c r="H3595" s="8"/>
      <c r="I3595" s="8"/>
      <c r="J3595" s="8"/>
      <c r="K3595" s="8"/>
      <c r="L3595" s="8"/>
      <c r="M3595" s="119"/>
    </row>
    <row r="3596" spans="1:13">
      <c r="A3596" s="17">
        <v>23</v>
      </c>
      <c r="B3596" s="76"/>
      <c r="C3596" s="6"/>
      <c r="D3596" s="6"/>
      <c r="E3596" s="6"/>
      <c r="F3596" s="6"/>
      <c r="G3596" s="99"/>
      <c r="H3596" s="8"/>
      <c r="I3596" s="8"/>
      <c r="J3596" s="8"/>
      <c r="K3596" s="8"/>
      <c r="L3596" s="8"/>
      <c r="M3596" s="119"/>
    </row>
    <row r="3597" spans="1:13">
      <c r="A3597" s="17">
        <v>24</v>
      </c>
      <c r="B3597" s="75"/>
      <c r="C3597" s="6"/>
      <c r="D3597" s="6"/>
      <c r="E3597" s="6"/>
      <c r="F3597" s="6"/>
      <c r="G3597" s="99"/>
      <c r="H3597" s="42"/>
      <c r="I3597" s="8"/>
      <c r="J3597" s="42"/>
      <c r="K3597" s="8"/>
      <c r="L3597" s="8"/>
      <c r="M3597" s="119"/>
    </row>
    <row r="3598" spans="1:13">
      <c r="A3598" s="17">
        <v>25</v>
      </c>
      <c r="B3598" s="76"/>
      <c r="C3598" s="6"/>
      <c r="D3598" s="6"/>
      <c r="E3598" s="6"/>
      <c r="F3598" s="6"/>
      <c r="G3598" s="99"/>
      <c r="H3598" s="42"/>
      <c r="I3598" s="99"/>
      <c r="J3598" s="42"/>
      <c r="K3598" s="8"/>
      <c r="L3598" s="8"/>
      <c r="M3598" s="119"/>
    </row>
    <row r="3599" spans="1:13">
      <c r="G3599" s="8"/>
      <c r="H3599" s="8"/>
      <c r="I3599" s="8"/>
      <c r="J3599" s="8"/>
      <c r="K3599" s="8"/>
      <c r="L3599" s="8"/>
      <c r="M3599" s="119"/>
    </row>
    <row r="3600" spans="1:13">
      <c r="G3600" s="8"/>
      <c r="H3600" s="8"/>
      <c r="I3600" s="8"/>
      <c r="J3600" s="8"/>
      <c r="K3600" s="8"/>
      <c r="L3600" s="8"/>
      <c r="M3600" s="119"/>
    </row>
    <row r="3601" spans="1:13">
      <c r="G3601" s="8"/>
      <c r="H3601" s="8"/>
      <c r="I3601" s="8"/>
      <c r="J3601" s="8"/>
      <c r="K3601" s="8"/>
      <c r="L3601" s="8"/>
      <c r="M3601" s="119"/>
    </row>
    <row r="3602" spans="1:13">
      <c r="G3602" s="8"/>
      <c r="H3602" s="8"/>
      <c r="I3602" s="8"/>
      <c r="J3602" s="8"/>
      <c r="K3602" s="8"/>
      <c r="L3602" s="8"/>
      <c r="M3602" s="119"/>
    </row>
    <row r="3603" spans="1:13">
      <c r="G3603" s="8"/>
      <c r="H3603" s="8"/>
      <c r="I3603" s="8"/>
      <c r="J3603" s="8"/>
      <c r="K3603" s="8"/>
      <c r="L3603" s="8"/>
      <c r="M3603" s="119"/>
    </row>
    <row r="3604" spans="1:13">
      <c r="G3604" s="8"/>
      <c r="H3604" s="8"/>
      <c r="I3604" s="8"/>
      <c r="J3604" s="8"/>
      <c r="K3604" s="8"/>
      <c r="L3604" s="8"/>
      <c r="M3604" s="119"/>
    </row>
    <row r="3605" spans="1:13">
      <c r="G3605" s="8"/>
      <c r="H3605" s="8"/>
      <c r="I3605" s="8"/>
      <c r="J3605" s="8"/>
      <c r="K3605" s="8"/>
      <c r="L3605" s="8"/>
      <c r="M3605" s="119"/>
    </row>
    <row r="3606" spans="1:13">
      <c r="G3606" s="8"/>
      <c r="H3606" s="8"/>
      <c r="I3606" s="8"/>
      <c r="J3606" s="8"/>
      <c r="K3606" s="8"/>
      <c r="L3606" s="8"/>
      <c r="M3606" s="119"/>
    </row>
    <row r="3607" spans="1:13">
      <c r="G3607" s="8"/>
      <c r="H3607" s="8"/>
      <c r="I3607" s="8"/>
      <c r="J3607" s="8"/>
      <c r="K3607" s="8"/>
      <c r="L3607" s="8"/>
      <c r="M3607" s="119"/>
    </row>
    <row r="3608" spans="1:13">
      <c r="G3608" s="8"/>
      <c r="H3608" s="8"/>
      <c r="I3608" s="8"/>
      <c r="J3608" s="8"/>
      <c r="K3608" s="8"/>
      <c r="L3608" s="8"/>
      <c r="M3608" s="119"/>
    </row>
    <row r="3609" spans="1:13">
      <c r="A3609" s="201" t="s">
        <v>50</v>
      </c>
      <c r="B3609" s="187"/>
      <c r="C3609" s="187"/>
      <c r="D3609" s="187"/>
      <c r="E3609" s="187"/>
      <c r="F3609" s="187"/>
      <c r="G3609" s="187"/>
      <c r="H3609" s="187"/>
      <c r="I3609" s="187"/>
      <c r="J3609" s="187"/>
      <c r="K3609" s="187"/>
      <c r="L3609" s="187"/>
      <c r="M3609" s="112"/>
    </row>
    <row r="3610" spans="1:13">
      <c r="A3610" s="202" t="s">
        <v>86</v>
      </c>
      <c r="B3610" s="203"/>
      <c r="C3610" s="203"/>
      <c r="D3610" s="203"/>
      <c r="E3610" s="203"/>
      <c r="F3610" s="97"/>
      <c r="G3610" s="27"/>
      <c r="H3610" s="96" t="s">
        <v>51</v>
      </c>
      <c r="I3610" s="96"/>
      <c r="J3610" s="96"/>
      <c r="K3610" s="27"/>
      <c r="L3610" s="27"/>
      <c r="M3610" s="107"/>
    </row>
    <row r="3611" spans="1:13">
      <c r="A3611" s="34" t="s">
        <v>52</v>
      </c>
      <c r="B3611" s="97"/>
      <c r="C3611" s="97"/>
      <c r="D3611" s="97"/>
      <c r="E3611" s="97"/>
      <c r="F3611" s="97"/>
      <c r="G3611" s="27"/>
      <c r="H3611" s="55" t="s">
        <v>87</v>
      </c>
      <c r="I3611" s="55"/>
      <c r="J3611" s="55"/>
      <c r="K3611" s="37"/>
      <c r="L3611" s="26"/>
      <c r="M3611" s="113"/>
    </row>
    <row r="3612" spans="1:13">
      <c r="A3612" s="97"/>
      <c r="B3612" s="29"/>
      <c r="C3612" s="15" t="s">
        <v>53</v>
      </c>
      <c r="D3612" s="67"/>
      <c r="E3612" s="30"/>
      <c r="F3612" s="28"/>
      <c r="G3612" s="27"/>
      <c r="H3612" s="31" t="s">
        <v>54</v>
      </c>
      <c r="I3612" s="31" t="s">
        <v>55</v>
      </c>
      <c r="J3612" s="31" t="s">
        <v>56</v>
      </c>
      <c r="K3612" s="31" t="s">
        <v>57</v>
      </c>
      <c r="L3612" s="31" t="s">
        <v>58</v>
      </c>
      <c r="M3612" s="114"/>
    </row>
    <row r="3613" spans="1:13">
      <c r="A3613" s="1"/>
      <c r="B3613" s="1"/>
      <c r="C3613" s="15" t="s">
        <v>59</v>
      </c>
      <c r="D3613" s="30">
        <v>428</v>
      </c>
      <c r="E3613" s="30"/>
      <c r="F3613" s="28"/>
      <c r="G3613" s="27"/>
      <c r="H3613" s="31">
        <v>1</v>
      </c>
      <c r="I3613" s="68"/>
      <c r="J3613" s="35"/>
      <c r="K3613" s="31"/>
      <c r="L3613" s="33"/>
      <c r="M3613" s="110"/>
    </row>
    <row r="3614" spans="1:13">
      <c r="A3614" s="9" t="s">
        <v>0</v>
      </c>
      <c r="B3614" s="10"/>
      <c r="C3614" s="15" t="s">
        <v>60</v>
      </c>
      <c r="D3614" s="30">
        <v>407</v>
      </c>
      <c r="E3614" s="30"/>
      <c r="F3614" s="28"/>
      <c r="G3614" s="27"/>
      <c r="H3614" s="31">
        <v>2</v>
      </c>
      <c r="I3614" s="68"/>
      <c r="J3614" s="35"/>
      <c r="K3614" s="31"/>
      <c r="L3614" s="33"/>
      <c r="M3614" s="110"/>
    </row>
    <row r="3615" spans="1:13">
      <c r="A3615" s="9" t="s">
        <v>1</v>
      </c>
      <c r="B3615" s="11"/>
      <c r="C3615" s="15" t="s">
        <v>61</v>
      </c>
      <c r="D3615" s="30">
        <v>20</v>
      </c>
      <c r="E3615" s="30"/>
      <c r="F3615" s="28"/>
      <c r="G3615" s="27"/>
      <c r="H3615" s="31">
        <v>3</v>
      </c>
      <c r="I3615" s="31"/>
      <c r="J3615" s="35"/>
      <c r="K3615" s="31"/>
      <c r="L3615" s="33"/>
      <c r="M3615" s="110"/>
    </row>
    <row r="3616" spans="1:13">
      <c r="A3616" s="9" t="s">
        <v>62</v>
      </c>
      <c r="B3616" s="11"/>
      <c r="C3616" s="16" t="s">
        <v>63</v>
      </c>
      <c r="D3616" s="57" t="s">
        <v>88</v>
      </c>
      <c r="E3616" s="21"/>
      <c r="F3616" s="54"/>
      <c r="G3616" s="27"/>
      <c r="H3616" s="31">
        <v>4</v>
      </c>
      <c r="I3616" s="31"/>
      <c r="J3616" s="35"/>
      <c r="K3616" s="31"/>
      <c r="L3616" s="33"/>
      <c r="M3616" s="110"/>
    </row>
    <row r="3617" spans="1:13">
      <c r="A3617" s="19" t="s">
        <v>2</v>
      </c>
      <c r="B3617" s="19" t="s">
        <v>3</v>
      </c>
      <c r="C3617" s="19" t="s">
        <v>4</v>
      </c>
      <c r="D3617" s="19" t="s">
        <v>5</v>
      </c>
      <c r="E3617" s="19" t="s">
        <v>6</v>
      </c>
      <c r="F3617" s="18"/>
      <c r="G3617" s="27"/>
      <c r="H3617" s="31">
        <v>5</v>
      </c>
      <c r="I3617" s="31"/>
      <c r="J3617" s="35"/>
      <c r="K3617" s="31"/>
      <c r="L3617" s="33"/>
      <c r="M3617" s="110"/>
    </row>
    <row r="3618" spans="1:13">
      <c r="A3618" s="17">
        <v>1</v>
      </c>
      <c r="B3618" s="12"/>
      <c r="C3618" s="71" t="s">
        <v>78</v>
      </c>
      <c r="D3618" s="77">
        <v>22</v>
      </c>
      <c r="E3618" s="71" t="s">
        <v>78</v>
      </c>
      <c r="F3618" s="12"/>
      <c r="G3618" s="27"/>
      <c r="H3618" s="72"/>
      <c r="I3618" s="72"/>
      <c r="J3618" s="72"/>
      <c r="K3618" s="72"/>
      <c r="L3618" s="44"/>
      <c r="M3618" s="115"/>
    </row>
    <row r="3619" spans="1:13">
      <c r="A3619" s="17">
        <v>2</v>
      </c>
      <c r="B3619" s="74">
        <v>10</v>
      </c>
      <c r="C3619" s="71" t="s">
        <v>77</v>
      </c>
      <c r="D3619" s="71" t="s">
        <v>77</v>
      </c>
      <c r="E3619" s="71" t="s">
        <v>77</v>
      </c>
      <c r="F3619" s="6"/>
      <c r="G3619" s="27"/>
      <c r="H3619" s="98"/>
      <c r="I3619" s="98"/>
      <c r="J3619" s="98"/>
      <c r="K3619" s="98"/>
      <c r="L3619" s="44"/>
      <c r="M3619" s="115"/>
    </row>
    <row r="3620" spans="1:13">
      <c r="A3620" s="17">
        <v>3</v>
      </c>
      <c r="B3620" s="75"/>
      <c r="C3620" s="71"/>
      <c r="D3620" s="6"/>
      <c r="E3620" s="71"/>
      <c r="F3620" s="6"/>
      <c r="G3620" s="27"/>
      <c r="H3620" s="204" t="s">
        <v>75</v>
      </c>
      <c r="I3620" s="205"/>
      <c r="J3620" s="98"/>
      <c r="K3620" s="44" t="s">
        <v>35</v>
      </c>
      <c r="L3620" s="5"/>
      <c r="M3620" s="116"/>
    </row>
    <row r="3621" spans="1:13">
      <c r="A3621" s="17">
        <v>4</v>
      </c>
      <c r="B3621" s="75"/>
      <c r="C3621" s="71"/>
      <c r="D3621" s="6"/>
      <c r="E3621" s="71"/>
      <c r="F3621" s="6"/>
      <c r="G3621" s="27"/>
      <c r="H3621" s="21" t="s">
        <v>64</v>
      </c>
      <c r="I3621" s="21"/>
      <c r="J3621" s="43">
        <f>SUM(J3613*L3613)+10+12</f>
        <v>22</v>
      </c>
      <c r="K3621" s="2"/>
      <c r="L3621" s="3"/>
      <c r="M3621" s="117"/>
    </row>
    <row r="3622" spans="1:13">
      <c r="A3622" s="17">
        <v>5</v>
      </c>
      <c r="B3622" s="76"/>
      <c r="C3622" s="71"/>
      <c r="D3622" s="71"/>
      <c r="E3622" s="71"/>
      <c r="F3622" s="6"/>
      <c r="G3622" s="27"/>
      <c r="H3622" s="21" t="s">
        <v>65</v>
      </c>
      <c r="I3622" s="21"/>
      <c r="J3622" s="43">
        <f>SUM(N3618,B3619)+12</f>
        <v>22</v>
      </c>
      <c r="K3622" s="27"/>
      <c r="L3622" s="3"/>
      <c r="M3622" s="117"/>
    </row>
    <row r="3623" spans="1:13">
      <c r="A3623" s="17">
        <v>6</v>
      </c>
      <c r="B3623" s="7"/>
      <c r="C3623" s="7"/>
      <c r="D3623" s="7"/>
      <c r="E3623" s="71"/>
      <c r="F3623" s="6"/>
      <c r="G3623" s="27"/>
      <c r="H3623" s="206" t="s">
        <v>66</v>
      </c>
      <c r="I3623" s="207"/>
      <c r="J3623" s="206" t="s">
        <v>67</v>
      </c>
      <c r="K3623" s="207"/>
      <c r="L3623" s="20"/>
      <c r="M3623" s="118"/>
    </row>
    <row r="3624" spans="1:13">
      <c r="A3624" s="17">
        <v>7</v>
      </c>
      <c r="B3624" s="7"/>
      <c r="C3624" s="71"/>
      <c r="D3624" s="6"/>
      <c r="E3624" s="71"/>
      <c r="F3624" s="6"/>
      <c r="G3624" s="27"/>
      <c r="H3624" s="197"/>
      <c r="I3624" s="198"/>
      <c r="J3624" s="197"/>
      <c r="K3624" s="198"/>
      <c r="L3624" s="27"/>
      <c r="M3624" s="107"/>
    </row>
    <row r="3625" spans="1:13">
      <c r="A3625" s="17">
        <v>8</v>
      </c>
      <c r="B3625" s="75"/>
      <c r="C3625" s="71"/>
      <c r="D3625" s="71"/>
      <c r="E3625" s="71"/>
      <c r="F3625" s="6"/>
      <c r="G3625" s="27"/>
      <c r="H3625" s="199"/>
      <c r="I3625" s="200"/>
      <c r="J3625" s="199"/>
      <c r="K3625" s="200"/>
      <c r="L3625" s="27"/>
      <c r="M3625" s="107"/>
    </row>
    <row r="3626" spans="1:13">
      <c r="A3626" s="17">
        <v>9</v>
      </c>
      <c r="B3626" s="7"/>
      <c r="C3626" s="7"/>
      <c r="D3626" s="7"/>
      <c r="E3626" s="6"/>
      <c r="F3626" s="6"/>
      <c r="G3626" s="27"/>
      <c r="H3626" s="38" t="s">
        <v>68</v>
      </c>
      <c r="I3626" s="38"/>
      <c r="J3626" s="38"/>
      <c r="K3626" s="38"/>
      <c r="L3626" s="27"/>
      <c r="M3626" s="107"/>
    </row>
    <row r="3627" spans="1:13">
      <c r="A3627" s="17">
        <v>10</v>
      </c>
      <c r="B3627" s="95"/>
      <c r="C3627" s="6"/>
      <c r="D3627" s="6"/>
      <c r="E3627" s="6"/>
      <c r="F3627" s="6"/>
      <c r="G3627" s="27"/>
      <c r="H3627" s="54" t="s">
        <v>69</v>
      </c>
      <c r="I3627" s="54"/>
      <c r="J3627" s="54"/>
      <c r="K3627" s="54"/>
      <c r="L3627" s="27"/>
      <c r="M3627" s="107"/>
    </row>
    <row r="3628" spans="1:13">
      <c r="A3628" s="17">
        <v>11</v>
      </c>
      <c r="B3628" s="76"/>
      <c r="C3628" s="6"/>
      <c r="D3628" s="6"/>
      <c r="E3628" s="6"/>
      <c r="F3628" s="6"/>
      <c r="G3628" s="20"/>
      <c r="H3628" s="182"/>
      <c r="I3628" s="183"/>
      <c r="J3628" s="8"/>
      <c r="K3628" s="8"/>
      <c r="L3628" s="8"/>
      <c r="M3628" s="119"/>
    </row>
    <row r="3629" spans="1:13">
      <c r="A3629" s="17">
        <v>12</v>
      </c>
      <c r="B3629" s="75"/>
      <c r="C3629" s="6"/>
      <c r="D3629" s="6"/>
      <c r="E3629" s="6"/>
      <c r="F3629" s="6"/>
      <c r="G3629" s="20"/>
      <c r="H3629" s="95"/>
      <c r="I3629" s="7"/>
      <c r="J3629" s="8"/>
      <c r="K3629" s="8"/>
      <c r="L3629" s="8"/>
      <c r="M3629" s="119"/>
    </row>
    <row r="3630" spans="1:13">
      <c r="A3630" s="17">
        <v>13</v>
      </c>
      <c r="B3630" s="76"/>
      <c r="C3630" s="6"/>
      <c r="D3630" s="6"/>
      <c r="E3630" s="6"/>
      <c r="F3630" s="6"/>
      <c r="G3630" s="20"/>
      <c r="H3630" s="95"/>
      <c r="I3630" s="7"/>
      <c r="J3630" s="8"/>
      <c r="K3630" s="8"/>
      <c r="L3630" s="8"/>
      <c r="M3630" s="119"/>
    </row>
    <row r="3631" spans="1:13">
      <c r="A3631" s="17">
        <v>14</v>
      </c>
      <c r="B3631" s="76"/>
      <c r="C3631" s="6"/>
      <c r="D3631" s="6"/>
      <c r="E3631" s="6"/>
      <c r="F3631" s="6"/>
      <c r="G3631" s="20"/>
      <c r="H3631" s="95"/>
      <c r="I3631" s="7"/>
      <c r="J3631" s="8"/>
      <c r="K3631" s="8"/>
      <c r="L3631" s="8"/>
      <c r="M3631" s="119"/>
    </row>
    <row r="3632" spans="1:13">
      <c r="A3632" s="17">
        <v>15</v>
      </c>
      <c r="B3632" s="76"/>
      <c r="C3632" s="6"/>
      <c r="D3632" s="6"/>
      <c r="E3632" s="6"/>
      <c r="F3632" s="6"/>
      <c r="G3632" s="20"/>
      <c r="H3632" s="95"/>
      <c r="I3632" s="7"/>
      <c r="J3632" s="8"/>
      <c r="K3632" s="8"/>
      <c r="L3632" s="8"/>
      <c r="M3632" s="119"/>
    </row>
    <row r="3633" spans="1:13">
      <c r="A3633" s="17">
        <v>16</v>
      </c>
      <c r="B3633" s="75"/>
      <c r="C3633" s="6"/>
      <c r="D3633" s="6"/>
      <c r="E3633" s="6"/>
      <c r="F3633" s="6"/>
      <c r="G3633" s="54"/>
      <c r="H3633" s="95"/>
      <c r="I3633" s="7"/>
      <c r="J3633" s="8"/>
      <c r="K3633" s="8"/>
      <c r="L3633" s="8"/>
      <c r="M3633" s="119"/>
    </row>
    <row r="3634" spans="1:13">
      <c r="A3634" s="17">
        <v>17</v>
      </c>
      <c r="B3634" s="76"/>
      <c r="C3634" s="6"/>
      <c r="D3634" s="6"/>
      <c r="E3634" s="6"/>
      <c r="F3634" s="6"/>
      <c r="G3634" s="54"/>
      <c r="H3634" s="56"/>
      <c r="I3634" s="8"/>
      <c r="J3634" s="56"/>
      <c r="K3634" s="8"/>
      <c r="L3634" s="56"/>
      <c r="M3634" s="120"/>
    </row>
    <row r="3635" spans="1:13">
      <c r="A3635" s="17">
        <v>18</v>
      </c>
      <c r="B3635" s="76"/>
      <c r="C3635" s="6"/>
      <c r="D3635" s="6"/>
      <c r="E3635" s="6"/>
      <c r="F3635" s="6"/>
      <c r="G3635" s="54"/>
      <c r="H3635" s="99"/>
      <c r="I3635" s="8"/>
      <c r="J3635" s="99"/>
      <c r="K3635" s="8"/>
      <c r="L3635" s="99"/>
      <c r="M3635" s="121"/>
    </row>
    <row r="3636" spans="1:13">
      <c r="A3636" s="17">
        <v>19</v>
      </c>
      <c r="B3636" s="76"/>
      <c r="C3636" s="6"/>
      <c r="D3636" s="6"/>
      <c r="E3636" s="6"/>
      <c r="F3636" s="6"/>
      <c r="G3636" s="99"/>
      <c r="H3636" s="8"/>
      <c r="I3636" s="8"/>
      <c r="J3636" s="8"/>
      <c r="K3636" s="8"/>
      <c r="L3636" s="8"/>
      <c r="M3636" s="119"/>
    </row>
    <row r="3637" spans="1:13">
      <c r="A3637" s="17">
        <v>20</v>
      </c>
      <c r="B3637" s="75"/>
      <c r="C3637" s="6"/>
      <c r="D3637" s="6"/>
      <c r="E3637" s="6"/>
      <c r="F3637" s="6"/>
      <c r="G3637" s="99"/>
      <c r="H3637" s="8"/>
      <c r="I3637" s="8"/>
      <c r="J3637" s="8"/>
      <c r="K3637" s="8"/>
      <c r="L3637" s="8"/>
      <c r="M3637" s="119"/>
    </row>
    <row r="3638" spans="1:13">
      <c r="A3638" s="17">
        <v>21</v>
      </c>
      <c r="B3638" s="76"/>
      <c r="C3638" s="6"/>
      <c r="D3638" s="6"/>
      <c r="E3638" s="6"/>
      <c r="F3638" s="6"/>
      <c r="G3638" s="99"/>
      <c r="H3638" s="8"/>
      <c r="I3638" s="8"/>
      <c r="J3638" s="8"/>
      <c r="K3638" s="8"/>
      <c r="L3638" s="8"/>
      <c r="M3638" s="119"/>
    </row>
    <row r="3639" spans="1:13">
      <c r="A3639" s="17">
        <v>22</v>
      </c>
      <c r="B3639" s="76"/>
      <c r="C3639" s="6"/>
      <c r="D3639" s="6"/>
      <c r="E3639" s="6"/>
      <c r="F3639" s="6"/>
      <c r="G3639" s="99"/>
      <c r="H3639" s="8"/>
      <c r="I3639" s="8"/>
      <c r="J3639" s="8"/>
      <c r="K3639" s="8"/>
      <c r="L3639" s="8"/>
      <c r="M3639" s="119"/>
    </row>
    <row r="3640" spans="1:13">
      <c r="A3640" s="17">
        <v>23</v>
      </c>
      <c r="B3640" s="76"/>
      <c r="C3640" s="6"/>
      <c r="D3640" s="6"/>
      <c r="E3640" s="6"/>
      <c r="F3640" s="6"/>
      <c r="G3640" s="99"/>
      <c r="H3640" s="8"/>
      <c r="I3640" s="8"/>
      <c r="J3640" s="8"/>
      <c r="K3640" s="8"/>
      <c r="L3640" s="8"/>
      <c r="M3640" s="119"/>
    </row>
    <row r="3641" spans="1:13">
      <c r="A3641" s="17">
        <v>24</v>
      </c>
      <c r="B3641" s="75"/>
      <c r="C3641" s="6"/>
      <c r="D3641" s="6"/>
      <c r="E3641" s="6"/>
      <c r="F3641" s="6"/>
      <c r="G3641" s="99"/>
      <c r="H3641" s="42"/>
      <c r="I3641" s="8"/>
      <c r="J3641" s="42"/>
      <c r="K3641" s="8"/>
      <c r="L3641" s="8"/>
      <c r="M3641" s="119"/>
    </row>
    <row r="3642" spans="1:13">
      <c r="A3642" s="17">
        <v>25</v>
      </c>
      <c r="B3642" s="76"/>
      <c r="C3642" s="6"/>
      <c r="D3642" s="6"/>
      <c r="E3642" s="6"/>
      <c r="F3642" s="6"/>
      <c r="G3642" s="99"/>
      <c r="H3642" s="42"/>
      <c r="I3642" s="99"/>
      <c r="J3642" s="42"/>
      <c r="K3642" s="8"/>
      <c r="L3642" s="8"/>
      <c r="M3642" s="119"/>
    </row>
    <row r="3643" spans="1:13">
      <c r="G3643" s="8"/>
      <c r="H3643" s="8"/>
      <c r="I3643" s="8"/>
      <c r="J3643" s="8"/>
      <c r="K3643" s="8"/>
      <c r="L3643" s="8"/>
      <c r="M3643" s="119"/>
    </row>
    <row r="3644" spans="1:13">
      <c r="G3644" s="8"/>
      <c r="H3644" s="8"/>
      <c r="I3644" s="8"/>
      <c r="J3644" s="8"/>
      <c r="K3644" s="8"/>
      <c r="L3644" s="8"/>
      <c r="M3644" s="119"/>
    </row>
    <row r="3645" spans="1:13">
      <c r="G3645" s="8"/>
      <c r="H3645" s="8"/>
      <c r="I3645" s="8"/>
      <c r="J3645" s="8"/>
      <c r="K3645" s="8"/>
      <c r="L3645" s="8"/>
      <c r="M3645" s="119"/>
    </row>
    <row r="3646" spans="1:13">
      <c r="G3646" s="8"/>
      <c r="H3646" s="8"/>
      <c r="I3646" s="8"/>
      <c r="J3646" s="8"/>
      <c r="K3646" s="8"/>
      <c r="L3646" s="8"/>
      <c r="M3646" s="119"/>
    </row>
    <row r="3647" spans="1:13">
      <c r="G3647" s="8"/>
      <c r="H3647" s="8"/>
      <c r="I3647" s="8"/>
      <c r="J3647" s="8"/>
      <c r="K3647" s="8"/>
      <c r="L3647" s="8"/>
      <c r="M3647" s="119"/>
    </row>
    <row r="3648" spans="1:13">
      <c r="G3648" s="8"/>
      <c r="H3648" s="8"/>
      <c r="I3648" s="8"/>
      <c r="J3648" s="8"/>
      <c r="K3648" s="8"/>
      <c r="L3648" s="8"/>
      <c r="M3648" s="119"/>
    </row>
    <row r="3649" spans="7:13">
      <c r="G3649" s="8"/>
      <c r="H3649" s="8"/>
      <c r="I3649" s="8"/>
      <c r="J3649" s="8"/>
      <c r="K3649" s="8"/>
      <c r="L3649" s="8"/>
      <c r="M3649" s="119"/>
    </row>
    <row r="3650" spans="7:13">
      <c r="G3650" s="8"/>
      <c r="H3650" s="8"/>
      <c r="I3650" s="8"/>
      <c r="J3650" s="8"/>
      <c r="K3650" s="8"/>
      <c r="L3650" s="8"/>
      <c r="M3650" s="119"/>
    </row>
    <row r="3651" spans="7:13">
      <c r="G3651" s="8"/>
      <c r="H3651" s="8"/>
      <c r="I3651" s="8"/>
      <c r="J3651" s="8"/>
      <c r="K3651" s="8"/>
      <c r="L3651" s="8"/>
      <c r="M3651" s="119"/>
    </row>
    <row r="3652" spans="7:13">
      <c r="G3652" s="8"/>
      <c r="H3652" s="8"/>
      <c r="I3652" s="8"/>
      <c r="J3652" s="8"/>
      <c r="K3652" s="8"/>
      <c r="L3652" s="8"/>
      <c r="M3652" s="119"/>
    </row>
  </sheetData>
  <mergeCells count="661">
    <mergeCell ref="H3623:I3623"/>
    <mergeCell ref="J3623:K3623"/>
    <mergeCell ref="H3624:I3625"/>
    <mergeCell ref="J3624:K3625"/>
    <mergeCell ref="H3628:I3628"/>
    <mergeCell ref="H3576:I3576"/>
    <mergeCell ref="H3579:I3579"/>
    <mergeCell ref="J3579:K3579"/>
    <mergeCell ref="H3580:I3581"/>
    <mergeCell ref="J3580:K3581"/>
    <mergeCell ref="H3584:I3584"/>
    <mergeCell ref="A3609:L3609"/>
    <mergeCell ref="A3610:E3610"/>
    <mergeCell ref="H3620:I3620"/>
    <mergeCell ref="A3522:E3522"/>
    <mergeCell ref="H3532:I3532"/>
    <mergeCell ref="H3535:I3535"/>
    <mergeCell ref="J3535:K3535"/>
    <mergeCell ref="H3536:I3537"/>
    <mergeCell ref="J3536:K3537"/>
    <mergeCell ref="H3540:I3540"/>
    <mergeCell ref="A3565:L3565"/>
    <mergeCell ref="A3566:E3566"/>
    <mergeCell ref="A3477:L3477"/>
    <mergeCell ref="A3478:E3478"/>
    <mergeCell ref="H3488:I3488"/>
    <mergeCell ref="H3491:I3491"/>
    <mergeCell ref="J3491:K3491"/>
    <mergeCell ref="H3492:I3493"/>
    <mergeCell ref="J3492:K3493"/>
    <mergeCell ref="H3496:I3496"/>
    <mergeCell ref="A3521:L3521"/>
    <mergeCell ref="H3408:I3408"/>
    <mergeCell ref="A3433:L3433"/>
    <mergeCell ref="A3434:E3434"/>
    <mergeCell ref="H3444:I3444"/>
    <mergeCell ref="H3447:I3447"/>
    <mergeCell ref="J3447:K3447"/>
    <mergeCell ref="H3448:I3449"/>
    <mergeCell ref="J3448:K3449"/>
    <mergeCell ref="H3452:I3452"/>
    <mergeCell ref="H3360:I3361"/>
    <mergeCell ref="J3360:K3361"/>
    <mergeCell ref="H3364:I3364"/>
    <mergeCell ref="A3389:L3389"/>
    <mergeCell ref="A3390:E3390"/>
    <mergeCell ref="H3400:I3400"/>
    <mergeCell ref="H3403:I3403"/>
    <mergeCell ref="J3403:K3403"/>
    <mergeCell ref="H3404:I3405"/>
    <mergeCell ref="J3404:K3405"/>
    <mergeCell ref="H3315:I3315"/>
    <mergeCell ref="J3315:K3315"/>
    <mergeCell ref="H3316:I3317"/>
    <mergeCell ref="J3316:K3317"/>
    <mergeCell ref="H3320:I3320"/>
    <mergeCell ref="A3345:L3345"/>
    <mergeCell ref="A3346:E3346"/>
    <mergeCell ref="H3356:I3356"/>
    <mergeCell ref="H3359:I3359"/>
    <mergeCell ref="J3359:K3359"/>
    <mergeCell ref="H3268:I3268"/>
    <mergeCell ref="H3271:I3271"/>
    <mergeCell ref="J3271:K3271"/>
    <mergeCell ref="H3272:I3273"/>
    <mergeCell ref="J3272:K3273"/>
    <mergeCell ref="H3276:I3276"/>
    <mergeCell ref="A3301:L3301"/>
    <mergeCell ref="A3302:E3302"/>
    <mergeCell ref="H3312:I3312"/>
    <mergeCell ref="A3214:E3214"/>
    <mergeCell ref="H3224:I3224"/>
    <mergeCell ref="H3227:I3227"/>
    <mergeCell ref="J3227:K3227"/>
    <mergeCell ref="H3228:I3229"/>
    <mergeCell ref="J3228:K3229"/>
    <mergeCell ref="H3232:I3232"/>
    <mergeCell ref="A3257:L3257"/>
    <mergeCell ref="A3258:E3258"/>
    <mergeCell ref="A3169:L3169"/>
    <mergeCell ref="A3170:E3170"/>
    <mergeCell ref="H3180:I3180"/>
    <mergeCell ref="H3183:I3183"/>
    <mergeCell ref="J3183:K3183"/>
    <mergeCell ref="H3184:I3185"/>
    <mergeCell ref="J3184:K3185"/>
    <mergeCell ref="H3188:I3188"/>
    <mergeCell ref="A3213:L3213"/>
    <mergeCell ref="H3100:I3100"/>
    <mergeCell ref="A3125:L3125"/>
    <mergeCell ref="A3126:E3126"/>
    <mergeCell ref="H3136:I3136"/>
    <mergeCell ref="H3139:I3139"/>
    <mergeCell ref="J3139:K3139"/>
    <mergeCell ref="H3140:I3141"/>
    <mergeCell ref="J3140:K3141"/>
    <mergeCell ref="H3144:I3144"/>
    <mergeCell ref="H3052:I3053"/>
    <mergeCell ref="J3052:K3053"/>
    <mergeCell ref="H3056:I3056"/>
    <mergeCell ref="A3081:L3081"/>
    <mergeCell ref="A3082:E3082"/>
    <mergeCell ref="H3092:I3092"/>
    <mergeCell ref="H3095:I3095"/>
    <mergeCell ref="J3095:K3095"/>
    <mergeCell ref="H3096:I3097"/>
    <mergeCell ref="J3096:K3097"/>
    <mergeCell ref="H3007:I3007"/>
    <mergeCell ref="J3007:K3007"/>
    <mergeCell ref="H3008:I3009"/>
    <mergeCell ref="J3008:K3009"/>
    <mergeCell ref="H3012:I3012"/>
    <mergeCell ref="A3037:L3037"/>
    <mergeCell ref="A3038:E3038"/>
    <mergeCell ref="H3048:I3048"/>
    <mergeCell ref="H3051:I3051"/>
    <mergeCell ref="J3051:K3051"/>
    <mergeCell ref="H2960:I2960"/>
    <mergeCell ref="H2963:I2963"/>
    <mergeCell ref="J2963:K2963"/>
    <mergeCell ref="H2964:I2965"/>
    <mergeCell ref="J2964:K2965"/>
    <mergeCell ref="H2968:I2968"/>
    <mergeCell ref="A2993:L2993"/>
    <mergeCell ref="A2994:E2994"/>
    <mergeCell ref="H3004:I3004"/>
    <mergeCell ref="A2906:E2906"/>
    <mergeCell ref="H2916:I2916"/>
    <mergeCell ref="H2919:I2919"/>
    <mergeCell ref="J2919:K2919"/>
    <mergeCell ref="H2920:I2921"/>
    <mergeCell ref="J2920:K2921"/>
    <mergeCell ref="H2924:I2924"/>
    <mergeCell ref="A2949:L2949"/>
    <mergeCell ref="A2950:E2950"/>
    <mergeCell ref="A2861:L2861"/>
    <mergeCell ref="A2862:E2862"/>
    <mergeCell ref="H2872:I2872"/>
    <mergeCell ref="H2875:I2875"/>
    <mergeCell ref="J2875:K2875"/>
    <mergeCell ref="H2876:I2877"/>
    <mergeCell ref="J2876:K2877"/>
    <mergeCell ref="H2880:I2880"/>
    <mergeCell ref="A2905:L2905"/>
    <mergeCell ref="H2792:I2792"/>
    <mergeCell ref="A2817:L2817"/>
    <mergeCell ref="A2818:E2818"/>
    <mergeCell ref="H2828:I2828"/>
    <mergeCell ref="H2831:I2831"/>
    <mergeCell ref="J2831:K2831"/>
    <mergeCell ref="H2832:I2833"/>
    <mergeCell ref="J2832:K2833"/>
    <mergeCell ref="H2836:I2836"/>
    <mergeCell ref="H2744:I2745"/>
    <mergeCell ref="J2744:K2745"/>
    <mergeCell ref="H2748:I2748"/>
    <mergeCell ref="A2773:L2773"/>
    <mergeCell ref="A2774:E2774"/>
    <mergeCell ref="H2784:I2784"/>
    <mergeCell ref="H2787:I2787"/>
    <mergeCell ref="J2787:K2787"/>
    <mergeCell ref="H2788:I2789"/>
    <mergeCell ref="J2788:K2789"/>
    <mergeCell ref="H2699:I2699"/>
    <mergeCell ref="J2699:K2699"/>
    <mergeCell ref="H2700:I2701"/>
    <mergeCell ref="J2700:K2701"/>
    <mergeCell ref="H2704:I2704"/>
    <mergeCell ref="A2729:L2729"/>
    <mergeCell ref="A2730:E2730"/>
    <mergeCell ref="H2740:I2740"/>
    <mergeCell ref="H2743:I2743"/>
    <mergeCell ref="J2743:K2743"/>
    <mergeCell ref="H2652:I2652"/>
    <mergeCell ref="H2655:I2655"/>
    <mergeCell ref="J2655:K2655"/>
    <mergeCell ref="H2656:I2657"/>
    <mergeCell ref="J2656:K2657"/>
    <mergeCell ref="H2660:I2660"/>
    <mergeCell ref="A2685:L2685"/>
    <mergeCell ref="A2686:E2686"/>
    <mergeCell ref="H2696:I2696"/>
    <mergeCell ref="A2598:E2598"/>
    <mergeCell ref="H2608:I2608"/>
    <mergeCell ref="H2611:I2611"/>
    <mergeCell ref="J2611:K2611"/>
    <mergeCell ref="H2612:I2613"/>
    <mergeCell ref="J2612:K2613"/>
    <mergeCell ref="H2616:I2616"/>
    <mergeCell ref="A2641:L2641"/>
    <mergeCell ref="A2642:E2642"/>
    <mergeCell ref="A2553:L2553"/>
    <mergeCell ref="A2554:E2554"/>
    <mergeCell ref="H2564:I2564"/>
    <mergeCell ref="H2567:I2567"/>
    <mergeCell ref="J2567:K2567"/>
    <mergeCell ref="H2568:I2569"/>
    <mergeCell ref="J2568:K2569"/>
    <mergeCell ref="H2572:I2572"/>
    <mergeCell ref="A2597:L2597"/>
    <mergeCell ref="H2484:I2484"/>
    <mergeCell ref="A2509:L2509"/>
    <mergeCell ref="A2510:E2510"/>
    <mergeCell ref="H2520:I2520"/>
    <mergeCell ref="H2523:I2523"/>
    <mergeCell ref="J2523:K2523"/>
    <mergeCell ref="H2524:I2525"/>
    <mergeCell ref="J2524:K2525"/>
    <mergeCell ref="H2528:I2528"/>
    <mergeCell ref="H2044:I2044"/>
    <mergeCell ref="H2088:I2088"/>
    <mergeCell ref="H2132:I2132"/>
    <mergeCell ref="H2176:I2176"/>
    <mergeCell ref="H2220:I2220"/>
    <mergeCell ref="H2264:I2264"/>
    <mergeCell ref="H2308:I2308"/>
    <mergeCell ref="H2352:I2352"/>
    <mergeCell ref="H2396:I2396"/>
    <mergeCell ref="A2113:L2113"/>
    <mergeCell ref="A2114:E2114"/>
    <mergeCell ref="H2124:I2124"/>
    <mergeCell ref="H2127:I2127"/>
    <mergeCell ref="J2127:K2127"/>
    <mergeCell ref="H2128:I2129"/>
    <mergeCell ref="J2128:K2129"/>
    <mergeCell ref="A2069:L2069"/>
    <mergeCell ref="A2070:E2070"/>
    <mergeCell ref="H2080:I2080"/>
    <mergeCell ref="H2083:I2083"/>
    <mergeCell ref="J2083:K2083"/>
    <mergeCell ref="H2084:I2085"/>
    <mergeCell ref="J2084:K2085"/>
    <mergeCell ref="A2201:L2201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103:I103"/>
    <mergeCell ref="J103:K103"/>
    <mergeCell ref="H104:I105"/>
    <mergeCell ref="J104:K105"/>
    <mergeCell ref="A133:L133"/>
    <mergeCell ref="H60:I61"/>
    <mergeCell ref="J60:K61"/>
    <mergeCell ref="A89:L89"/>
    <mergeCell ref="A90:E90"/>
    <mergeCell ref="H100:I100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951:I1951"/>
    <mergeCell ref="J1951:K1951"/>
    <mergeCell ref="H1952:I1953"/>
    <mergeCell ref="J1952:K1953"/>
    <mergeCell ref="A1981:L1981"/>
    <mergeCell ref="A1982:E1982"/>
    <mergeCell ref="H1908:I1909"/>
    <mergeCell ref="J1908:K1909"/>
    <mergeCell ref="H1912:I1912"/>
    <mergeCell ref="A1937:L1937"/>
    <mergeCell ref="A1938:E1938"/>
    <mergeCell ref="H1948:I1948"/>
    <mergeCell ref="H1956:I1956"/>
    <mergeCell ref="A2026:E2026"/>
    <mergeCell ref="H2036:I2036"/>
    <mergeCell ref="H2039:I2039"/>
    <mergeCell ref="J2039:K2039"/>
    <mergeCell ref="H2040:I2041"/>
    <mergeCell ref="J2040:K2041"/>
    <mergeCell ref="H1992:I1992"/>
    <mergeCell ref="H1995:I1995"/>
    <mergeCell ref="J1995:K1995"/>
    <mergeCell ref="H1996:I1997"/>
    <mergeCell ref="J1996:K1997"/>
    <mergeCell ref="A2025:L2025"/>
    <mergeCell ref="H2000:I2000"/>
    <mergeCell ref="A2202:E2202"/>
    <mergeCell ref="H2212:I2212"/>
    <mergeCell ref="H2215:I2215"/>
    <mergeCell ref="J2215:K2215"/>
    <mergeCell ref="H2216:I2217"/>
    <mergeCell ref="J2216:K2217"/>
    <mergeCell ref="A2157:L2157"/>
    <mergeCell ref="A2158:E2158"/>
    <mergeCell ref="H2168:I2168"/>
    <mergeCell ref="H2171:I2171"/>
    <mergeCell ref="J2171:K2171"/>
    <mergeCell ref="H2172:I2173"/>
    <mergeCell ref="J2172:K2173"/>
    <mergeCell ref="A2289:L2289"/>
    <mergeCell ref="A2290:E2290"/>
    <mergeCell ref="H2300:I2300"/>
    <mergeCell ref="H2303:I2303"/>
    <mergeCell ref="J2303:K2303"/>
    <mergeCell ref="H2304:I2305"/>
    <mergeCell ref="J2304:K2305"/>
    <mergeCell ref="A2245:L2245"/>
    <mergeCell ref="A2246:E2246"/>
    <mergeCell ref="H2256:I2256"/>
    <mergeCell ref="H2259:I2259"/>
    <mergeCell ref="J2259:K2259"/>
    <mergeCell ref="H2260:I2261"/>
    <mergeCell ref="J2260:K2261"/>
    <mergeCell ref="A2377:L2377"/>
    <mergeCell ref="A2378:E2378"/>
    <mergeCell ref="H2388:I2388"/>
    <mergeCell ref="H2391:I2391"/>
    <mergeCell ref="J2391:K2391"/>
    <mergeCell ref="H2392:I2393"/>
    <mergeCell ref="J2392:K2393"/>
    <mergeCell ref="A2333:L2333"/>
    <mergeCell ref="A2334:E2334"/>
    <mergeCell ref="H2344:I2344"/>
    <mergeCell ref="H2347:I2347"/>
    <mergeCell ref="J2347:K2347"/>
    <mergeCell ref="H2348:I2349"/>
    <mergeCell ref="J2348:K2349"/>
    <mergeCell ref="A2465:L2465"/>
    <mergeCell ref="A2466:E2466"/>
    <mergeCell ref="H2476:I2476"/>
    <mergeCell ref="H2479:I2479"/>
    <mergeCell ref="J2479:K2479"/>
    <mergeCell ref="H2480:I2481"/>
    <mergeCell ref="J2480:K2481"/>
    <mergeCell ref="A2421:L2421"/>
    <mergeCell ref="A2422:E2422"/>
    <mergeCell ref="H2432:I2432"/>
    <mergeCell ref="H2435:I2435"/>
    <mergeCell ref="J2435:K2435"/>
    <mergeCell ref="H2436:I2437"/>
    <mergeCell ref="J2436:K2437"/>
    <mergeCell ref="H2440:I2440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56" manualBreakCount="56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  <brk id="484" max="12" man="1"/>
    <brk id="528" max="12" man="1"/>
    <brk id="572" max="12" man="1"/>
    <brk id="616" max="12" man="1"/>
    <brk id="660" max="12" man="1"/>
    <brk id="704" max="12" man="1"/>
    <brk id="748" max="12" man="1"/>
    <brk id="792" max="12" man="1"/>
    <brk id="836" max="12" man="1"/>
    <brk id="880" max="12" man="1"/>
    <brk id="924" max="12" man="1"/>
    <brk id="968" max="12" man="1"/>
    <brk id="1012" max="12" man="1"/>
    <brk id="1056" max="12" man="1"/>
    <brk id="1100" max="12" man="1"/>
    <brk id="1144" max="12" man="1"/>
    <brk id="1188" max="12" man="1"/>
    <brk id="1232" max="12" man="1"/>
    <brk id="1276" max="12" man="1"/>
    <brk id="1320" max="12" man="1"/>
    <brk id="1364" max="12" man="1"/>
    <brk id="1408" max="12" man="1"/>
    <brk id="1452" max="12" man="1"/>
    <brk id="1496" max="12" man="1"/>
    <brk id="1540" max="12" man="1"/>
    <brk id="1584" max="12" man="1"/>
    <brk id="1628" max="12" man="1"/>
    <brk id="1672" max="12" man="1"/>
    <brk id="1716" max="12" man="1"/>
    <brk id="1760" max="12" man="1"/>
    <brk id="1804" max="12" man="1"/>
    <brk id="1848" max="12" man="1"/>
    <brk id="1892" max="12" man="1"/>
    <brk id="1936" max="12" man="1"/>
    <brk id="1980" max="12" man="1"/>
    <brk id="2024" max="12" man="1"/>
    <brk id="2068" max="12" man="1"/>
    <brk id="2112" max="12" man="1"/>
    <brk id="2156" max="12" man="1"/>
    <brk id="2200" max="12" man="1"/>
    <brk id="2244" max="12" man="1"/>
    <brk id="2288" max="12" man="1"/>
    <brk id="2332" max="12" man="1"/>
    <brk id="2376" max="12" man="1"/>
    <brk id="2420" max="12" man="1"/>
    <brk id="2464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FF00"/>
  </sheetPr>
  <dimension ref="A1:V2992"/>
  <sheetViews>
    <sheetView topLeftCell="A57" workbookViewId="0">
      <selection activeCell="E35" sqref="E3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5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125" style="5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94"/>
      <c r="O1" s="81"/>
      <c r="P1" s="81"/>
      <c r="Q1" s="81"/>
      <c r="R1" s="81"/>
      <c r="S1" s="81"/>
    </row>
    <row r="2" spans="1:22">
      <c r="A2" s="202" t="s">
        <v>86</v>
      </c>
      <c r="B2" s="203"/>
      <c r="C2" s="203"/>
      <c r="D2" s="203"/>
      <c r="E2" s="203"/>
      <c r="F2" s="85"/>
      <c r="G2" s="27"/>
      <c r="H2" s="84" t="s">
        <v>51</v>
      </c>
      <c r="I2" s="84"/>
      <c r="J2" s="84"/>
      <c r="K2" s="27"/>
      <c r="L2" s="27"/>
      <c r="M2" s="27"/>
      <c r="O2" s="81"/>
      <c r="P2" s="81"/>
      <c r="Q2" s="81"/>
      <c r="R2" s="81"/>
      <c r="S2" s="81"/>
    </row>
    <row r="3" spans="1:22">
      <c r="A3" s="34" t="s">
        <v>52</v>
      </c>
      <c r="B3" s="85">
        <v>1</v>
      </c>
      <c r="C3" s="85"/>
      <c r="D3" s="85"/>
      <c r="E3" s="85"/>
      <c r="F3" s="85"/>
      <c r="G3" s="27"/>
      <c r="H3" s="55" t="s">
        <v>100</v>
      </c>
      <c r="I3" s="55"/>
      <c r="J3" s="55"/>
      <c r="K3" s="37"/>
      <c r="L3" s="26"/>
      <c r="M3" s="26"/>
      <c r="O3" s="81"/>
      <c r="P3" s="81"/>
      <c r="Q3" s="81"/>
      <c r="R3" s="81"/>
      <c r="S3" s="81"/>
    </row>
    <row r="4" spans="1:22">
      <c r="A4" s="85"/>
      <c r="B4" s="29"/>
      <c r="C4" s="15" t="s">
        <v>53</v>
      </c>
      <c r="D4" s="123">
        <v>7053</v>
      </c>
      <c r="E4" s="30"/>
      <c r="F4" s="28"/>
      <c r="G4" s="27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32"/>
      <c r="O4" s="81"/>
      <c r="P4" s="81"/>
      <c r="Q4" s="81"/>
      <c r="R4" s="81"/>
      <c r="S4" s="81"/>
    </row>
    <row r="5" spans="1:22">
      <c r="A5" s="1"/>
      <c r="B5" s="1"/>
      <c r="C5" s="15" t="s">
        <v>59</v>
      </c>
      <c r="D5" s="30">
        <v>250</v>
      </c>
      <c r="E5" s="30"/>
      <c r="F5" s="28"/>
      <c r="G5" s="109" t="s">
        <v>92</v>
      </c>
      <c r="H5" s="31">
        <v>1</v>
      </c>
      <c r="I5" s="68"/>
      <c r="J5" s="35">
        <v>3524</v>
      </c>
      <c r="K5" s="31" t="s">
        <v>102</v>
      </c>
      <c r="L5" s="33">
        <v>2</v>
      </c>
      <c r="M5" s="111" t="s">
        <v>103</v>
      </c>
      <c r="N5" s="81"/>
      <c r="O5" s="81"/>
      <c r="P5" s="81"/>
      <c r="Q5" s="81"/>
      <c r="R5" s="81"/>
      <c r="S5" s="81"/>
    </row>
    <row r="6" spans="1:22">
      <c r="A6" s="9" t="s">
        <v>0</v>
      </c>
      <c r="B6" s="10"/>
      <c r="C6" s="15" t="s">
        <v>60</v>
      </c>
      <c r="D6" s="30">
        <v>250</v>
      </c>
      <c r="E6" s="30"/>
      <c r="F6" s="28"/>
      <c r="G6" s="27"/>
      <c r="H6" s="31">
        <v>2</v>
      </c>
      <c r="I6" s="68"/>
      <c r="J6" s="35"/>
      <c r="K6" s="31"/>
      <c r="L6" s="33"/>
      <c r="M6" s="106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9</v>
      </c>
      <c r="E7" s="30"/>
      <c r="F7" s="28"/>
      <c r="G7" s="27"/>
      <c r="H7" s="31">
        <v>3</v>
      </c>
      <c r="I7" s="31"/>
      <c r="J7" s="35"/>
      <c r="K7" s="31"/>
      <c r="L7" s="33"/>
      <c r="M7" s="106"/>
      <c r="N7" s="70"/>
    </row>
    <row r="8" spans="1:22">
      <c r="A8" s="9" t="s">
        <v>62</v>
      </c>
      <c r="B8" s="11"/>
      <c r="C8" s="16" t="s">
        <v>63</v>
      </c>
      <c r="D8" s="57" t="s">
        <v>101</v>
      </c>
      <c r="E8" s="21"/>
      <c r="F8" s="54"/>
      <c r="G8" s="27"/>
      <c r="H8" s="31">
        <v>4</v>
      </c>
      <c r="I8" s="31"/>
      <c r="J8" s="35"/>
      <c r="K8" s="31"/>
      <c r="L8" s="33"/>
      <c r="M8" s="106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27"/>
      <c r="H9" s="31">
        <v>5</v>
      </c>
      <c r="I9" s="31"/>
      <c r="J9" s="35"/>
      <c r="K9" s="31"/>
      <c r="L9" s="33"/>
      <c r="M9" s="106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1" t="s">
        <v>78</v>
      </c>
      <c r="E10" s="71" t="s">
        <v>78</v>
      </c>
      <c r="F10" s="12"/>
      <c r="G10" s="27"/>
      <c r="H10" s="72"/>
      <c r="I10" s="72"/>
      <c r="J10" s="72"/>
      <c r="K10" s="72"/>
      <c r="L10" s="44"/>
      <c r="M10" s="44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27"/>
      <c r="H11" s="83"/>
      <c r="I11" s="83"/>
      <c r="J11" s="83"/>
      <c r="K11" s="83"/>
      <c r="L11" s="44"/>
      <c r="M11" s="44"/>
      <c r="R11" s="54"/>
      <c r="S11" s="2"/>
      <c r="T11" s="2"/>
      <c r="U11" s="2"/>
      <c r="V11" s="3"/>
    </row>
    <row r="12" spans="1:22">
      <c r="A12" s="78">
        <v>3</v>
      </c>
      <c r="B12" s="75">
        <v>3524</v>
      </c>
      <c r="C12" s="71" t="s">
        <v>76</v>
      </c>
      <c r="D12" s="71" t="s">
        <v>76</v>
      </c>
      <c r="E12" s="71" t="s">
        <v>76</v>
      </c>
      <c r="F12" s="6"/>
      <c r="G12" s="27"/>
      <c r="H12" s="204" t="s">
        <v>75</v>
      </c>
      <c r="I12" s="205"/>
      <c r="J12" s="83">
        <v>1</v>
      </c>
      <c r="K12" s="44" t="s">
        <v>35</v>
      </c>
      <c r="L12" s="5"/>
      <c r="M12" s="5"/>
      <c r="R12" s="41"/>
      <c r="S12" s="2"/>
      <c r="T12" s="32"/>
      <c r="U12" s="2"/>
      <c r="V12" s="3"/>
    </row>
    <row r="13" spans="1:22">
      <c r="A13" s="17">
        <v>4</v>
      </c>
      <c r="B13" s="7" t="s">
        <v>7</v>
      </c>
      <c r="C13" s="7" t="s">
        <v>74</v>
      </c>
      <c r="D13" s="7">
        <v>2</v>
      </c>
      <c r="E13" s="71"/>
      <c r="F13" s="6"/>
      <c r="G13" s="27"/>
      <c r="H13" s="21" t="s">
        <v>64</v>
      </c>
      <c r="I13" s="21"/>
      <c r="J13" s="43">
        <f>SUM(J5*L5)+(J6*L6)+(J7*L7)+(J8*L8)+10+9</f>
        <v>7067</v>
      </c>
      <c r="K13" s="2"/>
      <c r="L13" s="3"/>
      <c r="M13" s="3"/>
      <c r="N13" s="59"/>
      <c r="R13" s="39"/>
      <c r="S13" s="2"/>
      <c r="T13" s="2"/>
      <c r="U13" s="32"/>
      <c r="V13" s="3"/>
    </row>
    <row r="14" spans="1:22">
      <c r="A14" s="17">
        <v>5</v>
      </c>
      <c r="B14" s="76" t="s">
        <v>94</v>
      </c>
      <c r="C14" s="71"/>
      <c r="D14" s="71"/>
      <c r="E14" s="71"/>
      <c r="F14" s="6"/>
      <c r="G14" s="27"/>
      <c r="H14" s="21" t="s">
        <v>65</v>
      </c>
      <c r="I14" s="21"/>
      <c r="J14" s="43">
        <f>SUM(B12)*2++B11+9</f>
        <v>7067</v>
      </c>
      <c r="K14" s="27"/>
      <c r="L14" s="3"/>
      <c r="M14" s="3"/>
      <c r="R14" s="40"/>
      <c r="S14" s="2"/>
      <c r="T14" s="32"/>
      <c r="U14" s="2"/>
      <c r="V14" s="3"/>
    </row>
    <row r="15" spans="1:22">
      <c r="A15" s="17">
        <v>6</v>
      </c>
      <c r="B15" s="7"/>
      <c r="C15" s="7"/>
      <c r="D15" s="7"/>
      <c r="E15" s="71"/>
      <c r="F15" s="6"/>
      <c r="G15" s="27"/>
      <c r="H15" s="206" t="s">
        <v>66</v>
      </c>
      <c r="I15" s="207"/>
      <c r="J15" s="206" t="s">
        <v>67</v>
      </c>
      <c r="K15" s="207"/>
      <c r="L15" s="20"/>
      <c r="M15" s="20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27"/>
      <c r="H16" s="197"/>
      <c r="I16" s="198"/>
      <c r="J16" s="197"/>
      <c r="K16" s="198"/>
      <c r="L16" s="27"/>
      <c r="M16" s="27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27"/>
      <c r="H17" s="199"/>
      <c r="I17" s="200"/>
      <c r="J17" s="199"/>
      <c r="K17" s="200"/>
      <c r="L17" s="27"/>
      <c r="M17" s="27"/>
    </row>
    <row r="18" spans="1:13">
      <c r="A18" s="17">
        <v>9</v>
      </c>
      <c r="B18" s="23"/>
      <c r="C18" s="7"/>
      <c r="D18" s="7"/>
      <c r="E18" s="6"/>
      <c r="F18" s="6"/>
      <c r="G18" s="27"/>
      <c r="H18" s="38" t="s">
        <v>68</v>
      </c>
      <c r="I18" s="38"/>
      <c r="J18" s="38"/>
      <c r="K18" s="38"/>
      <c r="L18" s="27"/>
      <c r="M18" s="27"/>
    </row>
    <row r="19" spans="1:13">
      <c r="A19" s="17">
        <v>10</v>
      </c>
      <c r="B19" s="82"/>
      <c r="C19" s="6"/>
      <c r="D19" s="6"/>
      <c r="E19" s="6"/>
      <c r="F19" s="6"/>
      <c r="G19" s="27"/>
      <c r="H19" s="54" t="s">
        <v>69</v>
      </c>
      <c r="I19" s="54"/>
      <c r="J19" s="54"/>
      <c r="K19" s="54"/>
      <c r="L19" s="27"/>
      <c r="M19" s="27"/>
    </row>
    <row r="20" spans="1:13">
      <c r="A20" s="17">
        <v>11</v>
      </c>
      <c r="B20" s="76"/>
      <c r="C20" s="6"/>
      <c r="D20" s="6"/>
      <c r="E20" s="6"/>
      <c r="F20" s="6"/>
      <c r="G20" s="20"/>
      <c r="H20"/>
      <c r="I20"/>
      <c r="J20" s="8"/>
      <c r="K20" s="8"/>
      <c r="L20" s="8"/>
      <c r="M20" s="8"/>
    </row>
    <row r="21" spans="1:13">
      <c r="A21" s="17">
        <v>12</v>
      </c>
      <c r="B21" s="75"/>
      <c r="C21" s="6"/>
      <c r="D21" s="6"/>
      <c r="E21" s="6"/>
      <c r="F21" s="6"/>
      <c r="G21" s="20"/>
      <c r="H21"/>
      <c r="I21"/>
      <c r="J21" s="8"/>
      <c r="K21" s="8"/>
      <c r="L21" s="8"/>
      <c r="M21" s="8"/>
    </row>
    <row r="22" spans="1:13">
      <c r="A22" s="17">
        <v>13</v>
      </c>
      <c r="B22" s="76"/>
      <c r="C22" s="6"/>
      <c r="D22" s="6"/>
      <c r="E22" s="6"/>
      <c r="F22" s="6"/>
      <c r="G22" s="20"/>
      <c r="H22"/>
      <c r="I22"/>
      <c r="J22" s="8"/>
      <c r="K22" s="8"/>
      <c r="L22" s="8"/>
      <c r="M22" s="8"/>
    </row>
    <row r="23" spans="1:13">
      <c r="A23" s="17">
        <v>14</v>
      </c>
      <c r="B23" s="76"/>
      <c r="C23" s="6"/>
      <c r="D23" s="6"/>
      <c r="E23" s="6"/>
      <c r="F23" s="6"/>
      <c r="G23" s="20"/>
      <c r="H23"/>
      <c r="I23"/>
      <c r="J23" s="8"/>
      <c r="K23" s="8"/>
      <c r="L23" s="8"/>
      <c r="M23" s="8"/>
    </row>
    <row r="24" spans="1:13">
      <c r="A24" s="17">
        <v>15</v>
      </c>
      <c r="B24" s="76"/>
      <c r="C24" s="6"/>
      <c r="D24" s="6"/>
      <c r="E24" s="6"/>
      <c r="F24" s="6"/>
      <c r="G24" s="20"/>
      <c r="H24"/>
      <c r="I24"/>
      <c r="J24" s="8"/>
      <c r="K24" s="8"/>
      <c r="L24" s="8"/>
      <c r="M24" s="8"/>
    </row>
    <row r="25" spans="1:13">
      <c r="A25" s="17">
        <v>16</v>
      </c>
      <c r="B25" s="75"/>
      <c r="C25" s="6"/>
      <c r="D25" s="6"/>
      <c r="E25" s="6"/>
      <c r="F25" s="6"/>
      <c r="G25" s="54"/>
      <c r="H25"/>
      <c r="I25"/>
      <c r="J25" s="8"/>
      <c r="K25" s="8"/>
      <c r="L25" s="8"/>
      <c r="M25" s="8"/>
    </row>
    <row r="26" spans="1:13">
      <c r="A26" s="17">
        <v>17</v>
      </c>
      <c r="B26" s="76"/>
      <c r="C26" s="6"/>
      <c r="D26" s="6"/>
      <c r="E26" s="6"/>
      <c r="F26" s="6"/>
      <c r="G26" s="54"/>
      <c r="H26" s="56" t="s">
        <v>83</v>
      </c>
      <c r="I26" s="8"/>
      <c r="J26" s="56"/>
      <c r="K26" s="8"/>
      <c r="L26" s="56"/>
      <c r="M26" s="56"/>
    </row>
    <row r="27" spans="1:13">
      <c r="A27" s="17">
        <v>18</v>
      </c>
      <c r="B27" s="76"/>
      <c r="C27" s="6"/>
      <c r="D27" s="6"/>
      <c r="E27" s="6"/>
      <c r="F27" s="6"/>
      <c r="G27" s="54"/>
      <c r="H27" s="86"/>
      <c r="I27" s="8"/>
      <c r="J27" s="86"/>
      <c r="K27" s="8"/>
      <c r="L27" s="86"/>
      <c r="M27" s="99"/>
    </row>
    <row r="28" spans="1:13">
      <c r="A28" s="17">
        <v>19</v>
      </c>
      <c r="B28" s="76"/>
      <c r="C28" s="6"/>
      <c r="D28" s="6"/>
      <c r="E28" s="6"/>
      <c r="F28" s="6"/>
      <c r="G28" s="86"/>
      <c r="H28" s="8"/>
      <c r="I28" s="8"/>
      <c r="J28" s="8"/>
      <c r="K28" s="8"/>
      <c r="L28" s="8"/>
      <c r="M28" s="8"/>
    </row>
    <row r="29" spans="1:13">
      <c r="A29" s="17">
        <v>20</v>
      </c>
      <c r="B29" s="75"/>
      <c r="C29" s="6"/>
      <c r="D29" s="6"/>
      <c r="E29" s="6"/>
      <c r="F29" s="6"/>
      <c r="G29" s="86"/>
      <c r="H29" s="8"/>
      <c r="I29" s="8"/>
      <c r="J29" s="8"/>
      <c r="K29" s="8"/>
      <c r="L29" s="8"/>
      <c r="M29" s="8"/>
    </row>
    <row r="30" spans="1:13">
      <c r="A30" s="17">
        <v>21</v>
      </c>
      <c r="B30" s="76"/>
      <c r="C30" s="6"/>
      <c r="D30" s="6"/>
      <c r="E30" s="6"/>
      <c r="F30" s="6"/>
      <c r="G30" s="86"/>
      <c r="H30" s="8"/>
      <c r="I30" s="8"/>
      <c r="J30" s="8"/>
      <c r="K30" s="8"/>
      <c r="L30" s="8"/>
      <c r="M30" s="8"/>
    </row>
    <row r="31" spans="1:13">
      <c r="A31" s="17">
        <v>22</v>
      </c>
      <c r="B31" s="76"/>
      <c r="C31" s="6"/>
      <c r="D31" s="6"/>
      <c r="E31" s="6"/>
      <c r="F31" s="6"/>
      <c r="G31" s="86"/>
      <c r="H31" s="8"/>
      <c r="I31" s="8"/>
      <c r="J31" s="8"/>
      <c r="K31" s="8"/>
      <c r="L31" s="8"/>
      <c r="M31" s="8"/>
    </row>
    <row r="32" spans="1:13">
      <c r="A32" s="17">
        <v>23</v>
      </c>
      <c r="B32" s="76"/>
      <c r="C32" s="6"/>
      <c r="D32" s="6"/>
      <c r="E32" s="6"/>
      <c r="F32" s="6"/>
      <c r="G32" s="86"/>
      <c r="H32" s="8"/>
      <c r="I32" s="8"/>
      <c r="J32" s="8"/>
      <c r="K32" s="8"/>
      <c r="L32" s="8" t="s">
        <v>84</v>
      </c>
      <c r="M32" s="8"/>
    </row>
    <row r="33" spans="1:13">
      <c r="A33" s="17">
        <v>24</v>
      </c>
      <c r="B33" s="75"/>
      <c r="C33" s="6"/>
      <c r="D33" s="6"/>
      <c r="E33" s="6"/>
      <c r="F33" s="6"/>
      <c r="G33" s="86"/>
      <c r="H33" s="42"/>
      <c r="I33" s="8"/>
      <c r="J33" s="42"/>
      <c r="K33" s="8"/>
      <c r="L33" s="8"/>
      <c r="M33" s="8"/>
    </row>
    <row r="34" spans="1:13">
      <c r="A34" s="17">
        <v>25</v>
      </c>
      <c r="B34" s="76"/>
      <c r="C34" s="6"/>
      <c r="D34" s="6"/>
      <c r="E34" s="6"/>
      <c r="F34" s="6"/>
      <c r="G34" s="86"/>
      <c r="H34" s="42"/>
      <c r="I34" s="86"/>
      <c r="J34" s="42"/>
      <c r="K34" s="8"/>
      <c r="L34" s="8"/>
      <c r="M34" s="8"/>
    </row>
    <row r="35" spans="1:13">
      <c r="G35" s="8"/>
      <c r="H35" s="8"/>
      <c r="I35" s="8"/>
      <c r="J35" s="8"/>
      <c r="K35" s="8"/>
      <c r="L35" s="8"/>
      <c r="M35" s="8"/>
    </row>
    <row r="36" spans="1:13">
      <c r="G36" s="8"/>
      <c r="H36" s="8"/>
      <c r="I36" s="8"/>
      <c r="J36" s="8"/>
      <c r="K36" s="8"/>
      <c r="L36" s="8"/>
      <c r="M36" s="8"/>
    </row>
    <row r="37" spans="1:13">
      <c r="G37" s="8"/>
      <c r="H37" s="8"/>
      <c r="I37" s="8"/>
      <c r="J37" s="8"/>
      <c r="K37" s="8"/>
      <c r="L37" s="8"/>
      <c r="M37" s="8"/>
    </row>
    <row r="38" spans="1:13">
      <c r="G38" s="8"/>
      <c r="H38" s="8"/>
      <c r="I38" s="8"/>
      <c r="J38" s="8"/>
      <c r="K38" s="8"/>
      <c r="L38" s="8"/>
      <c r="M38" s="8"/>
    </row>
    <row r="39" spans="1:13">
      <c r="G39" s="8"/>
      <c r="H39" s="8"/>
      <c r="I39" s="8"/>
      <c r="J39" s="8"/>
      <c r="K39" s="8"/>
      <c r="L39" s="8"/>
      <c r="M39" s="8"/>
    </row>
    <row r="40" spans="1:13">
      <c r="G40" s="8"/>
      <c r="H40" s="8"/>
      <c r="I40" s="8"/>
      <c r="J40" s="8"/>
      <c r="K40" s="8"/>
      <c r="L40" s="8"/>
      <c r="M40" s="8"/>
    </row>
    <row r="41" spans="1:13">
      <c r="G41" s="8"/>
      <c r="H41" s="8"/>
      <c r="I41" s="8"/>
      <c r="J41" s="8"/>
      <c r="K41" s="8"/>
      <c r="L41" s="8"/>
      <c r="M41" s="8"/>
    </row>
    <row r="42" spans="1:13">
      <c r="G42" s="8"/>
      <c r="H42" s="8"/>
      <c r="I42" s="8"/>
      <c r="J42" s="8"/>
      <c r="K42" s="8"/>
      <c r="L42" s="8"/>
      <c r="M42" s="8"/>
    </row>
    <row r="43" spans="1:13">
      <c r="G43" s="8"/>
      <c r="H43" s="8"/>
      <c r="I43" s="8"/>
      <c r="J43" s="8"/>
      <c r="K43" s="8"/>
      <c r="L43" s="8"/>
      <c r="M43" s="8"/>
    </row>
    <row r="44" spans="1:13">
      <c r="G44" s="8"/>
      <c r="H44" s="8"/>
      <c r="I44" s="8"/>
      <c r="J44" s="8"/>
      <c r="K44" s="8"/>
      <c r="L44" s="8"/>
      <c r="M44" s="8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94"/>
    </row>
    <row r="46" spans="1:13">
      <c r="A46" s="202" t="s">
        <v>86</v>
      </c>
      <c r="B46" s="203"/>
      <c r="C46" s="203"/>
      <c r="D46" s="203"/>
      <c r="E46" s="203"/>
      <c r="F46" s="97"/>
      <c r="G46" s="27"/>
      <c r="H46" s="96" t="s">
        <v>51</v>
      </c>
      <c r="I46" s="96"/>
      <c r="J46" s="96"/>
      <c r="K46" s="27"/>
      <c r="L46" s="27"/>
      <c r="M46" s="27"/>
    </row>
    <row r="47" spans="1:13">
      <c r="A47" s="34" t="s">
        <v>52</v>
      </c>
      <c r="B47" s="97">
        <v>1</v>
      </c>
      <c r="C47" s="97"/>
      <c r="D47" s="97"/>
      <c r="E47" s="97"/>
      <c r="F47" s="97"/>
      <c r="G47" s="27"/>
      <c r="H47" s="55" t="s">
        <v>104</v>
      </c>
      <c r="I47" s="55"/>
      <c r="J47" s="55"/>
      <c r="K47" s="37"/>
      <c r="L47" s="26"/>
      <c r="M47" s="26"/>
    </row>
    <row r="48" spans="1:13">
      <c r="A48" s="97"/>
      <c r="B48" s="29"/>
      <c r="C48" s="15" t="s">
        <v>53</v>
      </c>
      <c r="D48" s="67">
        <v>9030</v>
      </c>
      <c r="E48" s="30"/>
      <c r="F48" s="28"/>
      <c r="G48" s="27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32"/>
    </row>
    <row r="49" spans="1:14">
      <c r="A49" s="1"/>
      <c r="B49" s="1"/>
      <c r="C49" s="15" t="s">
        <v>59</v>
      </c>
      <c r="D49" s="30">
        <v>150</v>
      </c>
      <c r="E49" s="30"/>
      <c r="F49" s="28"/>
      <c r="G49" s="109" t="s">
        <v>103</v>
      </c>
      <c r="H49" s="31">
        <v>1</v>
      </c>
      <c r="I49" s="68"/>
      <c r="J49" s="35">
        <v>937.7</v>
      </c>
      <c r="K49" s="31" t="s">
        <v>105</v>
      </c>
      <c r="L49" s="33">
        <v>4</v>
      </c>
      <c r="M49" s="111" t="s">
        <v>95</v>
      </c>
      <c r="N49" s="81"/>
    </row>
    <row r="50" spans="1:14">
      <c r="A50" s="9" t="s">
        <v>0</v>
      </c>
      <c r="B50" s="10"/>
      <c r="C50" s="15" t="s">
        <v>60</v>
      </c>
      <c r="D50" s="30">
        <v>150</v>
      </c>
      <c r="E50" s="30"/>
      <c r="F50" s="28"/>
      <c r="G50" s="27"/>
      <c r="H50" s="31">
        <v>2</v>
      </c>
      <c r="I50" s="68"/>
      <c r="J50" s="35"/>
      <c r="K50" s="31"/>
      <c r="L50" s="33"/>
      <c r="M50" s="106"/>
      <c r="N50" s="70"/>
    </row>
    <row r="51" spans="1:14">
      <c r="A51" s="9" t="s">
        <v>1</v>
      </c>
      <c r="B51" s="11"/>
      <c r="C51" s="15" t="s">
        <v>61</v>
      </c>
      <c r="D51" s="30">
        <v>7</v>
      </c>
      <c r="E51" s="30"/>
      <c r="F51" s="28"/>
      <c r="G51" s="27"/>
      <c r="H51" s="31">
        <v>3</v>
      </c>
      <c r="I51" s="31"/>
      <c r="J51" s="35"/>
      <c r="K51" s="31"/>
      <c r="L51" s="33"/>
      <c r="M51" s="106"/>
      <c r="N51" s="70"/>
    </row>
    <row r="52" spans="1:14">
      <c r="A52" s="9" t="s">
        <v>62</v>
      </c>
      <c r="B52" s="11"/>
      <c r="C52" s="16" t="s">
        <v>63</v>
      </c>
      <c r="D52" s="57" t="s">
        <v>101</v>
      </c>
      <c r="E52" s="21"/>
      <c r="F52" s="54"/>
      <c r="G52" s="27"/>
      <c r="H52" s="31">
        <v>4</v>
      </c>
      <c r="I52" s="31"/>
      <c r="J52" s="35"/>
      <c r="K52" s="31"/>
      <c r="L52" s="33"/>
      <c r="M52" s="106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27"/>
      <c r="H53" s="31">
        <v>5</v>
      </c>
      <c r="I53" s="31"/>
      <c r="J53" s="35"/>
      <c r="K53" s="31"/>
      <c r="L53" s="33"/>
      <c r="M53" s="106"/>
      <c r="N53" s="70"/>
    </row>
    <row r="54" spans="1:14">
      <c r="A54" s="17">
        <v>1</v>
      </c>
      <c r="B54" s="12"/>
      <c r="C54" s="71" t="s">
        <v>78</v>
      </c>
      <c r="D54" s="71" t="s">
        <v>78</v>
      </c>
      <c r="E54" s="71" t="s">
        <v>78</v>
      </c>
      <c r="F54" s="12"/>
      <c r="G54" s="27"/>
      <c r="H54" s="72"/>
      <c r="I54" s="72"/>
      <c r="J54" s="72"/>
      <c r="K54" s="72"/>
      <c r="L54" s="44"/>
      <c r="M54" s="44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27"/>
      <c r="H55" s="98"/>
      <c r="I55" s="98"/>
      <c r="J55" s="98"/>
      <c r="K55" s="98"/>
      <c r="L55" s="44"/>
      <c r="M55" s="44"/>
    </row>
    <row r="56" spans="1:14">
      <c r="A56" s="78">
        <v>3</v>
      </c>
      <c r="B56" s="75">
        <v>937.7</v>
      </c>
      <c r="C56" s="71" t="s">
        <v>76</v>
      </c>
      <c r="D56" s="71" t="s">
        <v>76</v>
      </c>
      <c r="E56" s="71" t="s">
        <v>76</v>
      </c>
      <c r="F56" s="6"/>
      <c r="G56" s="27"/>
      <c r="H56" s="204" t="s">
        <v>75</v>
      </c>
      <c r="I56" s="205"/>
      <c r="J56" s="98">
        <v>1</v>
      </c>
      <c r="K56" s="44" t="s">
        <v>35</v>
      </c>
      <c r="L56" s="5"/>
      <c r="M56" s="5"/>
    </row>
    <row r="57" spans="1:14">
      <c r="A57" s="17">
        <v>4</v>
      </c>
      <c r="B57" s="7" t="s">
        <v>7</v>
      </c>
      <c r="C57" s="7" t="s">
        <v>74</v>
      </c>
      <c r="D57" s="7">
        <v>4</v>
      </c>
      <c r="E57" s="71"/>
      <c r="F57" s="6"/>
      <c r="G57" s="27"/>
      <c r="H57" s="21" t="s">
        <v>64</v>
      </c>
      <c r="I57" s="21"/>
      <c r="J57" s="43">
        <f>SUM(J49*L49)+(J50*L50)+(J51*L51)+(J52*L52)+15+10</f>
        <v>3775.8</v>
      </c>
      <c r="K57" s="2"/>
      <c r="L57" s="3"/>
      <c r="M57" s="3"/>
      <c r="N57" s="59"/>
    </row>
    <row r="58" spans="1:14">
      <c r="A58" s="17">
        <v>5</v>
      </c>
      <c r="B58" s="76" t="s">
        <v>94</v>
      </c>
      <c r="C58" s="71"/>
      <c r="D58" s="71"/>
      <c r="E58" s="71"/>
      <c r="F58" s="6"/>
      <c r="G58" s="27"/>
      <c r="H58" s="21" t="s">
        <v>65</v>
      </c>
      <c r="I58" s="21"/>
      <c r="J58" s="43">
        <f>SUM(B56:B58)*4+B55+15</f>
        <v>3775.8</v>
      </c>
      <c r="K58" s="27"/>
      <c r="L58" s="3"/>
      <c r="M58" s="3"/>
    </row>
    <row r="59" spans="1:14">
      <c r="A59" s="17">
        <v>6</v>
      </c>
      <c r="B59" s="7"/>
      <c r="C59" s="7"/>
      <c r="D59" s="7"/>
      <c r="E59" s="71"/>
      <c r="F59" s="6"/>
      <c r="G59" s="27"/>
      <c r="H59" s="206" t="s">
        <v>66</v>
      </c>
      <c r="I59" s="207"/>
      <c r="J59" s="206" t="s">
        <v>67</v>
      </c>
      <c r="K59" s="207"/>
      <c r="L59" s="20"/>
      <c r="M59" s="20"/>
      <c r="N59" s="4"/>
    </row>
    <row r="60" spans="1:14">
      <c r="A60" s="17">
        <v>7</v>
      </c>
      <c r="B60" s="76"/>
      <c r="C60" s="71"/>
      <c r="D60" s="71"/>
      <c r="E60" s="71"/>
      <c r="F60" s="6"/>
      <c r="G60" s="27"/>
      <c r="H60" s="197"/>
      <c r="I60" s="198"/>
      <c r="J60" s="197"/>
      <c r="K60" s="198"/>
      <c r="L60" s="27"/>
      <c r="M60" s="27"/>
      <c r="N60" s="4"/>
    </row>
    <row r="61" spans="1:14">
      <c r="A61" s="17">
        <v>8</v>
      </c>
      <c r="B61" s="7"/>
      <c r="C61" s="7"/>
      <c r="D61" s="7"/>
      <c r="E61" s="71"/>
      <c r="F61" s="6"/>
      <c r="G61" s="27"/>
      <c r="H61" s="199"/>
      <c r="I61" s="200"/>
      <c r="J61" s="199"/>
      <c r="K61" s="200"/>
      <c r="L61" s="27"/>
      <c r="M61" s="27"/>
    </row>
    <row r="62" spans="1:14">
      <c r="A62" s="17">
        <v>9</v>
      </c>
      <c r="B62" s="23"/>
      <c r="C62" s="7"/>
      <c r="D62" s="7"/>
      <c r="E62" s="6"/>
      <c r="F62" s="6"/>
      <c r="G62" s="27"/>
      <c r="H62" s="38" t="s">
        <v>68</v>
      </c>
      <c r="I62" s="38"/>
      <c r="J62" s="38"/>
      <c r="K62" s="38"/>
      <c r="L62" s="27"/>
      <c r="M62" s="27"/>
    </row>
    <row r="63" spans="1:14">
      <c r="A63" s="17">
        <v>10</v>
      </c>
      <c r="B63" s="95"/>
      <c r="C63" s="6"/>
      <c r="D63" s="6"/>
      <c r="E63" s="6"/>
      <c r="F63" s="6"/>
      <c r="G63" s="27"/>
      <c r="H63" s="54" t="s">
        <v>69</v>
      </c>
      <c r="I63" s="54"/>
      <c r="J63" s="54"/>
      <c r="K63" s="54"/>
      <c r="L63" s="27"/>
      <c r="M63" s="27"/>
    </row>
    <row r="64" spans="1:14">
      <c r="A64" s="17">
        <v>11</v>
      </c>
      <c r="B64" s="76"/>
      <c r="C64" s="6"/>
      <c r="D64" s="6"/>
      <c r="E64" s="6"/>
      <c r="F64" s="6"/>
      <c r="G64" s="20"/>
      <c r="H64"/>
      <c r="I64"/>
      <c r="J64" s="8"/>
      <c r="K64" s="8"/>
      <c r="L64" s="8"/>
      <c r="M64" s="8"/>
    </row>
    <row r="65" spans="1:13">
      <c r="A65" s="17">
        <v>12</v>
      </c>
      <c r="B65" s="75"/>
      <c r="C65" s="6"/>
      <c r="D65" s="6"/>
      <c r="E65" s="6"/>
      <c r="F65" s="6"/>
      <c r="G65" s="20"/>
      <c r="H65"/>
      <c r="I65"/>
      <c r="J65" s="8"/>
      <c r="K65" s="8"/>
      <c r="L65" s="8"/>
      <c r="M65" s="8"/>
    </row>
    <row r="66" spans="1:13">
      <c r="A66" s="17">
        <v>13</v>
      </c>
      <c r="B66" s="76"/>
      <c r="C66" s="6"/>
      <c r="D66" s="6"/>
      <c r="E66" s="6"/>
      <c r="F66" s="6"/>
      <c r="G66" s="20"/>
      <c r="H66"/>
      <c r="I66"/>
      <c r="J66" s="8"/>
      <c r="K66" s="8"/>
      <c r="L66" s="8"/>
      <c r="M66" s="8"/>
    </row>
    <row r="67" spans="1:13">
      <c r="A67" s="17">
        <v>14</v>
      </c>
      <c r="B67" s="76"/>
      <c r="C67" s="6"/>
      <c r="D67" s="6"/>
      <c r="E67" s="6"/>
      <c r="F67" s="6"/>
      <c r="G67" s="20"/>
      <c r="H67"/>
      <c r="I67"/>
      <c r="J67" s="8"/>
      <c r="K67" s="8"/>
      <c r="L67" s="8"/>
      <c r="M67" s="8"/>
    </row>
    <row r="68" spans="1:13">
      <c r="A68" s="17">
        <v>15</v>
      </c>
      <c r="B68" s="76"/>
      <c r="C68" s="6"/>
      <c r="D68" s="6"/>
      <c r="E68" s="6"/>
      <c r="F68" s="6"/>
      <c r="G68" s="20"/>
      <c r="H68"/>
      <c r="I68"/>
      <c r="J68" s="8"/>
      <c r="K68" s="8"/>
      <c r="L68" s="8"/>
      <c r="M68" s="8"/>
    </row>
    <row r="69" spans="1:13">
      <c r="A69" s="17">
        <v>16</v>
      </c>
      <c r="B69" s="75"/>
      <c r="C69" s="6"/>
      <c r="D69" s="6"/>
      <c r="E69" s="6"/>
      <c r="F69" s="6"/>
      <c r="G69" s="54"/>
      <c r="H69"/>
      <c r="I69"/>
      <c r="J69" s="8"/>
      <c r="K69" s="8"/>
      <c r="L69" s="8"/>
      <c r="M69" s="8"/>
    </row>
    <row r="70" spans="1:13">
      <c r="A70" s="17">
        <v>17</v>
      </c>
      <c r="B70" s="76"/>
      <c r="C70" s="6"/>
      <c r="D70" s="6"/>
      <c r="E70" s="6"/>
      <c r="F70" s="6"/>
      <c r="G70" s="54"/>
      <c r="H70" s="56" t="s">
        <v>83</v>
      </c>
      <c r="I70" s="8"/>
      <c r="J70" s="56"/>
      <c r="K70" s="8"/>
      <c r="L70" s="56"/>
      <c r="M70" s="56"/>
    </row>
    <row r="71" spans="1:13">
      <c r="A71" s="17">
        <v>18</v>
      </c>
      <c r="B71" s="76"/>
      <c r="C71" s="6"/>
      <c r="D71" s="6"/>
      <c r="E71" s="6"/>
      <c r="F71" s="6"/>
      <c r="G71" s="54"/>
      <c r="H71" s="99"/>
      <c r="I71" s="8"/>
      <c r="J71" s="99"/>
      <c r="K71" s="8"/>
      <c r="L71" s="99"/>
      <c r="M71" s="99"/>
    </row>
    <row r="72" spans="1:13">
      <c r="A72" s="17">
        <v>19</v>
      </c>
      <c r="B72" s="76"/>
      <c r="C72" s="6"/>
      <c r="D72" s="6"/>
      <c r="E72" s="6"/>
      <c r="F72" s="6"/>
      <c r="G72" s="99"/>
      <c r="H72" s="8"/>
      <c r="I72" s="8"/>
      <c r="J72" s="8"/>
      <c r="K72" s="8"/>
      <c r="L72" s="8"/>
      <c r="M72" s="8"/>
    </row>
    <row r="73" spans="1:13">
      <c r="A73" s="17">
        <v>20</v>
      </c>
      <c r="B73" s="75"/>
      <c r="C73" s="6"/>
      <c r="D73" s="6"/>
      <c r="E73" s="6"/>
      <c r="F73" s="6"/>
      <c r="G73" s="99"/>
      <c r="H73" s="8"/>
      <c r="I73" s="8"/>
      <c r="J73" s="8"/>
      <c r="K73" s="8"/>
      <c r="L73" s="8"/>
      <c r="M73" s="8"/>
    </row>
    <row r="74" spans="1:13">
      <c r="A74" s="17">
        <v>21</v>
      </c>
      <c r="B74" s="76"/>
      <c r="C74" s="6"/>
      <c r="D74" s="6"/>
      <c r="E74" s="6"/>
      <c r="F74" s="6"/>
      <c r="G74" s="99"/>
      <c r="H74" s="8"/>
      <c r="I74" s="8"/>
      <c r="J74" s="8"/>
      <c r="K74" s="8"/>
      <c r="L74" s="8"/>
      <c r="M74" s="8"/>
    </row>
    <row r="75" spans="1:13">
      <c r="A75" s="17">
        <v>22</v>
      </c>
      <c r="B75" s="76"/>
      <c r="C75" s="6"/>
      <c r="D75" s="6"/>
      <c r="E75" s="6"/>
      <c r="F75" s="6"/>
      <c r="G75" s="99"/>
      <c r="H75" s="8"/>
      <c r="I75" s="8"/>
      <c r="J75" s="8"/>
      <c r="K75" s="8"/>
      <c r="L75" s="8"/>
      <c r="M75" s="8"/>
    </row>
    <row r="76" spans="1:13">
      <c r="A76" s="17">
        <v>23</v>
      </c>
      <c r="B76" s="76"/>
      <c r="C76" s="6"/>
      <c r="D76" s="6"/>
      <c r="E76" s="6"/>
      <c r="F76" s="6"/>
      <c r="G76" s="99"/>
      <c r="H76" s="8"/>
      <c r="I76" s="8"/>
      <c r="J76" s="8"/>
      <c r="K76" s="8"/>
      <c r="L76" s="8" t="s">
        <v>84</v>
      </c>
      <c r="M76" s="8"/>
    </row>
    <row r="77" spans="1:13">
      <c r="A77" s="17">
        <v>24</v>
      </c>
      <c r="B77" s="75"/>
      <c r="C77" s="6"/>
      <c r="D77" s="6"/>
      <c r="E77" s="6"/>
      <c r="F77" s="6"/>
      <c r="G77" s="99"/>
      <c r="H77" s="42"/>
      <c r="I77" s="8"/>
      <c r="J77" s="42"/>
      <c r="K77" s="8"/>
      <c r="L77" s="8"/>
      <c r="M77" s="8"/>
    </row>
    <row r="78" spans="1:13">
      <c r="A78" s="17">
        <v>25</v>
      </c>
      <c r="B78" s="76"/>
      <c r="C78" s="6"/>
      <c r="D78" s="6"/>
      <c r="E78" s="6"/>
      <c r="F78" s="6"/>
      <c r="G78" s="99"/>
      <c r="H78" s="42"/>
      <c r="I78" s="99"/>
      <c r="J78" s="42"/>
      <c r="K78" s="8"/>
      <c r="L78" s="8"/>
      <c r="M78" s="8"/>
    </row>
    <row r="79" spans="1:13">
      <c r="G79" s="8"/>
      <c r="H79" s="8"/>
      <c r="I79" s="8"/>
      <c r="J79" s="8"/>
      <c r="K79" s="8"/>
      <c r="L79" s="8"/>
      <c r="M79" s="8"/>
    </row>
    <row r="80" spans="1:13">
      <c r="G80" s="8"/>
      <c r="H80" s="8"/>
      <c r="I80" s="8"/>
      <c r="J80" s="8"/>
      <c r="K80" s="8"/>
      <c r="L80" s="8"/>
      <c r="M80" s="8"/>
    </row>
    <row r="81" spans="1:13">
      <c r="G81" s="8"/>
      <c r="H81" s="8"/>
      <c r="I81" s="8"/>
      <c r="J81" s="8"/>
      <c r="K81" s="8"/>
      <c r="L81" s="8"/>
      <c r="M81" s="8"/>
    </row>
    <row r="82" spans="1:13">
      <c r="G82" s="8"/>
      <c r="H82" s="8"/>
      <c r="I82" s="8"/>
      <c r="J82" s="8"/>
      <c r="K82" s="8"/>
      <c r="L82" s="8"/>
      <c r="M82" s="8"/>
    </row>
    <row r="83" spans="1:13">
      <c r="G83" s="8"/>
      <c r="H83" s="8"/>
      <c r="I83" s="8"/>
      <c r="J83" s="8"/>
      <c r="K83" s="8"/>
      <c r="L83" s="8"/>
      <c r="M83" s="8"/>
    </row>
    <row r="84" spans="1:13">
      <c r="G84" s="8"/>
      <c r="H84" s="8"/>
      <c r="I84" s="8"/>
      <c r="J84" s="8"/>
      <c r="K84" s="8"/>
      <c r="L84" s="8"/>
      <c r="M84" s="8"/>
    </row>
    <row r="85" spans="1:13">
      <c r="G85" s="8"/>
      <c r="H85" s="8"/>
      <c r="I85" s="8"/>
      <c r="J85" s="8"/>
      <c r="K85" s="8"/>
      <c r="L85" s="8"/>
      <c r="M85" s="8"/>
    </row>
    <row r="86" spans="1:13">
      <c r="G86" s="8"/>
      <c r="H86" s="8"/>
      <c r="I86" s="8"/>
      <c r="J86" s="8"/>
      <c r="K86" s="8"/>
      <c r="L86" s="8"/>
      <c r="M86" s="8"/>
    </row>
    <row r="87" spans="1:13">
      <c r="G87" s="8"/>
      <c r="H87" s="8"/>
      <c r="I87" s="8"/>
      <c r="J87" s="8"/>
      <c r="K87" s="8"/>
      <c r="L87" s="8"/>
      <c r="M87" s="8"/>
    </row>
    <row r="88" spans="1:13">
      <c r="G88" s="8"/>
      <c r="H88" s="8"/>
      <c r="I88" s="8"/>
      <c r="J88" s="8"/>
      <c r="K88" s="8"/>
      <c r="L88" s="8"/>
      <c r="M88" s="8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94"/>
    </row>
    <row r="90" spans="1:13">
      <c r="A90" s="202" t="s">
        <v>86</v>
      </c>
      <c r="B90" s="203"/>
      <c r="C90" s="203"/>
      <c r="D90" s="203"/>
      <c r="E90" s="203"/>
      <c r="F90" s="97"/>
      <c r="G90" s="27"/>
      <c r="H90" s="96" t="s">
        <v>51</v>
      </c>
      <c r="I90" s="96"/>
      <c r="J90" s="96"/>
      <c r="K90" s="27"/>
      <c r="L90" s="27"/>
      <c r="M90" s="27"/>
    </row>
    <row r="91" spans="1:13">
      <c r="A91" s="34" t="s">
        <v>52</v>
      </c>
      <c r="B91" s="97"/>
      <c r="C91" s="97"/>
      <c r="D91" s="97"/>
      <c r="E91" s="97"/>
      <c r="F91" s="97"/>
      <c r="G91" s="27"/>
      <c r="H91" s="55" t="s">
        <v>89</v>
      </c>
      <c r="I91" s="55"/>
      <c r="J91" s="55"/>
      <c r="K91" s="37"/>
      <c r="L91" s="26"/>
      <c r="M91" s="26"/>
    </row>
    <row r="92" spans="1:13">
      <c r="A92" s="97"/>
      <c r="B92" s="29"/>
      <c r="C92" s="15" t="s">
        <v>53</v>
      </c>
      <c r="D92" s="67"/>
      <c r="E92" s="30"/>
      <c r="F92" s="28"/>
      <c r="G92" s="27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32"/>
    </row>
    <row r="93" spans="1:13">
      <c r="A93" s="1"/>
      <c r="B93" s="1"/>
      <c r="C93" s="15" t="s">
        <v>59</v>
      </c>
      <c r="D93" s="30"/>
      <c r="E93" s="30"/>
      <c r="F93" s="28"/>
      <c r="G93" s="27"/>
      <c r="H93" s="31">
        <v>1</v>
      </c>
      <c r="I93" s="68"/>
      <c r="J93" s="35"/>
      <c r="K93" s="31"/>
      <c r="L93" s="33"/>
      <c r="M93" s="106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27"/>
      <c r="H94" s="31">
        <v>2</v>
      </c>
      <c r="I94" s="68"/>
      <c r="J94" s="35"/>
      <c r="K94" s="31"/>
      <c r="L94" s="33"/>
      <c r="M94" s="106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27"/>
      <c r="H95" s="31">
        <v>3</v>
      </c>
      <c r="I95" s="31"/>
      <c r="J95" s="35"/>
      <c r="K95" s="31"/>
      <c r="L95" s="33"/>
      <c r="M95" s="106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27"/>
      <c r="H96" s="31">
        <v>4</v>
      </c>
      <c r="I96" s="31"/>
      <c r="J96" s="35"/>
      <c r="K96" s="31"/>
      <c r="L96" s="33"/>
      <c r="M96" s="106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27"/>
      <c r="H97" s="31">
        <v>5</v>
      </c>
      <c r="I97" s="31"/>
      <c r="J97" s="35"/>
      <c r="K97" s="31"/>
      <c r="L97" s="33"/>
      <c r="M97" s="106"/>
    </row>
    <row r="98" spans="1:13">
      <c r="A98" s="17">
        <v>1</v>
      </c>
      <c r="B98" s="12"/>
      <c r="C98" s="13">
        <v>19</v>
      </c>
      <c r="D98" s="77">
        <v>22</v>
      </c>
      <c r="E98" s="13">
        <v>19</v>
      </c>
      <c r="F98" s="12"/>
      <c r="G98" s="27"/>
      <c r="H98" s="72"/>
      <c r="I98" s="72"/>
      <c r="J98" s="72"/>
      <c r="K98" s="72"/>
      <c r="L98" s="44"/>
      <c r="M98" s="44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27"/>
      <c r="H99" s="98"/>
      <c r="I99" s="98"/>
      <c r="J99" s="98"/>
      <c r="K99" s="98"/>
      <c r="L99" s="44"/>
      <c r="M99" s="44"/>
    </row>
    <row r="100" spans="1:13">
      <c r="A100" s="17">
        <v>3</v>
      </c>
      <c r="B100" s="75"/>
      <c r="C100" s="71"/>
      <c r="D100" s="6"/>
      <c r="E100" s="71"/>
      <c r="F100" s="6"/>
      <c r="G100" s="27"/>
      <c r="H100" s="204" t="s">
        <v>75</v>
      </c>
      <c r="I100" s="205"/>
      <c r="J100" s="98"/>
      <c r="K100" s="44" t="s">
        <v>35</v>
      </c>
      <c r="L100" s="5"/>
      <c r="M100" s="5"/>
    </row>
    <row r="101" spans="1:13">
      <c r="A101" s="17">
        <v>4</v>
      </c>
      <c r="B101" s="75"/>
      <c r="C101" s="71"/>
      <c r="D101" s="6"/>
      <c r="E101" s="71"/>
      <c r="F101" s="6"/>
      <c r="G101" s="27"/>
      <c r="H101" s="21" t="s">
        <v>64</v>
      </c>
      <c r="I101" s="21"/>
      <c r="J101" s="43">
        <f>SUM(J93*L93)+(J94*L94)+(J95*L95)+(J96*L96)+10</f>
        <v>10</v>
      </c>
      <c r="K101" s="2"/>
      <c r="L101" s="3"/>
      <c r="M101" s="3"/>
    </row>
    <row r="102" spans="1:13">
      <c r="A102" s="17">
        <v>5</v>
      </c>
      <c r="B102" s="76"/>
      <c r="C102" s="71"/>
      <c r="D102" s="71"/>
      <c r="E102" s="71"/>
      <c r="F102" s="6"/>
      <c r="G102" s="27"/>
      <c r="H102" s="21" t="s">
        <v>65</v>
      </c>
      <c r="I102" s="21"/>
      <c r="J102" s="43">
        <f>SUM(B100:B102)*5+(B104)*3+B99</f>
        <v>10</v>
      </c>
      <c r="K102" s="27"/>
      <c r="L102" s="3"/>
      <c r="M102" s="3"/>
    </row>
    <row r="103" spans="1:13">
      <c r="A103" s="17">
        <v>6</v>
      </c>
      <c r="B103" s="7"/>
      <c r="C103" s="7"/>
      <c r="D103" s="7"/>
      <c r="E103" s="71"/>
      <c r="F103" s="6"/>
      <c r="G103" s="27"/>
      <c r="H103" s="206" t="s">
        <v>66</v>
      </c>
      <c r="I103" s="207"/>
      <c r="J103" s="206" t="s">
        <v>67</v>
      </c>
      <c r="K103" s="207"/>
      <c r="L103" s="20"/>
      <c r="M103" s="20"/>
    </row>
    <row r="104" spans="1:13">
      <c r="A104" s="17">
        <v>7</v>
      </c>
      <c r="B104" s="76"/>
      <c r="C104" s="71"/>
      <c r="D104" s="71"/>
      <c r="E104" s="71"/>
      <c r="F104" s="6"/>
      <c r="G104" s="27"/>
      <c r="H104" s="197"/>
      <c r="I104" s="198"/>
      <c r="J104" s="197"/>
      <c r="K104" s="198"/>
      <c r="L104" s="27"/>
      <c r="M104" s="27"/>
    </row>
    <row r="105" spans="1:13">
      <c r="A105" s="17">
        <v>8</v>
      </c>
      <c r="B105" s="7"/>
      <c r="C105" s="7"/>
      <c r="D105" s="7"/>
      <c r="E105" s="71"/>
      <c r="F105" s="6"/>
      <c r="G105" s="27"/>
      <c r="H105" s="199"/>
      <c r="I105" s="200"/>
      <c r="J105" s="199"/>
      <c r="K105" s="200"/>
      <c r="L105" s="27"/>
      <c r="M105" s="27"/>
    </row>
    <row r="106" spans="1:13">
      <c r="A106" s="17">
        <v>9</v>
      </c>
      <c r="B106" s="23"/>
      <c r="C106" s="7"/>
      <c r="D106" s="7"/>
      <c r="E106" s="6"/>
      <c r="F106" s="6"/>
      <c r="G106" s="27"/>
      <c r="H106" s="38" t="s">
        <v>68</v>
      </c>
      <c r="I106" s="38"/>
      <c r="J106" s="38"/>
      <c r="K106" s="38"/>
      <c r="L106" s="27"/>
      <c r="M106" s="27"/>
    </row>
    <row r="107" spans="1:13">
      <c r="A107" s="17">
        <v>10</v>
      </c>
      <c r="B107" s="95"/>
      <c r="C107" s="6"/>
      <c r="D107" s="6"/>
      <c r="E107" s="6"/>
      <c r="F107" s="6"/>
      <c r="G107" s="27"/>
      <c r="H107" s="54" t="s">
        <v>69</v>
      </c>
      <c r="I107" s="54"/>
      <c r="J107" s="54"/>
      <c r="K107" s="54"/>
      <c r="L107" s="27"/>
      <c r="M107" s="27"/>
    </row>
    <row r="108" spans="1:13">
      <c r="A108" s="17">
        <v>11</v>
      </c>
      <c r="B108" s="76"/>
      <c r="C108" s="6"/>
      <c r="D108" s="6"/>
      <c r="E108" s="6"/>
      <c r="F108" s="6"/>
      <c r="G108" s="20"/>
      <c r="H108" s="182"/>
      <c r="I108" s="183"/>
      <c r="J108" s="8"/>
      <c r="K108" s="8"/>
      <c r="L108" s="8"/>
      <c r="M108" s="8"/>
    </row>
    <row r="109" spans="1:13">
      <c r="A109" s="17">
        <v>12</v>
      </c>
      <c r="B109" s="75"/>
      <c r="C109" s="6"/>
      <c r="D109" s="6"/>
      <c r="E109" s="6"/>
      <c r="F109" s="6"/>
      <c r="G109" s="20"/>
      <c r="H109" s="95"/>
      <c r="I109" s="7"/>
      <c r="J109" s="8"/>
      <c r="K109" s="8"/>
      <c r="L109" s="8"/>
      <c r="M109" s="8"/>
    </row>
    <row r="110" spans="1:13">
      <c r="A110" s="17">
        <v>13</v>
      </c>
      <c r="B110" s="76"/>
      <c r="C110" s="6"/>
      <c r="D110" s="6"/>
      <c r="E110" s="6"/>
      <c r="F110" s="6"/>
      <c r="G110" s="20"/>
      <c r="H110" s="95"/>
      <c r="I110" s="7"/>
      <c r="J110" s="8"/>
      <c r="K110" s="8"/>
      <c r="L110" s="8"/>
      <c r="M110" s="8"/>
    </row>
    <row r="111" spans="1:13">
      <c r="A111" s="17">
        <v>14</v>
      </c>
      <c r="B111" s="76"/>
      <c r="C111" s="6"/>
      <c r="D111" s="6"/>
      <c r="E111" s="6"/>
      <c r="F111" s="6"/>
      <c r="G111" s="20"/>
      <c r="H111" s="95"/>
      <c r="I111" s="7"/>
      <c r="J111" s="8"/>
      <c r="K111" s="8"/>
      <c r="L111" s="8"/>
      <c r="M111" s="8"/>
    </row>
    <row r="112" spans="1:13">
      <c r="A112" s="17">
        <v>15</v>
      </c>
      <c r="B112" s="76"/>
      <c r="C112" s="6"/>
      <c r="D112" s="6"/>
      <c r="E112" s="6"/>
      <c r="F112" s="6"/>
      <c r="G112" s="20"/>
      <c r="H112" s="95"/>
      <c r="I112" s="7"/>
      <c r="J112" s="8"/>
      <c r="K112" s="8"/>
      <c r="L112" s="8"/>
      <c r="M112" s="8"/>
    </row>
    <row r="113" spans="1:13">
      <c r="A113" s="17">
        <v>16</v>
      </c>
      <c r="B113" s="75"/>
      <c r="C113" s="6"/>
      <c r="D113" s="6"/>
      <c r="E113" s="6"/>
      <c r="F113" s="6"/>
      <c r="G113" s="54"/>
      <c r="H113" s="95"/>
      <c r="I113" s="7"/>
      <c r="J113" s="8"/>
      <c r="K113" s="8"/>
      <c r="L113" s="8"/>
      <c r="M113" s="8"/>
    </row>
    <row r="114" spans="1:13">
      <c r="A114" s="17">
        <v>17</v>
      </c>
      <c r="B114" s="76"/>
      <c r="C114" s="6"/>
      <c r="D114" s="6"/>
      <c r="E114" s="6"/>
      <c r="F114" s="6"/>
      <c r="G114" s="54"/>
      <c r="H114" s="56" t="s">
        <v>83</v>
      </c>
      <c r="I114" s="8"/>
      <c r="J114" s="56"/>
      <c r="K114" s="8"/>
      <c r="L114" s="56"/>
      <c r="M114" s="56"/>
    </row>
    <row r="115" spans="1:13">
      <c r="A115" s="17">
        <v>18</v>
      </c>
      <c r="B115" s="76"/>
      <c r="C115" s="6"/>
      <c r="D115" s="6"/>
      <c r="E115" s="6"/>
      <c r="F115" s="6"/>
      <c r="G115" s="54"/>
      <c r="H115" s="99"/>
      <c r="I115" s="8"/>
      <c r="J115" s="99"/>
      <c r="K115" s="8"/>
      <c r="L115" s="99"/>
      <c r="M115" s="99"/>
    </row>
    <row r="116" spans="1:13">
      <c r="A116" s="17">
        <v>19</v>
      </c>
      <c r="B116" s="76"/>
      <c r="C116" s="6"/>
      <c r="D116" s="6"/>
      <c r="E116" s="6"/>
      <c r="F116" s="6"/>
      <c r="G116" s="99"/>
      <c r="H116" s="8"/>
      <c r="I116" s="8"/>
      <c r="J116" s="8"/>
      <c r="K116" s="8"/>
      <c r="L116" s="8"/>
      <c r="M116" s="8"/>
    </row>
    <row r="117" spans="1:13">
      <c r="A117" s="17">
        <v>20</v>
      </c>
      <c r="B117" s="75"/>
      <c r="C117" s="6"/>
      <c r="D117" s="6"/>
      <c r="E117" s="6"/>
      <c r="F117" s="6"/>
      <c r="G117" s="99"/>
      <c r="H117" s="8"/>
      <c r="I117" s="8"/>
      <c r="J117" s="8"/>
      <c r="K117" s="8"/>
      <c r="L117" s="8"/>
      <c r="M117" s="8"/>
    </row>
    <row r="118" spans="1:13">
      <c r="A118" s="17">
        <v>21</v>
      </c>
      <c r="B118" s="76"/>
      <c r="C118" s="6"/>
      <c r="D118" s="6"/>
      <c r="E118" s="6"/>
      <c r="F118" s="6"/>
      <c r="G118" s="99"/>
      <c r="H118" s="8"/>
      <c r="I118" s="8"/>
      <c r="J118" s="8"/>
      <c r="K118" s="8"/>
      <c r="L118" s="8"/>
      <c r="M118" s="8"/>
    </row>
    <row r="119" spans="1:13">
      <c r="A119" s="17">
        <v>22</v>
      </c>
      <c r="B119" s="76"/>
      <c r="C119" s="6"/>
      <c r="D119" s="6"/>
      <c r="E119" s="6"/>
      <c r="F119" s="6"/>
      <c r="G119" s="99"/>
      <c r="H119" s="8"/>
      <c r="I119" s="8"/>
      <c r="J119" s="8"/>
      <c r="K119" s="8"/>
      <c r="L119" s="8"/>
      <c r="M119" s="8"/>
    </row>
    <row r="120" spans="1:13">
      <c r="A120" s="17">
        <v>23</v>
      </c>
      <c r="B120" s="76"/>
      <c r="C120" s="6"/>
      <c r="D120" s="6"/>
      <c r="E120" s="6"/>
      <c r="F120" s="6"/>
      <c r="G120" s="99"/>
      <c r="H120" s="8"/>
      <c r="I120" s="8"/>
      <c r="J120" s="8"/>
      <c r="K120" s="8"/>
      <c r="L120" s="8" t="s">
        <v>84</v>
      </c>
      <c r="M120" s="8"/>
    </row>
    <row r="121" spans="1:13">
      <c r="A121" s="17">
        <v>24</v>
      </c>
      <c r="B121" s="75"/>
      <c r="C121" s="6"/>
      <c r="D121" s="6"/>
      <c r="E121" s="6"/>
      <c r="F121" s="6"/>
      <c r="G121" s="99"/>
      <c r="H121" s="42"/>
      <c r="I121" s="8"/>
      <c r="J121" s="42"/>
      <c r="K121" s="8"/>
      <c r="L121" s="8"/>
      <c r="M121" s="8"/>
    </row>
    <row r="122" spans="1:13">
      <c r="A122" s="17">
        <v>25</v>
      </c>
      <c r="B122" s="76"/>
      <c r="C122" s="6"/>
      <c r="D122" s="6"/>
      <c r="E122" s="6"/>
      <c r="F122" s="6"/>
      <c r="G122" s="99"/>
      <c r="H122" s="42"/>
      <c r="I122" s="99"/>
      <c r="J122" s="42"/>
      <c r="K122" s="8"/>
      <c r="L122" s="8"/>
      <c r="M122" s="8"/>
    </row>
    <row r="123" spans="1:13">
      <c r="G123" s="8"/>
      <c r="H123" s="8"/>
      <c r="I123" s="8"/>
      <c r="J123" s="8"/>
      <c r="K123" s="8"/>
      <c r="L123" s="8"/>
      <c r="M123" s="8"/>
    </row>
    <row r="124" spans="1:13">
      <c r="G124" s="8"/>
      <c r="H124" s="8"/>
      <c r="I124" s="8"/>
      <c r="J124" s="8"/>
      <c r="K124" s="8"/>
      <c r="L124" s="8"/>
      <c r="M124" s="8"/>
    </row>
    <row r="125" spans="1:13">
      <c r="G125" s="8"/>
      <c r="H125" s="8"/>
      <c r="I125" s="8"/>
      <c r="J125" s="8"/>
      <c r="K125" s="8"/>
      <c r="L125" s="8"/>
      <c r="M125" s="8"/>
    </row>
    <row r="126" spans="1:13">
      <c r="G126" s="8"/>
      <c r="H126" s="8"/>
      <c r="I126" s="8"/>
      <c r="J126" s="8"/>
      <c r="K126" s="8"/>
      <c r="L126" s="8"/>
      <c r="M126" s="8"/>
    </row>
    <row r="127" spans="1:13">
      <c r="G127" s="8"/>
      <c r="H127" s="8"/>
      <c r="I127" s="8"/>
      <c r="J127" s="8"/>
      <c r="K127" s="8"/>
      <c r="L127" s="8"/>
      <c r="M127" s="8"/>
    </row>
    <row r="128" spans="1:13">
      <c r="G128" s="8"/>
      <c r="H128" s="8"/>
      <c r="I128" s="8"/>
      <c r="J128" s="8"/>
      <c r="K128" s="8"/>
      <c r="L128" s="8"/>
      <c r="M128" s="8"/>
    </row>
    <row r="129" spans="1:13">
      <c r="G129" s="8"/>
      <c r="H129" s="8"/>
      <c r="I129" s="8"/>
      <c r="J129" s="8"/>
      <c r="K129" s="8"/>
      <c r="L129" s="8"/>
      <c r="M129" s="8"/>
    </row>
    <row r="130" spans="1:13">
      <c r="G130" s="8"/>
      <c r="H130" s="8"/>
      <c r="I130" s="8"/>
      <c r="J130" s="8"/>
      <c r="K130" s="8"/>
      <c r="L130" s="8"/>
      <c r="M130" s="8"/>
    </row>
    <row r="131" spans="1:13">
      <c r="G131" s="8"/>
      <c r="H131" s="8"/>
      <c r="I131" s="8"/>
      <c r="J131" s="8"/>
      <c r="K131" s="8"/>
      <c r="L131" s="8"/>
      <c r="M131" s="8"/>
    </row>
    <row r="132" spans="1:13">
      <c r="G132" s="8"/>
      <c r="H132" s="8"/>
      <c r="I132" s="8"/>
      <c r="J132" s="8"/>
      <c r="K132" s="8"/>
      <c r="L132" s="8"/>
      <c r="M132" s="8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94"/>
    </row>
    <row r="134" spans="1:13">
      <c r="A134" s="202" t="s">
        <v>86</v>
      </c>
      <c r="B134" s="203"/>
      <c r="C134" s="203"/>
      <c r="D134" s="203"/>
      <c r="E134" s="203"/>
      <c r="F134" s="97"/>
      <c r="G134" s="27"/>
      <c r="H134" s="96" t="s">
        <v>51</v>
      </c>
      <c r="I134" s="96"/>
      <c r="J134" s="96"/>
      <c r="K134" s="27"/>
      <c r="L134" s="27"/>
      <c r="M134" s="27"/>
    </row>
    <row r="135" spans="1:13">
      <c r="A135" s="34" t="s">
        <v>52</v>
      </c>
      <c r="B135" s="97"/>
      <c r="C135" s="97"/>
      <c r="D135" s="97"/>
      <c r="E135" s="97"/>
      <c r="F135" s="97"/>
      <c r="G135" s="27"/>
      <c r="H135" s="55" t="s">
        <v>89</v>
      </c>
      <c r="I135" s="55"/>
      <c r="J135" s="55"/>
      <c r="K135" s="37"/>
      <c r="L135" s="26"/>
      <c r="M135" s="26"/>
    </row>
    <row r="136" spans="1:13">
      <c r="A136" s="97"/>
      <c r="B136" s="29"/>
      <c r="C136" s="15" t="s">
        <v>53</v>
      </c>
      <c r="D136" s="67"/>
      <c r="E136" s="30"/>
      <c r="F136" s="28"/>
      <c r="G136" s="27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32"/>
    </row>
    <row r="137" spans="1:13">
      <c r="A137" s="1"/>
      <c r="B137" s="1"/>
      <c r="C137" s="15" t="s">
        <v>59</v>
      </c>
      <c r="D137" s="30"/>
      <c r="E137" s="30"/>
      <c r="F137" s="28"/>
      <c r="G137" s="27"/>
      <c r="H137" s="31">
        <v>1</v>
      </c>
      <c r="I137" s="68"/>
      <c r="J137" s="35"/>
      <c r="K137" s="31"/>
      <c r="L137" s="33"/>
      <c r="M137" s="106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27"/>
      <c r="H138" s="31">
        <v>2</v>
      </c>
      <c r="I138" s="68"/>
      <c r="J138" s="35"/>
      <c r="K138" s="31"/>
      <c r="L138" s="33"/>
      <c r="M138" s="106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27"/>
      <c r="H139" s="31">
        <v>3</v>
      </c>
      <c r="I139" s="31"/>
      <c r="J139" s="35"/>
      <c r="K139" s="31"/>
      <c r="L139" s="33"/>
      <c r="M139" s="106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27"/>
      <c r="H140" s="31">
        <v>4</v>
      </c>
      <c r="I140" s="31"/>
      <c r="J140" s="35"/>
      <c r="K140" s="31"/>
      <c r="L140" s="33"/>
      <c r="M140" s="106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27"/>
      <c r="H141" s="31">
        <v>5</v>
      </c>
      <c r="I141" s="31"/>
      <c r="J141" s="35"/>
      <c r="K141" s="31"/>
      <c r="L141" s="33"/>
      <c r="M141" s="106"/>
    </row>
    <row r="142" spans="1:13">
      <c r="A142" s="17">
        <v>1</v>
      </c>
      <c r="B142" s="12"/>
      <c r="C142" s="13">
        <v>19</v>
      </c>
      <c r="D142" s="77">
        <v>22</v>
      </c>
      <c r="E142" s="13">
        <v>19</v>
      </c>
      <c r="F142" s="12"/>
      <c r="G142" s="27"/>
      <c r="H142" s="72"/>
      <c r="I142" s="72"/>
      <c r="J142" s="72"/>
      <c r="K142" s="72"/>
      <c r="L142" s="44"/>
      <c r="M142" s="44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27"/>
      <c r="H143" s="98"/>
      <c r="I143" s="98"/>
      <c r="J143" s="98"/>
      <c r="K143" s="98"/>
      <c r="L143" s="44"/>
      <c r="M143" s="44"/>
    </row>
    <row r="144" spans="1:13">
      <c r="A144" s="17">
        <v>3</v>
      </c>
      <c r="B144" s="75"/>
      <c r="C144" s="71"/>
      <c r="D144" s="6"/>
      <c r="E144" s="71"/>
      <c r="F144" s="6"/>
      <c r="G144" s="27"/>
      <c r="H144" s="204" t="s">
        <v>75</v>
      </c>
      <c r="I144" s="205"/>
      <c r="J144" s="98"/>
      <c r="K144" s="44" t="s">
        <v>35</v>
      </c>
      <c r="L144" s="5"/>
      <c r="M144" s="5"/>
    </row>
    <row r="145" spans="1:13">
      <c r="A145" s="17">
        <v>4</v>
      </c>
      <c r="B145" s="75"/>
      <c r="C145" s="71"/>
      <c r="D145" s="6"/>
      <c r="E145" s="71"/>
      <c r="F145" s="6"/>
      <c r="G145" s="27"/>
      <c r="H145" s="21" t="s">
        <v>64</v>
      </c>
      <c r="I145" s="21"/>
      <c r="J145" s="43">
        <f>SUM(J137*L137)+(J138*L138)+(J139*L139)+(J140*L140)+10</f>
        <v>10</v>
      </c>
      <c r="K145" s="2"/>
      <c r="L145" s="3"/>
      <c r="M145" s="3"/>
    </row>
    <row r="146" spans="1:13">
      <c r="A146" s="17">
        <v>5</v>
      </c>
      <c r="B146" s="76"/>
      <c r="C146" s="71"/>
      <c r="D146" s="71"/>
      <c r="E146" s="71"/>
      <c r="F146" s="6"/>
      <c r="G146" s="27"/>
      <c r="H146" s="21" t="s">
        <v>65</v>
      </c>
      <c r="I146" s="21"/>
      <c r="J146" s="43">
        <f>SUM(B144:B146)*5+(B148)*3+B143</f>
        <v>10</v>
      </c>
      <c r="K146" s="27"/>
      <c r="L146" s="3"/>
      <c r="M146" s="3"/>
    </row>
    <row r="147" spans="1:13">
      <c r="A147" s="17">
        <v>6</v>
      </c>
      <c r="B147" s="7"/>
      <c r="C147" s="7"/>
      <c r="D147" s="7"/>
      <c r="E147" s="71"/>
      <c r="F147" s="6"/>
      <c r="G147" s="27"/>
      <c r="H147" s="206" t="s">
        <v>66</v>
      </c>
      <c r="I147" s="207"/>
      <c r="J147" s="206" t="s">
        <v>67</v>
      </c>
      <c r="K147" s="207"/>
      <c r="L147" s="20"/>
      <c r="M147" s="20"/>
    </row>
    <row r="148" spans="1:13">
      <c r="A148" s="17">
        <v>7</v>
      </c>
      <c r="B148" s="76"/>
      <c r="C148" s="71"/>
      <c r="D148" s="71"/>
      <c r="E148" s="71"/>
      <c r="F148" s="6"/>
      <c r="G148" s="27"/>
      <c r="H148" s="197"/>
      <c r="I148" s="198"/>
      <c r="J148" s="197"/>
      <c r="K148" s="198"/>
      <c r="L148" s="27"/>
      <c r="M148" s="27"/>
    </row>
    <row r="149" spans="1:13">
      <c r="A149" s="17">
        <v>8</v>
      </c>
      <c r="B149" s="7"/>
      <c r="C149" s="7"/>
      <c r="D149" s="7"/>
      <c r="E149" s="71"/>
      <c r="F149" s="6"/>
      <c r="G149" s="27"/>
      <c r="H149" s="199"/>
      <c r="I149" s="200"/>
      <c r="J149" s="199"/>
      <c r="K149" s="200"/>
      <c r="L149" s="27"/>
      <c r="M149" s="27"/>
    </row>
    <row r="150" spans="1:13">
      <c r="A150" s="17">
        <v>9</v>
      </c>
      <c r="B150" s="23"/>
      <c r="C150" s="7"/>
      <c r="D150" s="7"/>
      <c r="E150" s="6"/>
      <c r="F150" s="6"/>
      <c r="G150" s="27"/>
      <c r="H150" s="38" t="s">
        <v>68</v>
      </c>
      <c r="I150" s="38"/>
      <c r="J150" s="38"/>
      <c r="K150" s="38"/>
      <c r="L150" s="27"/>
      <c r="M150" s="27"/>
    </row>
    <row r="151" spans="1:13">
      <c r="A151" s="17">
        <v>10</v>
      </c>
      <c r="B151" s="95"/>
      <c r="C151" s="6"/>
      <c r="D151" s="6"/>
      <c r="E151" s="6"/>
      <c r="F151" s="6"/>
      <c r="G151" s="27"/>
      <c r="H151" s="54" t="s">
        <v>69</v>
      </c>
      <c r="I151" s="54"/>
      <c r="J151" s="54"/>
      <c r="K151" s="54"/>
      <c r="L151" s="27"/>
      <c r="M151" s="27"/>
    </row>
    <row r="152" spans="1:13">
      <c r="A152" s="17">
        <v>11</v>
      </c>
      <c r="B152" s="76"/>
      <c r="C152" s="6"/>
      <c r="D152" s="6"/>
      <c r="E152" s="6"/>
      <c r="F152" s="6"/>
      <c r="G152" s="20"/>
      <c r="H152" s="182"/>
      <c r="I152" s="183"/>
      <c r="J152" s="8"/>
      <c r="K152" s="8"/>
      <c r="L152" s="8"/>
      <c r="M152" s="8"/>
    </row>
    <row r="153" spans="1:13">
      <c r="A153" s="17">
        <v>12</v>
      </c>
      <c r="B153" s="75"/>
      <c r="C153" s="6"/>
      <c r="D153" s="6"/>
      <c r="E153" s="6"/>
      <c r="F153" s="6"/>
      <c r="G153" s="20"/>
      <c r="H153" s="95"/>
      <c r="I153" s="7"/>
      <c r="J153" s="8"/>
      <c r="K153" s="8"/>
      <c r="L153" s="8"/>
      <c r="M153" s="8"/>
    </row>
    <row r="154" spans="1:13">
      <c r="A154" s="17">
        <v>13</v>
      </c>
      <c r="B154" s="76"/>
      <c r="C154" s="6"/>
      <c r="D154" s="6"/>
      <c r="E154" s="6"/>
      <c r="F154" s="6"/>
      <c r="G154" s="20"/>
      <c r="H154" s="95"/>
      <c r="I154" s="7"/>
      <c r="J154" s="8"/>
      <c r="K154" s="8"/>
      <c r="L154" s="8"/>
      <c r="M154" s="8"/>
    </row>
    <row r="155" spans="1:13">
      <c r="A155" s="17">
        <v>14</v>
      </c>
      <c r="B155" s="76"/>
      <c r="C155" s="6"/>
      <c r="D155" s="6"/>
      <c r="E155" s="6"/>
      <c r="F155" s="6"/>
      <c r="G155" s="20"/>
      <c r="H155" s="95"/>
      <c r="I155" s="7"/>
      <c r="J155" s="8"/>
      <c r="K155" s="8"/>
      <c r="L155" s="8"/>
      <c r="M155" s="8"/>
    </row>
    <row r="156" spans="1:13">
      <c r="A156" s="17">
        <v>15</v>
      </c>
      <c r="B156" s="76"/>
      <c r="C156" s="6"/>
      <c r="D156" s="6"/>
      <c r="E156" s="6"/>
      <c r="F156" s="6"/>
      <c r="G156" s="20"/>
      <c r="H156" s="95"/>
      <c r="I156" s="7"/>
      <c r="J156" s="8"/>
      <c r="K156" s="8"/>
      <c r="L156" s="8"/>
      <c r="M156" s="8"/>
    </row>
    <row r="157" spans="1:13">
      <c r="A157" s="17">
        <v>16</v>
      </c>
      <c r="B157" s="75"/>
      <c r="C157" s="6"/>
      <c r="D157" s="6"/>
      <c r="E157" s="6"/>
      <c r="F157" s="6"/>
      <c r="G157" s="54"/>
      <c r="H157" s="95"/>
      <c r="I157" s="7"/>
      <c r="J157" s="8"/>
      <c r="K157" s="8"/>
      <c r="L157" s="8"/>
      <c r="M157" s="8"/>
    </row>
    <row r="158" spans="1:13">
      <c r="A158" s="17">
        <v>17</v>
      </c>
      <c r="B158" s="76"/>
      <c r="C158" s="6"/>
      <c r="D158" s="6"/>
      <c r="E158" s="6"/>
      <c r="F158" s="6"/>
      <c r="G158" s="54"/>
      <c r="H158" s="56" t="s">
        <v>83</v>
      </c>
      <c r="I158" s="8"/>
      <c r="J158" s="56"/>
      <c r="K158" s="8"/>
      <c r="L158" s="56"/>
      <c r="M158" s="56"/>
    </row>
    <row r="159" spans="1:13">
      <c r="A159" s="17">
        <v>18</v>
      </c>
      <c r="B159" s="76"/>
      <c r="C159" s="6"/>
      <c r="D159" s="6"/>
      <c r="E159" s="6"/>
      <c r="F159" s="6"/>
      <c r="G159" s="54"/>
      <c r="H159" s="99"/>
      <c r="I159" s="8"/>
      <c r="J159" s="99"/>
      <c r="K159" s="8"/>
      <c r="L159" s="99"/>
      <c r="M159" s="99"/>
    </row>
    <row r="160" spans="1:13">
      <c r="A160" s="17">
        <v>19</v>
      </c>
      <c r="B160" s="76"/>
      <c r="C160" s="6"/>
      <c r="D160" s="6"/>
      <c r="E160" s="6"/>
      <c r="F160" s="6"/>
      <c r="G160" s="99"/>
      <c r="H160" s="8"/>
      <c r="I160" s="8"/>
      <c r="J160" s="8"/>
      <c r="K160" s="8"/>
      <c r="L160" s="8"/>
      <c r="M160" s="8"/>
    </row>
    <row r="161" spans="1:13">
      <c r="A161" s="17">
        <v>20</v>
      </c>
      <c r="B161" s="75"/>
      <c r="C161" s="6"/>
      <c r="D161" s="6"/>
      <c r="E161" s="6"/>
      <c r="F161" s="6"/>
      <c r="G161" s="99"/>
      <c r="H161" s="8"/>
      <c r="I161" s="8"/>
      <c r="J161" s="8"/>
      <c r="K161" s="8"/>
      <c r="L161" s="8"/>
      <c r="M161" s="8"/>
    </row>
    <row r="162" spans="1:13">
      <c r="A162" s="17">
        <v>21</v>
      </c>
      <c r="B162" s="76"/>
      <c r="C162" s="6"/>
      <c r="D162" s="6"/>
      <c r="E162" s="6"/>
      <c r="F162" s="6"/>
      <c r="G162" s="99"/>
      <c r="H162" s="8"/>
      <c r="I162" s="8"/>
      <c r="J162" s="8"/>
      <c r="K162" s="8"/>
      <c r="L162" s="8"/>
      <c r="M162" s="8"/>
    </row>
    <row r="163" spans="1:13">
      <c r="A163" s="17">
        <v>22</v>
      </c>
      <c r="B163" s="76"/>
      <c r="C163" s="6"/>
      <c r="D163" s="6"/>
      <c r="E163" s="6"/>
      <c r="F163" s="6"/>
      <c r="G163" s="99"/>
      <c r="H163" s="8"/>
      <c r="I163" s="8"/>
      <c r="J163" s="8"/>
      <c r="K163" s="8"/>
      <c r="L163" s="8"/>
      <c r="M163" s="8"/>
    </row>
    <row r="164" spans="1:13">
      <c r="A164" s="17">
        <v>23</v>
      </c>
      <c r="B164" s="76"/>
      <c r="C164" s="6"/>
      <c r="D164" s="6"/>
      <c r="E164" s="6"/>
      <c r="F164" s="6"/>
      <c r="G164" s="99"/>
      <c r="H164" s="8"/>
      <c r="I164" s="8"/>
      <c r="J164" s="8"/>
      <c r="K164" s="8"/>
      <c r="L164" s="8" t="s">
        <v>84</v>
      </c>
      <c r="M164" s="8"/>
    </row>
    <row r="165" spans="1:13">
      <c r="A165" s="17">
        <v>24</v>
      </c>
      <c r="B165" s="75"/>
      <c r="C165" s="6"/>
      <c r="D165" s="6"/>
      <c r="E165" s="6"/>
      <c r="F165" s="6"/>
      <c r="G165" s="99"/>
      <c r="H165" s="42"/>
      <c r="I165" s="8"/>
      <c r="J165" s="42"/>
      <c r="K165" s="8"/>
      <c r="L165" s="8"/>
      <c r="M165" s="8"/>
    </row>
    <row r="166" spans="1:13">
      <c r="A166" s="17">
        <v>25</v>
      </c>
      <c r="B166" s="76"/>
      <c r="C166" s="6"/>
      <c r="D166" s="6"/>
      <c r="E166" s="6"/>
      <c r="F166" s="6"/>
      <c r="G166" s="99"/>
      <c r="H166" s="42"/>
      <c r="I166" s="99"/>
      <c r="J166" s="42"/>
      <c r="K166" s="8"/>
      <c r="L166" s="8"/>
      <c r="M166" s="8"/>
    </row>
    <row r="167" spans="1:13">
      <c r="G167" s="8"/>
      <c r="H167" s="8"/>
      <c r="I167" s="8"/>
      <c r="J167" s="8"/>
      <c r="K167" s="8"/>
      <c r="L167" s="8"/>
      <c r="M167" s="8"/>
    </row>
    <row r="168" spans="1:13">
      <c r="G168" s="8"/>
      <c r="H168" s="8"/>
      <c r="I168" s="8"/>
      <c r="J168" s="8"/>
      <c r="K168" s="8"/>
      <c r="L168" s="8"/>
      <c r="M168" s="8"/>
    </row>
    <row r="169" spans="1:13">
      <c r="G169" s="8"/>
      <c r="H169" s="8"/>
      <c r="I169" s="8"/>
      <c r="J169" s="8"/>
      <c r="K169" s="8"/>
      <c r="L169" s="8"/>
      <c r="M169" s="8"/>
    </row>
    <row r="170" spans="1:13">
      <c r="G170" s="8"/>
      <c r="H170" s="8"/>
      <c r="I170" s="8"/>
      <c r="J170" s="8"/>
      <c r="K170" s="8"/>
      <c r="L170" s="8"/>
      <c r="M170" s="8"/>
    </row>
    <row r="171" spans="1:13">
      <c r="G171" s="8"/>
      <c r="H171" s="8"/>
      <c r="I171" s="8"/>
      <c r="J171" s="8"/>
      <c r="K171" s="8"/>
      <c r="L171" s="8"/>
      <c r="M171" s="8"/>
    </row>
    <row r="172" spans="1:13">
      <c r="G172" s="8"/>
      <c r="H172" s="8"/>
      <c r="I172" s="8"/>
      <c r="J172" s="8"/>
      <c r="K172" s="8"/>
      <c r="L172" s="8"/>
      <c r="M172" s="8"/>
    </row>
    <row r="173" spans="1:13">
      <c r="G173" s="8"/>
      <c r="H173" s="8"/>
      <c r="I173" s="8"/>
      <c r="J173" s="8"/>
      <c r="K173" s="8"/>
      <c r="L173" s="8"/>
      <c r="M173" s="8"/>
    </row>
    <row r="174" spans="1:13">
      <c r="G174" s="8"/>
      <c r="H174" s="8"/>
      <c r="I174" s="8"/>
      <c r="J174" s="8"/>
      <c r="K174" s="8"/>
      <c r="L174" s="8"/>
      <c r="M174" s="8"/>
    </row>
    <row r="175" spans="1:13">
      <c r="G175" s="8"/>
      <c r="H175" s="8"/>
      <c r="I175" s="8"/>
      <c r="J175" s="8"/>
      <c r="K175" s="8"/>
      <c r="L175" s="8"/>
      <c r="M175" s="8"/>
    </row>
    <row r="176" spans="1:13">
      <c r="G176" s="8"/>
      <c r="H176" s="8"/>
      <c r="I176" s="8"/>
      <c r="J176" s="8"/>
      <c r="K176" s="8"/>
      <c r="L176" s="8"/>
      <c r="M176" s="8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94"/>
    </row>
    <row r="178" spans="1:13">
      <c r="A178" s="202" t="s">
        <v>86</v>
      </c>
      <c r="B178" s="203"/>
      <c r="C178" s="203"/>
      <c r="D178" s="203"/>
      <c r="E178" s="203"/>
      <c r="F178" s="97"/>
      <c r="G178" s="27"/>
      <c r="H178" s="96" t="s">
        <v>51</v>
      </c>
      <c r="I178" s="96"/>
      <c r="J178" s="96"/>
      <c r="K178" s="27"/>
      <c r="L178" s="27"/>
      <c r="M178" s="27"/>
    </row>
    <row r="179" spans="1:13">
      <c r="A179" s="34" t="s">
        <v>52</v>
      </c>
      <c r="B179" s="97"/>
      <c r="C179" s="97"/>
      <c r="D179" s="97"/>
      <c r="E179" s="97"/>
      <c r="F179" s="97"/>
      <c r="G179" s="27"/>
      <c r="H179" s="55" t="s">
        <v>89</v>
      </c>
      <c r="I179" s="55"/>
      <c r="J179" s="55"/>
      <c r="K179" s="37"/>
      <c r="L179" s="26"/>
      <c r="M179" s="26"/>
    </row>
    <row r="180" spans="1:13">
      <c r="A180" s="97"/>
      <c r="B180" s="29"/>
      <c r="C180" s="15" t="s">
        <v>53</v>
      </c>
      <c r="D180" s="67"/>
      <c r="E180" s="30"/>
      <c r="F180" s="28"/>
      <c r="G180" s="27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32"/>
    </row>
    <row r="181" spans="1:13">
      <c r="A181" s="1"/>
      <c r="B181" s="1"/>
      <c r="C181" s="15" t="s">
        <v>59</v>
      </c>
      <c r="D181" s="30"/>
      <c r="E181" s="30"/>
      <c r="F181" s="28"/>
      <c r="G181" s="27"/>
      <c r="H181" s="31">
        <v>1</v>
      </c>
      <c r="I181" s="68"/>
      <c r="J181" s="35"/>
      <c r="K181" s="31"/>
      <c r="L181" s="33"/>
      <c r="M181" s="106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27"/>
      <c r="H182" s="31">
        <v>2</v>
      </c>
      <c r="I182" s="68"/>
      <c r="J182" s="35"/>
      <c r="K182" s="31"/>
      <c r="L182" s="33"/>
      <c r="M182" s="106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27"/>
      <c r="H183" s="31">
        <v>3</v>
      </c>
      <c r="I183" s="31"/>
      <c r="J183" s="35"/>
      <c r="K183" s="31"/>
      <c r="L183" s="33"/>
      <c r="M183" s="106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27"/>
      <c r="H184" s="31">
        <v>4</v>
      </c>
      <c r="I184" s="31"/>
      <c r="J184" s="35"/>
      <c r="K184" s="31"/>
      <c r="L184" s="33"/>
      <c r="M184" s="106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27"/>
      <c r="H185" s="31">
        <v>5</v>
      </c>
      <c r="I185" s="31"/>
      <c r="J185" s="35"/>
      <c r="K185" s="31"/>
      <c r="L185" s="33"/>
      <c r="M185" s="106"/>
    </row>
    <row r="186" spans="1:13">
      <c r="A186" s="17">
        <v>1</v>
      </c>
      <c r="B186" s="12"/>
      <c r="C186" s="13">
        <v>19</v>
      </c>
      <c r="D186" s="77">
        <v>22</v>
      </c>
      <c r="E186" s="13">
        <v>19</v>
      </c>
      <c r="F186" s="12"/>
      <c r="G186" s="27"/>
      <c r="H186" s="72"/>
      <c r="I186" s="72"/>
      <c r="J186" s="72"/>
      <c r="K186" s="72"/>
      <c r="L186" s="44"/>
      <c r="M186" s="44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27"/>
      <c r="H187" s="98"/>
      <c r="I187" s="98"/>
      <c r="J187" s="98"/>
      <c r="K187" s="98"/>
      <c r="L187" s="44"/>
      <c r="M187" s="44"/>
    </row>
    <row r="188" spans="1:13">
      <c r="A188" s="17">
        <v>3</v>
      </c>
      <c r="B188" s="75"/>
      <c r="C188" s="71"/>
      <c r="D188" s="6"/>
      <c r="E188" s="71"/>
      <c r="F188" s="6"/>
      <c r="G188" s="27"/>
      <c r="H188" s="204" t="s">
        <v>75</v>
      </c>
      <c r="I188" s="205"/>
      <c r="J188" s="98"/>
      <c r="K188" s="44" t="s">
        <v>35</v>
      </c>
      <c r="L188" s="5"/>
      <c r="M188" s="5"/>
    </row>
    <row r="189" spans="1:13">
      <c r="A189" s="17">
        <v>4</v>
      </c>
      <c r="B189" s="75"/>
      <c r="C189" s="71"/>
      <c r="D189" s="6"/>
      <c r="E189" s="71"/>
      <c r="F189" s="6"/>
      <c r="G189" s="27"/>
      <c r="H189" s="21" t="s">
        <v>64</v>
      </c>
      <c r="I189" s="21"/>
      <c r="J189" s="43">
        <f>SUM(J181*L181)+(J182*L182)+(J183*L183)+(J184*L184)+10</f>
        <v>10</v>
      </c>
      <c r="K189" s="2"/>
      <c r="L189" s="3"/>
      <c r="M189" s="3"/>
    </row>
    <row r="190" spans="1:13">
      <c r="A190" s="17">
        <v>5</v>
      </c>
      <c r="B190" s="76"/>
      <c r="C190" s="71"/>
      <c r="D190" s="71"/>
      <c r="E190" s="71"/>
      <c r="F190" s="6"/>
      <c r="G190" s="27"/>
      <c r="H190" s="21" t="s">
        <v>65</v>
      </c>
      <c r="I190" s="21"/>
      <c r="J190" s="43">
        <f>SUM(B188:B190)*5+(B192)*3+B187</f>
        <v>10</v>
      </c>
      <c r="K190" s="27"/>
      <c r="L190" s="3"/>
      <c r="M190" s="3"/>
    </row>
    <row r="191" spans="1:13">
      <c r="A191" s="17">
        <v>6</v>
      </c>
      <c r="B191" s="7"/>
      <c r="C191" s="7"/>
      <c r="D191" s="7"/>
      <c r="E191" s="71"/>
      <c r="F191" s="6"/>
      <c r="G191" s="27"/>
      <c r="H191" s="206" t="s">
        <v>66</v>
      </c>
      <c r="I191" s="207"/>
      <c r="J191" s="206" t="s">
        <v>67</v>
      </c>
      <c r="K191" s="207"/>
      <c r="L191" s="20"/>
      <c r="M191" s="20"/>
    </row>
    <row r="192" spans="1:13">
      <c r="A192" s="17">
        <v>7</v>
      </c>
      <c r="B192" s="76"/>
      <c r="C192" s="71"/>
      <c r="D192" s="71"/>
      <c r="E192" s="71"/>
      <c r="F192" s="6"/>
      <c r="G192" s="27"/>
      <c r="H192" s="197"/>
      <c r="I192" s="198"/>
      <c r="J192" s="197"/>
      <c r="K192" s="198"/>
      <c r="L192" s="27"/>
      <c r="M192" s="27"/>
    </row>
    <row r="193" spans="1:13">
      <c r="A193" s="17">
        <v>8</v>
      </c>
      <c r="B193" s="7"/>
      <c r="C193" s="7"/>
      <c r="D193" s="7"/>
      <c r="E193" s="71"/>
      <c r="F193" s="6"/>
      <c r="G193" s="27"/>
      <c r="H193" s="199"/>
      <c r="I193" s="200"/>
      <c r="J193" s="199"/>
      <c r="K193" s="200"/>
      <c r="L193" s="27"/>
      <c r="M193" s="27"/>
    </row>
    <row r="194" spans="1:13">
      <c r="A194" s="17">
        <v>9</v>
      </c>
      <c r="B194" s="23"/>
      <c r="C194" s="7"/>
      <c r="D194" s="7"/>
      <c r="E194" s="6"/>
      <c r="F194" s="6"/>
      <c r="G194" s="27"/>
      <c r="H194" s="38" t="s">
        <v>68</v>
      </c>
      <c r="I194" s="38"/>
      <c r="J194" s="38"/>
      <c r="K194" s="38"/>
      <c r="L194" s="27"/>
      <c r="M194" s="27"/>
    </row>
    <row r="195" spans="1:13">
      <c r="A195" s="17">
        <v>10</v>
      </c>
      <c r="B195" s="95"/>
      <c r="C195" s="6"/>
      <c r="D195" s="6"/>
      <c r="E195" s="6"/>
      <c r="F195" s="6"/>
      <c r="G195" s="27"/>
      <c r="H195" s="54" t="s">
        <v>69</v>
      </c>
      <c r="I195" s="54"/>
      <c r="J195" s="54"/>
      <c r="K195" s="54"/>
      <c r="L195" s="27"/>
      <c r="M195" s="27"/>
    </row>
    <row r="196" spans="1:13">
      <c r="A196" s="17">
        <v>11</v>
      </c>
      <c r="B196" s="76"/>
      <c r="C196" s="6"/>
      <c r="D196" s="6"/>
      <c r="E196" s="6"/>
      <c r="F196" s="6"/>
      <c r="G196" s="20"/>
      <c r="H196" s="182"/>
      <c r="I196" s="183"/>
      <c r="J196" s="8"/>
      <c r="K196" s="8"/>
      <c r="L196" s="8"/>
      <c r="M196" s="8"/>
    </row>
    <row r="197" spans="1:13">
      <c r="A197" s="17">
        <v>12</v>
      </c>
      <c r="B197" s="75"/>
      <c r="C197" s="6"/>
      <c r="D197" s="6"/>
      <c r="E197" s="6"/>
      <c r="F197" s="6"/>
      <c r="G197" s="20"/>
      <c r="H197" s="95"/>
      <c r="I197" s="7"/>
      <c r="J197" s="8"/>
      <c r="K197" s="8"/>
      <c r="L197" s="8"/>
      <c r="M197" s="8"/>
    </row>
    <row r="198" spans="1:13">
      <c r="A198" s="17">
        <v>13</v>
      </c>
      <c r="B198" s="76"/>
      <c r="C198" s="6"/>
      <c r="D198" s="6"/>
      <c r="E198" s="6"/>
      <c r="F198" s="6"/>
      <c r="G198" s="20"/>
      <c r="H198" s="95"/>
      <c r="I198" s="7"/>
      <c r="J198" s="8"/>
      <c r="K198" s="8"/>
      <c r="L198" s="8"/>
      <c r="M198" s="8"/>
    </row>
    <row r="199" spans="1:13">
      <c r="A199" s="17">
        <v>14</v>
      </c>
      <c r="B199" s="76"/>
      <c r="C199" s="6"/>
      <c r="D199" s="6"/>
      <c r="E199" s="6"/>
      <c r="F199" s="6"/>
      <c r="G199" s="20"/>
      <c r="H199" s="95"/>
      <c r="I199" s="7"/>
      <c r="J199" s="8"/>
      <c r="K199" s="8"/>
      <c r="L199" s="8"/>
      <c r="M199" s="8"/>
    </row>
    <row r="200" spans="1:13">
      <c r="A200" s="17">
        <v>15</v>
      </c>
      <c r="B200" s="76"/>
      <c r="C200" s="6"/>
      <c r="D200" s="6"/>
      <c r="E200" s="6"/>
      <c r="F200" s="6"/>
      <c r="G200" s="20"/>
      <c r="H200" s="95"/>
      <c r="I200" s="7"/>
      <c r="J200" s="8"/>
      <c r="K200" s="8"/>
      <c r="L200" s="8"/>
      <c r="M200" s="8"/>
    </row>
    <row r="201" spans="1:13">
      <c r="A201" s="17">
        <v>16</v>
      </c>
      <c r="B201" s="75"/>
      <c r="C201" s="6"/>
      <c r="D201" s="6"/>
      <c r="E201" s="6"/>
      <c r="F201" s="6"/>
      <c r="G201" s="54"/>
      <c r="H201" s="95"/>
      <c r="I201" s="7"/>
      <c r="J201" s="8"/>
      <c r="K201" s="8"/>
      <c r="L201" s="8"/>
      <c r="M201" s="8"/>
    </row>
    <row r="202" spans="1:13">
      <c r="A202" s="17">
        <v>17</v>
      </c>
      <c r="B202" s="76"/>
      <c r="C202" s="6"/>
      <c r="D202" s="6"/>
      <c r="E202" s="6"/>
      <c r="F202" s="6"/>
      <c r="G202" s="54"/>
      <c r="H202" s="56" t="s">
        <v>83</v>
      </c>
      <c r="I202" s="8"/>
      <c r="J202" s="56"/>
      <c r="K202" s="8"/>
      <c r="L202" s="56"/>
      <c r="M202" s="56"/>
    </row>
    <row r="203" spans="1:13">
      <c r="A203" s="17">
        <v>18</v>
      </c>
      <c r="B203" s="76"/>
      <c r="C203" s="6"/>
      <c r="D203" s="6"/>
      <c r="E203" s="6"/>
      <c r="F203" s="6"/>
      <c r="G203" s="54"/>
      <c r="H203" s="99"/>
      <c r="I203" s="8"/>
      <c r="J203" s="99"/>
      <c r="K203" s="8"/>
      <c r="L203" s="99"/>
      <c r="M203" s="99"/>
    </row>
    <row r="204" spans="1:13">
      <c r="A204" s="17">
        <v>19</v>
      </c>
      <c r="B204" s="76"/>
      <c r="C204" s="6"/>
      <c r="D204" s="6"/>
      <c r="E204" s="6"/>
      <c r="F204" s="6"/>
      <c r="G204" s="99"/>
      <c r="H204" s="8"/>
      <c r="I204" s="8"/>
      <c r="J204" s="8"/>
      <c r="K204" s="8"/>
      <c r="L204" s="8"/>
      <c r="M204" s="8"/>
    </row>
    <row r="205" spans="1:13">
      <c r="A205" s="17">
        <v>20</v>
      </c>
      <c r="B205" s="75"/>
      <c r="C205" s="6"/>
      <c r="D205" s="6"/>
      <c r="E205" s="6"/>
      <c r="F205" s="6"/>
      <c r="G205" s="99"/>
      <c r="H205" s="8"/>
      <c r="I205" s="8"/>
      <c r="J205" s="8"/>
      <c r="K205" s="8"/>
      <c r="L205" s="8"/>
      <c r="M205" s="8"/>
    </row>
    <row r="206" spans="1:13">
      <c r="A206" s="17">
        <v>21</v>
      </c>
      <c r="B206" s="76"/>
      <c r="C206" s="6"/>
      <c r="D206" s="6"/>
      <c r="E206" s="6"/>
      <c r="F206" s="6"/>
      <c r="G206" s="99"/>
      <c r="H206" s="8"/>
      <c r="I206" s="8"/>
      <c r="J206" s="8"/>
      <c r="K206" s="8"/>
      <c r="L206" s="8"/>
      <c r="M206" s="8"/>
    </row>
    <row r="207" spans="1:13">
      <c r="A207" s="17">
        <v>22</v>
      </c>
      <c r="B207" s="76"/>
      <c r="C207" s="6"/>
      <c r="D207" s="6"/>
      <c r="E207" s="6"/>
      <c r="F207" s="6"/>
      <c r="G207" s="99"/>
      <c r="H207" s="8"/>
      <c r="I207" s="8"/>
      <c r="J207" s="8"/>
      <c r="K207" s="8"/>
      <c r="L207" s="8"/>
      <c r="M207" s="8"/>
    </row>
    <row r="208" spans="1:13">
      <c r="A208" s="17">
        <v>23</v>
      </c>
      <c r="B208" s="76"/>
      <c r="C208" s="6"/>
      <c r="D208" s="6"/>
      <c r="E208" s="6"/>
      <c r="F208" s="6"/>
      <c r="G208" s="99"/>
      <c r="H208" s="8"/>
      <c r="I208" s="8"/>
      <c r="J208" s="8"/>
      <c r="K208" s="8"/>
      <c r="L208" s="8" t="s">
        <v>84</v>
      </c>
      <c r="M208" s="8"/>
    </row>
    <row r="209" spans="1:13">
      <c r="A209" s="17">
        <v>24</v>
      </c>
      <c r="B209" s="75"/>
      <c r="C209" s="6"/>
      <c r="D209" s="6"/>
      <c r="E209" s="6"/>
      <c r="F209" s="6"/>
      <c r="G209" s="99"/>
      <c r="H209" s="42"/>
      <c r="I209" s="8"/>
      <c r="J209" s="42"/>
      <c r="K209" s="8"/>
      <c r="L209" s="8"/>
      <c r="M209" s="8"/>
    </row>
    <row r="210" spans="1:13">
      <c r="A210" s="17">
        <v>25</v>
      </c>
      <c r="B210" s="76"/>
      <c r="C210" s="6"/>
      <c r="D210" s="6"/>
      <c r="E210" s="6"/>
      <c r="F210" s="6"/>
      <c r="G210" s="99"/>
      <c r="H210" s="42"/>
      <c r="I210" s="99"/>
      <c r="J210" s="42"/>
      <c r="K210" s="8"/>
      <c r="L210" s="8"/>
      <c r="M210" s="8"/>
    </row>
    <row r="211" spans="1:13">
      <c r="G211" s="8"/>
      <c r="H211" s="8"/>
      <c r="I211" s="8"/>
      <c r="J211" s="8"/>
      <c r="K211" s="8"/>
      <c r="L211" s="8"/>
      <c r="M211" s="8"/>
    </row>
    <row r="212" spans="1:13">
      <c r="G212" s="8"/>
      <c r="H212" s="8"/>
      <c r="I212" s="8"/>
      <c r="J212" s="8"/>
      <c r="K212" s="8"/>
      <c r="L212" s="8"/>
      <c r="M212" s="8"/>
    </row>
    <row r="213" spans="1:13">
      <c r="G213" s="8"/>
      <c r="H213" s="8"/>
      <c r="I213" s="8"/>
      <c r="J213" s="8"/>
      <c r="K213" s="8"/>
      <c r="L213" s="8"/>
      <c r="M213" s="8"/>
    </row>
    <row r="214" spans="1:13">
      <c r="G214" s="8"/>
      <c r="H214" s="8"/>
      <c r="I214" s="8"/>
      <c r="J214" s="8"/>
      <c r="K214" s="8"/>
      <c r="L214" s="8"/>
      <c r="M214" s="8"/>
    </row>
    <row r="215" spans="1:13">
      <c r="G215" s="8"/>
      <c r="H215" s="8"/>
      <c r="I215" s="8"/>
      <c r="J215" s="8"/>
      <c r="K215" s="8"/>
      <c r="L215" s="8"/>
      <c r="M215" s="8"/>
    </row>
    <row r="216" spans="1:13">
      <c r="G216" s="8"/>
      <c r="H216" s="8"/>
      <c r="I216" s="8"/>
      <c r="J216" s="8"/>
      <c r="K216" s="8"/>
      <c r="L216" s="8"/>
      <c r="M216" s="8"/>
    </row>
    <row r="217" spans="1:13">
      <c r="G217" s="8"/>
      <c r="H217" s="8"/>
      <c r="I217" s="8"/>
      <c r="J217" s="8"/>
      <c r="K217" s="8"/>
      <c r="L217" s="8"/>
      <c r="M217" s="8"/>
    </row>
    <row r="218" spans="1:13">
      <c r="G218" s="8"/>
      <c r="H218" s="8"/>
      <c r="I218" s="8"/>
      <c r="J218" s="8"/>
      <c r="K218" s="8"/>
      <c r="L218" s="8"/>
      <c r="M218" s="8"/>
    </row>
    <row r="219" spans="1:13">
      <c r="G219" s="8"/>
      <c r="H219" s="8"/>
      <c r="I219" s="8"/>
      <c r="J219" s="8"/>
      <c r="K219" s="8"/>
      <c r="L219" s="8"/>
      <c r="M219" s="8"/>
    </row>
    <row r="220" spans="1:13">
      <c r="G220" s="8"/>
      <c r="H220" s="8"/>
      <c r="I220" s="8"/>
      <c r="J220" s="8"/>
      <c r="K220" s="8"/>
      <c r="L220" s="8"/>
      <c r="M220" s="8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94"/>
    </row>
    <row r="222" spans="1:13">
      <c r="A222" s="202" t="s">
        <v>86</v>
      </c>
      <c r="B222" s="203"/>
      <c r="C222" s="203"/>
      <c r="D222" s="203"/>
      <c r="E222" s="203"/>
      <c r="F222" s="97"/>
      <c r="G222" s="27"/>
      <c r="H222" s="96" t="s">
        <v>51</v>
      </c>
      <c r="I222" s="96"/>
      <c r="J222" s="96"/>
      <c r="K222" s="27"/>
      <c r="L222" s="27"/>
      <c r="M222" s="27"/>
    </row>
    <row r="223" spans="1:13">
      <c r="A223" s="34" t="s">
        <v>52</v>
      </c>
      <c r="B223" s="97"/>
      <c r="C223" s="97"/>
      <c r="D223" s="97"/>
      <c r="E223" s="97"/>
      <c r="F223" s="97"/>
      <c r="G223" s="27"/>
      <c r="H223" s="55" t="s">
        <v>89</v>
      </c>
      <c r="I223" s="55"/>
      <c r="J223" s="55"/>
      <c r="K223" s="37"/>
      <c r="L223" s="26"/>
      <c r="M223" s="26"/>
    </row>
    <row r="224" spans="1:13">
      <c r="A224" s="97"/>
      <c r="B224" s="29"/>
      <c r="C224" s="15" t="s">
        <v>53</v>
      </c>
      <c r="D224" s="67"/>
      <c r="E224" s="30"/>
      <c r="F224" s="28"/>
      <c r="G224" s="27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32"/>
    </row>
    <row r="225" spans="1:14">
      <c r="A225" s="1"/>
      <c r="B225" s="1"/>
      <c r="C225" s="15" t="s">
        <v>59</v>
      </c>
      <c r="D225" s="30"/>
      <c r="E225" s="30"/>
      <c r="F225" s="28"/>
      <c r="G225" s="27"/>
      <c r="H225" s="31">
        <v>1</v>
      </c>
      <c r="I225" s="68"/>
      <c r="J225" s="35"/>
      <c r="K225" s="31"/>
      <c r="L225" s="33"/>
      <c r="M225" s="106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27"/>
      <c r="H226" s="31">
        <v>2</v>
      </c>
      <c r="I226" s="68"/>
      <c r="J226" s="35"/>
      <c r="K226" s="31"/>
      <c r="L226" s="33"/>
      <c r="M226" s="106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27"/>
      <c r="H227" s="31">
        <v>3</v>
      </c>
      <c r="I227" s="31"/>
      <c r="J227" s="35"/>
      <c r="K227" s="31"/>
      <c r="L227" s="33"/>
      <c r="M227" s="106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27"/>
      <c r="H228" s="31">
        <v>4</v>
      </c>
      <c r="I228" s="31"/>
      <c r="J228" s="35"/>
      <c r="K228" s="31"/>
      <c r="L228" s="33"/>
      <c r="M228" s="106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27"/>
      <c r="H229" s="31">
        <v>5</v>
      </c>
      <c r="I229" s="31"/>
      <c r="J229" s="35"/>
      <c r="K229" s="31"/>
      <c r="L229" s="33"/>
      <c r="M229" s="106"/>
    </row>
    <row r="230" spans="1:14">
      <c r="A230" s="17">
        <v>1</v>
      </c>
      <c r="B230" s="12"/>
      <c r="C230" s="13">
        <v>19</v>
      </c>
      <c r="D230" s="77">
        <v>22</v>
      </c>
      <c r="E230" s="13">
        <v>19</v>
      </c>
      <c r="F230" s="12"/>
      <c r="G230" s="27"/>
      <c r="H230" s="72"/>
      <c r="I230" s="72"/>
      <c r="J230" s="72"/>
      <c r="K230" s="72"/>
      <c r="L230" s="44"/>
      <c r="M230" s="44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27"/>
      <c r="H231" s="98"/>
      <c r="I231" s="98"/>
      <c r="J231" s="98"/>
      <c r="K231" s="98"/>
      <c r="L231" s="44"/>
      <c r="M231" s="44"/>
    </row>
    <row r="232" spans="1:14">
      <c r="A232" s="17">
        <v>3</v>
      </c>
      <c r="B232" s="75"/>
      <c r="C232" s="71"/>
      <c r="D232" s="6"/>
      <c r="E232" s="71"/>
      <c r="F232" s="6"/>
      <c r="G232" s="27"/>
      <c r="H232" s="204" t="s">
        <v>75</v>
      </c>
      <c r="I232" s="205"/>
      <c r="J232" s="98"/>
      <c r="K232" s="44" t="s">
        <v>35</v>
      </c>
      <c r="L232" s="5"/>
      <c r="M232" s="5"/>
    </row>
    <row r="233" spans="1:14">
      <c r="A233" s="17">
        <v>4</v>
      </c>
      <c r="B233" s="75"/>
      <c r="C233" s="71"/>
      <c r="D233" s="6"/>
      <c r="E233" s="71"/>
      <c r="F233" s="6"/>
      <c r="G233" s="27"/>
      <c r="H233" s="21" t="s">
        <v>64</v>
      </c>
      <c r="I233" s="21"/>
      <c r="J233" s="43">
        <f>SUM(J225*L225)+(J226*L226)+(J227*L227)+(J228*L228)+10</f>
        <v>10</v>
      </c>
      <c r="K233" s="2"/>
      <c r="L233" s="3"/>
      <c r="M233" s="3"/>
    </row>
    <row r="234" spans="1:14">
      <c r="A234" s="17">
        <v>5</v>
      </c>
      <c r="B234" s="76"/>
      <c r="C234" s="71"/>
      <c r="D234" s="71"/>
      <c r="E234" s="71"/>
      <c r="F234" s="6"/>
      <c r="G234" s="27"/>
      <c r="H234" s="21" t="s">
        <v>65</v>
      </c>
      <c r="I234" s="21"/>
      <c r="J234" s="43">
        <f>SUM(B232:B234)*5+(B236)*3+B231</f>
        <v>10</v>
      </c>
      <c r="K234" s="27"/>
      <c r="L234" s="3"/>
      <c r="M234" s="3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27"/>
      <c r="H235" s="206" t="s">
        <v>66</v>
      </c>
      <c r="I235" s="207"/>
      <c r="J235" s="206" t="s">
        <v>67</v>
      </c>
      <c r="K235" s="207"/>
      <c r="L235" s="20"/>
      <c r="M235" s="20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27"/>
      <c r="H236" s="197"/>
      <c r="I236" s="198"/>
      <c r="J236" s="197"/>
      <c r="K236" s="198"/>
      <c r="L236" s="27"/>
      <c r="M236" s="27"/>
    </row>
    <row r="237" spans="1:14">
      <c r="A237" s="17">
        <v>8</v>
      </c>
      <c r="B237" s="7"/>
      <c r="C237" s="7"/>
      <c r="D237" s="7"/>
      <c r="E237" s="71"/>
      <c r="F237" s="6"/>
      <c r="G237" s="27"/>
      <c r="H237" s="199"/>
      <c r="I237" s="200"/>
      <c r="J237" s="199"/>
      <c r="K237" s="200"/>
      <c r="L237" s="27"/>
      <c r="M237" s="27"/>
    </row>
    <row r="238" spans="1:14">
      <c r="A238" s="17">
        <v>9</v>
      </c>
      <c r="B238" s="23"/>
      <c r="C238" s="7"/>
      <c r="D238" s="7"/>
      <c r="E238" s="6"/>
      <c r="F238" s="6"/>
      <c r="G238" s="27"/>
      <c r="H238" s="38" t="s">
        <v>68</v>
      </c>
      <c r="I238" s="38"/>
      <c r="J238" s="38"/>
      <c r="K238" s="38"/>
      <c r="L238" s="27"/>
      <c r="M238" s="27"/>
    </row>
    <row r="239" spans="1:14">
      <c r="A239" s="17">
        <v>10</v>
      </c>
      <c r="B239" s="95"/>
      <c r="C239" s="6"/>
      <c r="D239" s="6"/>
      <c r="E239" s="6"/>
      <c r="F239" s="6"/>
      <c r="G239" s="27"/>
      <c r="H239" s="54" t="s">
        <v>69</v>
      </c>
      <c r="I239" s="54"/>
      <c r="J239" s="54"/>
      <c r="K239" s="54"/>
      <c r="L239" s="27"/>
      <c r="M239" s="27"/>
    </row>
    <row r="240" spans="1:14">
      <c r="A240" s="17">
        <v>11</v>
      </c>
      <c r="B240" s="76"/>
      <c r="C240" s="6"/>
      <c r="D240" s="6"/>
      <c r="E240" s="6"/>
      <c r="F240" s="6"/>
      <c r="G240" s="20"/>
      <c r="H240" s="182"/>
      <c r="I240" s="183"/>
      <c r="J240" s="8"/>
      <c r="K240" s="8"/>
      <c r="L240" s="8"/>
      <c r="M240" s="8"/>
    </row>
    <row r="241" spans="1:13">
      <c r="A241" s="17">
        <v>12</v>
      </c>
      <c r="B241" s="75"/>
      <c r="C241" s="6"/>
      <c r="D241" s="6"/>
      <c r="E241" s="6"/>
      <c r="F241" s="6"/>
      <c r="G241" s="20"/>
      <c r="H241" s="95"/>
      <c r="I241" s="7"/>
      <c r="J241" s="8"/>
      <c r="K241" s="8"/>
      <c r="L241" s="8"/>
      <c r="M241" s="8"/>
    </row>
    <row r="242" spans="1:13">
      <c r="A242" s="17">
        <v>13</v>
      </c>
      <c r="B242" s="76"/>
      <c r="C242" s="6"/>
      <c r="D242" s="6"/>
      <c r="E242" s="6"/>
      <c r="F242" s="6"/>
      <c r="G242" s="20"/>
      <c r="H242" s="95"/>
      <c r="I242" s="7"/>
      <c r="J242" s="8"/>
      <c r="K242" s="8"/>
      <c r="L242" s="8"/>
      <c r="M242" s="8"/>
    </row>
    <row r="243" spans="1:13">
      <c r="A243" s="17">
        <v>14</v>
      </c>
      <c r="B243" s="76"/>
      <c r="C243" s="6"/>
      <c r="D243" s="6"/>
      <c r="E243" s="6"/>
      <c r="F243" s="6"/>
      <c r="G243" s="20"/>
      <c r="H243" s="95"/>
      <c r="I243" s="7"/>
      <c r="J243" s="8"/>
      <c r="K243" s="8"/>
      <c r="L243" s="8"/>
      <c r="M243" s="8"/>
    </row>
    <row r="244" spans="1:13">
      <c r="A244" s="17">
        <v>15</v>
      </c>
      <c r="B244" s="76"/>
      <c r="C244" s="6"/>
      <c r="D244" s="6"/>
      <c r="E244" s="6"/>
      <c r="F244" s="6"/>
      <c r="G244" s="20"/>
      <c r="H244" s="95"/>
      <c r="I244" s="7"/>
      <c r="J244" s="8"/>
      <c r="K244" s="8"/>
      <c r="L244" s="8"/>
      <c r="M244" s="8"/>
    </row>
    <row r="245" spans="1:13">
      <c r="A245" s="17">
        <v>16</v>
      </c>
      <c r="B245" s="75"/>
      <c r="C245" s="6"/>
      <c r="D245" s="6"/>
      <c r="E245" s="6"/>
      <c r="F245" s="6"/>
      <c r="G245" s="54"/>
      <c r="H245" s="95"/>
      <c r="I245" s="7"/>
      <c r="J245" s="8"/>
      <c r="K245" s="8"/>
      <c r="L245" s="8"/>
      <c r="M245" s="8"/>
    </row>
    <row r="246" spans="1:13">
      <c r="A246" s="17">
        <v>17</v>
      </c>
      <c r="B246" s="76"/>
      <c r="C246" s="6"/>
      <c r="D246" s="6"/>
      <c r="E246" s="6"/>
      <c r="F246" s="6"/>
      <c r="G246" s="54"/>
      <c r="H246" s="56" t="s">
        <v>83</v>
      </c>
      <c r="I246" s="8"/>
      <c r="J246" s="56"/>
      <c r="K246" s="8"/>
      <c r="L246" s="56"/>
      <c r="M246" s="56"/>
    </row>
    <row r="247" spans="1:13">
      <c r="A247" s="17">
        <v>18</v>
      </c>
      <c r="B247" s="76"/>
      <c r="C247" s="6"/>
      <c r="D247" s="6"/>
      <c r="E247" s="6"/>
      <c r="F247" s="6"/>
      <c r="G247" s="54"/>
      <c r="H247" s="99"/>
      <c r="I247" s="8"/>
      <c r="J247" s="99"/>
      <c r="K247" s="8"/>
      <c r="L247" s="99"/>
      <c r="M247" s="99"/>
    </row>
    <row r="248" spans="1:13">
      <c r="A248" s="17">
        <v>19</v>
      </c>
      <c r="B248" s="76"/>
      <c r="C248" s="6"/>
      <c r="D248" s="6"/>
      <c r="E248" s="6"/>
      <c r="F248" s="6"/>
      <c r="G248" s="99"/>
      <c r="H248" s="8"/>
      <c r="I248" s="8"/>
      <c r="J248" s="8"/>
      <c r="K248" s="8"/>
      <c r="L248" s="8"/>
      <c r="M248" s="8"/>
    </row>
    <row r="249" spans="1:13">
      <c r="A249" s="17">
        <v>20</v>
      </c>
      <c r="B249" s="75"/>
      <c r="C249" s="6"/>
      <c r="D249" s="6"/>
      <c r="E249" s="6"/>
      <c r="F249" s="6"/>
      <c r="G249" s="99"/>
      <c r="H249" s="8"/>
      <c r="I249" s="8"/>
      <c r="J249" s="8"/>
      <c r="K249" s="8"/>
      <c r="L249" s="8"/>
      <c r="M249" s="8"/>
    </row>
    <row r="250" spans="1:13">
      <c r="A250" s="17">
        <v>21</v>
      </c>
      <c r="B250" s="76"/>
      <c r="C250" s="6"/>
      <c r="D250" s="6"/>
      <c r="E250" s="6"/>
      <c r="F250" s="6"/>
      <c r="G250" s="99"/>
      <c r="H250" s="8"/>
      <c r="I250" s="8"/>
      <c r="J250" s="8"/>
      <c r="K250" s="8"/>
      <c r="L250" s="8"/>
      <c r="M250" s="8"/>
    </row>
    <row r="251" spans="1:13">
      <c r="A251" s="17">
        <v>22</v>
      </c>
      <c r="B251" s="76"/>
      <c r="C251" s="6"/>
      <c r="D251" s="6"/>
      <c r="E251" s="6"/>
      <c r="F251" s="6"/>
      <c r="G251" s="99"/>
      <c r="H251" s="8"/>
      <c r="I251" s="8"/>
      <c r="J251" s="8"/>
      <c r="K251" s="8"/>
      <c r="L251" s="8"/>
      <c r="M251" s="8"/>
    </row>
    <row r="252" spans="1:13">
      <c r="A252" s="17">
        <v>23</v>
      </c>
      <c r="B252" s="76"/>
      <c r="C252" s="6"/>
      <c r="D252" s="6"/>
      <c r="E252" s="6"/>
      <c r="F252" s="6"/>
      <c r="G252" s="99"/>
      <c r="H252" s="8"/>
      <c r="I252" s="8"/>
      <c r="J252" s="8"/>
      <c r="K252" s="8"/>
      <c r="L252" s="8" t="s">
        <v>84</v>
      </c>
      <c r="M252" s="8"/>
    </row>
    <row r="253" spans="1:13">
      <c r="A253" s="17">
        <v>24</v>
      </c>
      <c r="B253" s="75"/>
      <c r="C253" s="6"/>
      <c r="D253" s="6"/>
      <c r="E253" s="6"/>
      <c r="F253" s="6"/>
      <c r="G253" s="99"/>
      <c r="H253" s="42"/>
      <c r="I253" s="8"/>
      <c r="J253" s="42"/>
      <c r="K253" s="8"/>
      <c r="L253" s="8"/>
      <c r="M253" s="8"/>
    </row>
    <row r="254" spans="1:13">
      <c r="A254" s="17">
        <v>25</v>
      </c>
      <c r="B254" s="76"/>
      <c r="C254" s="6"/>
      <c r="D254" s="6"/>
      <c r="E254" s="6"/>
      <c r="F254" s="6"/>
      <c r="G254" s="99"/>
      <c r="H254" s="42"/>
      <c r="I254" s="99"/>
      <c r="J254" s="42"/>
      <c r="K254" s="8"/>
      <c r="L254" s="8"/>
      <c r="M254" s="8"/>
    </row>
    <row r="255" spans="1:13">
      <c r="G255" s="8"/>
      <c r="H255" s="8"/>
      <c r="I255" s="8"/>
      <c r="J255" s="8"/>
      <c r="K255" s="8"/>
      <c r="L255" s="8"/>
      <c r="M255" s="8"/>
    </row>
    <row r="256" spans="1:13">
      <c r="G256" s="8"/>
      <c r="H256" s="8"/>
      <c r="I256" s="8"/>
      <c r="J256" s="8"/>
      <c r="K256" s="8"/>
      <c r="L256" s="8"/>
      <c r="M256" s="8"/>
    </row>
    <row r="257" spans="1:13">
      <c r="G257" s="8"/>
      <c r="H257" s="8"/>
      <c r="I257" s="8"/>
      <c r="J257" s="8"/>
      <c r="K257" s="8"/>
      <c r="L257" s="8"/>
      <c r="M257" s="8"/>
    </row>
    <row r="258" spans="1:13">
      <c r="G258" s="8"/>
      <c r="H258" s="8"/>
      <c r="I258" s="8"/>
      <c r="J258" s="8"/>
      <c r="K258" s="8"/>
      <c r="L258" s="8"/>
      <c r="M258" s="8"/>
    </row>
    <row r="259" spans="1:13">
      <c r="G259" s="8"/>
      <c r="H259" s="8"/>
      <c r="I259" s="8"/>
      <c r="J259" s="8"/>
      <c r="K259" s="8"/>
      <c r="L259" s="8"/>
      <c r="M259" s="8"/>
    </row>
    <row r="260" spans="1:13">
      <c r="G260" s="8"/>
      <c r="H260" s="8"/>
      <c r="I260" s="8"/>
      <c r="J260" s="8"/>
      <c r="K260" s="8"/>
      <c r="L260" s="8"/>
      <c r="M260" s="8"/>
    </row>
    <row r="261" spans="1:13">
      <c r="G261" s="8"/>
      <c r="H261" s="8"/>
      <c r="I261" s="8"/>
      <c r="J261" s="8"/>
      <c r="K261" s="8"/>
      <c r="L261" s="8"/>
      <c r="M261" s="8"/>
    </row>
    <row r="262" spans="1:13">
      <c r="G262" s="8"/>
      <c r="H262" s="8"/>
      <c r="I262" s="8"/>
      <c r="J262" s="8"/>
      <c r="K262" s="8"/>
      <c r="L262" s="8"/>
      <c r="M262" s="8"/>
    </row>
    <row r="263" spans="1:13">
      <c r="G263" s="8"/>
      <c r="H263" s="8"/>
      <c r="I263" s="8"/>
      <c r="J263" s="8"/>
      <c r="K263" s="8"/>
      <c r="L263" s="8"/>
      <c r="M263" s="8"/>
    </row>
    <row r="264" spans="1:13">
      <c r="G264" s="8"/>
      <c r="H264" s="8"/>
      <c r="I264" s="8"/>
      <c r="J264" s="8"/>
      <c r="K264" s="8"/>
      <c r="L264" s="8"/>
      <c r="M264" s="8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94"/>
    </row>
    <row r="266" spans="1:13">
      <c r="A266" s="202" t="s">
        <v>86</v>
      </c>
      <c r="B266" s="203"/>
      <c r="C266" s="203"/>
      <c r="D266" s="203"/>
      <c r="E266" s="203"/>
      <c r="F266" s="97"/>
      <c r="G266" s="27"/>
      <c r="H266" s="96" t="s">
        <v>51</v>
      </c>
      <c r="I266" s="96"/>
      <c r="J266" s="96"/>
      <c r="K266" s="27"/>
      <c r="L266" s="27"/>
      <c r="M266" s="27"/>
    </row>
    <row r="267" spans="1:13">
      <c r="A267" s="34" t="s">
        <v>52</v>
      </c>
      <c r="B267" s="97"/>
      <c r="C267" s="97"/>
      <c r="D267" s="97"/>
      <c r="E267" s="97"/>
      <c r="F267" s="97"/>
      <c r="G267" s="27"/>
      <c r="H267" s="55" t="s">
        <v>89</v>
      </c>
      <c r="I267" s="55"/>
      <c r="J267" s="55"/>
      <c r="K267" s="37"/>
      <c r="L267" s="26"/>
      <c r="M267" s="26"/>
    </row>
    <row r="268" spans="1:13">
      <c r="A268" s="97"/>
      <c r="B268" s="29"/>
      <c r="C268" s="15" t="s">
        <v>53</v>
      </c>
      <c r="D268" s="67"/>
      <c r="E268" s="30"/>
      <c r="F268" s="28"/>
      <c r="G268" s="27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32"/>
    </row>
    <row r="269" spans="1:13">
      <c r="A269" s="1"/>
      <c r="B269" s="1"/>
      <c r="C269" s="15" t="s">
        <v>59</v>
      </c>
      <c r="D269" s="30"/>
      <c r="E269" s="30"/>
      <c r="F269" s="28"/>
      <c r="G269" s="27"/>
      <c r="H269" s="31">
        <v>1</v>
      </c>
      <c r="I269" s="68"/>
      <c r="J269" s="35"/>
      <c r="K269" s="31"/>
      <c r="L269" s="33"/>
      <c r="M269" s="106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27"/>
      <c r="H270" s="31">
        <v>2</v>
      </c>
      <c r="I270" s="68"/>
      <c r="J270" s="35"/>
      <c r="K270" s="31"/>
      <c r="L270" s="33"/>
      <c r="M270" s="106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27"/>
      <c r="H271" s="31">
        <v>3</v>
      </c>
      <c r="I271" s="31"/>
      <c r="J271" s="35"/>
      <c r="K271" s="31"/>
      <c r="L271" s="33"/>
      <c r="M271" s="106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27"/>
      <c r="H272" s="31">
        <v>4</v>
      </c>
      <c r="I272" s="31"/>
      <c r="J272" s="35"/>
      <c r="K272" s="31"/>
      <c r="L272" s="33"/>
      <c r="M272" s="106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27"/>
      <c r="H273" s="31">
        <v>5</v>
      </c>
      <c r="I273" s="31"/>
      <c r="J273" s="35"/>
      <c r="K273" s="31"/>
      <c r="L273" s="33"/>
      <c r="M273" s="106"/>
    </row>
    <row r="274" spans="1:13">
      <c r="A274" s="17">
        <v>1</v>
      </c>
      <c r="B274" s="12"/>
      <c r="C274" s="13">
        <v>19</v>
      </c>
      <c r="D274" s="77">
        <v>22</v>
      </c>
      <c r="E274" s="13">
        <v>19</v>
      </c>
      <c r="F274" s="12"/>
      <c r="G274" s="27"/>
      <c r="H274" s="72"/>
      <c r="I274" s="72"/>
      <c r="J274" s="72"/>
      <c r="K274" s="72"/>
      <c r="L274" s="44"/>
      <c r="M274" s="44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27"/>
      <c r="H275" s="98"/>
      <c r="I275" s="98"/>
      <c r="J275" s="98"/>
      <c r="K275" s="98"/>
      <c r="L275" s="44"/>
      <c r="M275" s="44"/>
    </row>
    <row r="276" spans="1:13">
      <c r="A276" s="17">
        <v>3</v>
      </c>
      <c r="B276" s="75"/>
      <c r="C276" s="71"/>
      <c r="D276" s="6"/>
      <c r="E276" s="71"/>
      <c r="F276" s="6"/>
      <c r="G276" s="27"/>
      <c r="H276" s="204" t="s">
        <v>75</v>
      </c>
      <c r="I276" s="205"/>
      <c r="J276" s="98"/>
      <c r="K276" s="44" t="s">
        <v>35</v>
      </c>
      <c r="L276" s="5"/>
      <c r="M276" s="5"/>
    </row>
    <row r="277" spans="1:13">
      <c r="A277" s="17">
        <v>4</v>
      </c>
      <c r="B277" s="75"/>
      <c r="C277" s="71"/>
      <c r="D277" s="6"/>
      <c r="E277" s="71"/>
      <c r="F277" s="6"/>
      <c r="G277" s="27"/>
      <c r="H277" s="21" t="s">
        <v>64</v>
      </c>
      <c r="I277" s="21"/>
      <c r="J277" s="43">
        <f>SUM(J269*L269)+(J270*L270)+(J271*L271)+(J272*L272)+10</f>
        <v>10</v>
      </c>
      <c r="K277" s="2"/>
      <c r="L277" s="3"/>
      <c r="M277" s="3"/>
    </row>
    <row r="278" spans="1:13">
      <c r="A278" s="17">
        <v>5</v>
      </c>
      <c r="B278" s="76"/>
      <c r="C278" s="71"/>
      <c r="D278" s="71"/>
      <c r="E278" s="71"/>
      <c r="F278" s="6"/>
      <c r="G278" s="27"/>
      <c r="H278" s="21" t="s">
        <v>65</v>
      </c>
      <c r="I278" s="21"/>
      <c r="J278" s="43">
        <f>SUM(B276:B278)*5+(B280)*3+B275</f>
        <v>10</v>
      </c>
      <c r="K278" s="27"/>
      <c r="L278" s="3"/>
      <c r="M278" s="3"/>
    </row>
    <row r="279" spans="1:13">
      <c r="A279" s="17">
        <v>6</v>
      </c>
      <c r="B279" s="7"/>
      <c r="C279" s="7"/>
      <c r="D279" s="7"/>
      <c r="E279" s="71"/>
      <c r="F279" s="6"/>
      <c r="G279" s="27"/>
      <c r="H279" s="206" t="s">
        <v>66</v>
      </c>
      <c r="I279" s="207"/>
      <c r="J279" s="206" t="s">
        <v>67</v>
      </c>
      <c r="K279" s="207"/>
      <c r="L279" s="20"/>
      <c r="M279" s="20"/>
    </row>
    <row r="280" spans="1:13">
      <c r="A280" s="17">
        <v>7</v>
      </c>
      <c r="B280" s="76"/>
      <c r="C280" s="71"/>
      <c r="D280" s="71"/>
      <c r="E280" s="71"/>
      <c r="F280" s="6"/>
      <c r="G280" s="27"/>
      <c r="H280" s="197"/>
      <c r="I280" s="198"/>
      <c r="J280" s="197"/>
      <c r="K280" s="198"/>
      <c r="L280" s="27"/>
      <c r="M280" s="27"/>
    </row>
    <row r="281" spans="1:13">
      <c r="A281" s="17">
        <v>8</v>
      </c>
      <c r="B281" s="7"/>
      <c r="C281" s="7"/>
      <c r="D281" s="7"/>
      <c r="E281" s="71"/>
      <c r="F281" s="6"/>
      <c r="G281" s="27"/>
      <c r="H281" s="199"/>
      <c r="I281" s="200"/>
      <c r="J281" s="199"/>
      <c r="K281" s="200"/>
      <c r="L281" s="27"/>
      <c r="M281" s="27"/>
    </row>
    <row r="282" spans="1:13">
      <c r="A282" s="17">
        <v>9</v>
      </c>
      <c r="B282" s="23"/>
      <c r="C282" s="7"/>
      <c r="D282" s="7"/>
      <c r="E282" s="6"/>
      <c r="F282" s="6"/>
      <c r="G282" s="27"/>
      <c r="H282" s="38" t="s">
        <v>68</v>
      </c>
      <c r="I282" s="38"/>
      <c r="J282" s="38"/>
      <c r="K282" s="38"/>
      <c r="L282" s="27"/>
      <c r="M282" s="27"/>
    </row>
    <row r="283" spans="1:13">
      <c r="A283" s="17">
        <v>10</v>
      </c>
      <c r="B283" s="95"/>
      <c r="C283" s="6"/>
      <c r="D283" s="6"/>
      <c r="E283" s="6"/>
      <c r="F283" s="6"/>
      <c r="G283" s="27"/>
      <c r="H283" s="54" t="s">
        <v>69</v>
      </c>
      <c r="I283" s="54"/>
      <c r="J283" s="54"/>
      <c r="K283" s="54"/>
      <c r="L283" s="27"/>
      <c r="M283" s="27"/>
    </row>
    <row r="284" spans="1:13">
      <c r="A284" s="17">
        <v>11</v>
      </c>
      <c r="B284" s="76"/>
      <c r="C284" s="6"/>
      <c r="D284" s="6"/>
      <c r="E284" s="6"/>
      <c r="F284" s="6"/>
      <c r="G284" s="20"/>
      <c r="H284" s="182"/>
      <c r="I284" s="183"/>
      <c r="J284" s="8"/>
      <c r="K284" s="8"/>
      <c r="L284" s="8"/>
      <c r="M284" s="8"/>
    </row>
    <row r="285" spans="1:13">
      <c r="A285" s="17">
        <v>12</v>
      </c>
      <c r="B285" s="75"/>
      <c r="C285" s="6"/>
      <c r="D285" s="6"/>
      <c r="E285" s="6"/>
      <c r="F285" s="6"/>
      <c r="G285" s="20"/>
      <c r="H285" s="95"/>
      <c r="I285" s="7"/>
      <c r="J285" s="8"/>
      <c r="K285" s="8"/>
      <c r="L285" s="8"/>
      <c r="M285" s="8"/>
    </row>
    <row r="286" spans="1:13">
      <c r="A286" s="17">
        <v>13</v>
      </c>
      <c r="B286" s="76"/>
      <c r="C286" s="6"/>
      <c r="D286" s="6"/>
      <c r="E286" s="6"/>
      <c r="F286" s="6"/>
      <c r="G286" s="20"/>
      <c r="H286" s="95"/>
      <c r="I286" s="7"/>
      <c r="J286" s="8"/>
      <c r="K286" s="8"/>
      <c r="L286" s="8"/>
      <c r="M286" s="8"/>
    </row>
    <row r="287" spans="1:13">
      <c r="A287" s="17">
        <v>14</v>
      </c>
      <c r="B287" s="76"/>
      <c r="C287" s="6"/>
      <c r="D287" s="6"/>
      <c r="E287" s="6"/>
      <c r="F287" s="6"/>
      <c r="G287" s="20"/>
      <c r="H287" s="95"/>
      <c r="I287" s="7"/>
      <c r="J287" s="8"/>
      <c r="K287" s="8"/>
      <c r="L287" s="8"/>
      <c r="M287" s="8"/>
    </row>
    <row r="288" spans="1:13">
      <c r="A288" s="17">
        <v>15</v>
      </c>
      <c r="B288" s="76"/>
      <c r="C288" s="6"/>
      <c r="D288" s="6"/>
      <c r="E288" s="6"/>
      <c r="F288" s="6"/>
      <c r="G288" s="20"/>
      <c r="H288" s="95"/>
      <c r="I288" s="7"/>
      <c r="J288" s="8"/>
      <c r="K288" s="8"/>
      <c r="L288" s="8"/>
      <c r="M288" s="8"/>
    </row>
    <row r="289" spans="1:13">
      <c r="A289" s="17">
        <v>16</v>
      </c>
      <c r="B289" s="75"/>
      <c r="C289" s="6"/>
      <c r="D289" s="6"/>
      <c r="E289" s="6"/>
      <c r="F289" s="6"/>
      <c r="G289" s="54"/>
      <c r="H289" s="95"/>
      <c r="I289" s="7"/>
      <c r="J289" s="8"/>
      <c r="K289" s="8"/>
      <c r="L289" s="8"/>
      <c r="M289" s="8"/>
    </row>
    <row r="290" spans="1:13">
      <c r="A290" s="17">
        <v>17</v>
      </c>
      <c r="B290" s="76"/>
      <c r="C290" s="6"/>
      <c r="D290" s="6"/>
      <c r="E290" s="6"/>
      <c r="F290" s="6"/>
      <c r="G290" s="54"/>
      <c r="H290" s="56" t="s">
        <v>83</v>
      </c>
      <c r="I290" s="8"/>
      <c r="J290" s="56"/>
      <c r="K290" s="8"/>
      <c r="L290" s="56"/>
      <c r="M290" s="56"/>
    </row>
    <row r="291" spans="1:13">
      <c r="A291" s="17">
        <v>18</v>
      </c>
      <c r="B291" s="76"/>
      <c r="C291" s="6"/>
      <c r="D291" s="6"/>
      <c r="E291" s="6"/>
      <c r="F291" s="6"/>
      <c r="G291" s="54"/>
      <c r="H291" s="99"/>
      <c r="I291" s="8"/>
      <c r="J291" s="99"/>
      <c r="K291" s="8"/>
      <c r="L291" s="99"/>
      <c r="M291" s="99"/>
    </row>
    <row r="292" spans="1:13">
      <c r="A292" s="17">
        <v>19</v>
      </c>
      <c r="B292" s="76"/>
      <c r="C292" s="6"/>
      <c r="D292" s="6"/>
      <c r="E292" s="6"/>
      <c r="F292" s="6"/>
      <c r="G292" s="99"/>
      <c r="H292" s="8"/>
      <c r="I292" s="8"/>
      <c r="J292" s="8"/>
      <c r="K292" s="8"/>
      <c r="L292" s="8"/>
      <c r="M292" s="8"/>
    </row>
    <row r="293" spans="1:13">
      <c r="A293" s="17">
        <v>20</v>
      </c>
      <c r="B293" s="75"/>
      <c r="C293" s="6"/>
      <c r="D293" s="6"/>
      <c r="E293" s="6"/>
      <c r="F293" s="6"/>
      <c r="G293" s="99"/>
      <c r="H293" s="8"/>
      <c r="I293" s="8"/>
      <c r="J293" s="8"/>
      <c r="K293" s="8"/>
      <c r="L293" s="8"/>
      <c r="M293" s="8"/>
    </row>
    <row r="294" spans="1:13">
      <c r="A294" s="17">
        <v>21</v>
      </c>
      <c r="B294" s="76"/>
      <c r="C294" s="6"/>
      <c r="D294" s="6"/>
      <c r="E294" s="6"/>
      <c r="F294" s="6"/>
      <c r="G294" s="99"/>
      <c r="H294" s="8"/>
      <c r="I294" s="8"/>
      <c r="J294" s="8"/>
      <c r="K294" s="8"/>
      <c r="L294" s="8"/>
      <c r="M294" s="8"/>
    </row>
    <row r="295" spans="1:13">
      <c r="A295" s="17">
        <v>22</v>
      </c>
      <c r="B295" s="76"/>
      <c r="C295" s="6"/>
      <c r="D295" s="6"/>
      <c r="E295" s="6"/>
      <c r="F295" s="6"/>
      <c r="G295" s="99"/>
      <c r="H295" s="8"/>
      <c r="I295" s="8"/>
      <c r="J295" s="8"/>
      <c r="K295" s="8"/>
      <c r="L295" s="8"/>
      <c r="M295" s="8"/>
    </row>
    <row r="296" spans="1:13">
      <c r="A296" s="17">
        <v>23</v>
      </c>
      <c r="B296" s="76"/>
      <c r="C296" s="6"/>
      <c r="D296" s="6"/>
      <c r="E296" s="6"/>
      <c r="F296" s="6"/>
      <c r="G296" s="99"/>
      <c r="H296" s="8"/>
      <c r="I296" s="8"/>
      <c r="J296" s="8"/>
      <c r="K296" s="8"/>
      <c r="L296" s="8" t="s">
        <v>84</v>
      </c>
      <c r="M296" s="8"/>
    </row>
    <row r="297" spans="1:13">
      <c r="A297" s="17">
        <v>24</v>
      </c>
      <c r="B297" s="75"/>
      <c r="C297" s="6"/>
      <c r="D297" s="6"/>
      <c r="E297" s="6"/>
      <c r="F297" s="6"/>
      <c r="G297" s="99"/>
      <c r="H297" s="42"/>
      <c r="I297" s="8"/>
      <c r="J297" s="42"/>
      <c r="K297" s="8"/>
      <c r="L297" s="8"/>
      <c r="M297" s="8"/>
    </row>
    <row r="298" spans="1:13">
      <c r="A298" s="17">
        <v>25</v>
      </c>
      <c r="B298" s="76"/>
      <c r="C298" s="6"/>
      <c r="D298" s="6"/>
      <c r="E298" s="6"/>
      <c r="F298" s="6"/>
      <c r="G298" s="99"/>
      <c r="H298" s="42"/>
      <c r="I298" s="99"/>
      <c r="J298" s="42"/>
      <c r="K298" s="8"/>
      <c r="L298" s="8"/>
      <c r="M298" s="8"/>
    </row>
    <row r="299" spans="1:13">
      <c r="G299" s="8"/>
      <c r="H299" s="8"/>
      <c r="I299" s="8"/>
      <c r="J299" s="8"/>
      <c r="K299" s="8"/>
      <c r="L299" s="8"/>
      <c r="M299" s="8"/>
    </row>
    <row r="300" spans="1:13">
      <c r="G300" s="8"/>
      <c r="H300" s="8"/>
      <c r="I300" s="8"/>
      <c r="J300" s="8"/>
      <c r="K300" s="8"/>
      <c r="L300" s="8"/>
      <c r="M300" s="8"/>
    </row>
    <row r="301" spans="1:13">
      <c r="G301" s="8"/>
      <c r="H301" s="8"/>
      <c r="I301" s="8"/>
      <c r="J301" s="8"/>
      <c r="K301" s="8"/>
      <c r="L301" s="8"/>
      <c r="M301" s="8"/>
    </row>
    <row r="302" spans="1:13">
      <c r="G302" s="8"/>
      <c r="H302" s="8"/>
      <c r="I302" s="8"/>
      <c r="J302" s="8"/>
      <c r="K302" s="8"/>
      <c r="L302" s="8"/>
      <c r="M302" s="8"/>
    </row>
    <row r="303" spans="1:13">
      <c r="G303" s="8"/>
      <c r="H303" s="8"/>
      <c r="I303" s="8"/>
      <c r="J303" s="8"/>
      <c r="K303" s="8"/>
      <c r="L303" s="8"/>
      <c r="M303" s="8"/>
    </row>
    <row r="304" spans="1:13">
      <c r="G304" s="8"/>
      <c r="H304" s="8"/>
      <c r="I304" s="8"/>
      <c r="J304" s="8"/>
      <c r="K304" s="8"/>
      <c r="L304" s="8"/>
      <c r="M304" s="8"/>
    </row>
    <row r="305" spans="1:14">
      <c r="G305" s="8"/>
      <c r="H305" s="8"/>
      <c r="I305" s="8"/>
      <c r="J305" s="8"/>
      <c r="K305" s="8"/>
      <c r="L305" s="8"/>
      <c r="M305" s="8"/>
    </row>
    <row r="306" spans="1:14">
      <c r="G306" s="8"/>
      <c r="H306" s="8"/>
      <c r="I306" s="8"/>
      <c r="J306" s="8"/>
      <c r="K306" s="8"/>
      <c r="L306" s="8"/>
      <c r="M306" s="8"/>
    </row>
    <row r="307" spans="1:14">
      <c r="G307" s="8"/>
      <c r="H307" s="8"/>
      <c r="I307" s="8"/>
      <c r="J307" s="8"/>
      <c r="K307" s="8"/>
      <c r="L307" s="8"/>
      <c r="M307" s="8"/>
    </row>
    <row r="308" spans="1:14">
      <c r="G308" s="8"/>
      <c r="H308" s="8"/>
      <c r="I308" s="8"/>
      <c r="J308" s="8"/>
      <c r="K308" s="8"/>
      <c r="L308" s="8"/>
      <c r="M308" s="8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94"/>
    </row>
    <row r="310" spans="1:14">
      <c r="A310" s="202" t="s">
        <v>86</v>
      </c>
      <c r="B310" s="203"/>
      <c r="C310" s="203"/>
      <c r="D310" s="203"/>
      <c r="E310" s="203"/>
      <c r="F310" s="97"/>
      <c r="G310" s="27"/>
      <c r="H310" s="96" t="s">
        <v>51</v>
      </c>
      <c r="I310" s="96"/>
      <c r="J310" s="96"/>
      <c r="K310" s="27"/>
      <c r="L310" s="27"/>
      <c r="M310" s="27"/>
    </row>
    <row r="311" spans="1:14">
      <c r="A311" s="34" t="s">
        <v>52</v>
      </c>
      <c r="B311" s="97"/>
      <c r="C311" s="97"/>
      <c r="D311" s="97"/>
      <c r="E311" s="97"/>
      <c r="F311" s="97"/>
      <c r="G311" s="27"/>
      <c r="H311" s="55" t="s">
        <v>89</v>
      </c>
      <c r="I311" s="55"/>
      <c r="J311" s="55"/>
      <c r="K311" s="37"/>
      <c r="L311" s="26"/>
      <c r="M311" s="26"/>
    </row>
    <row r="312" spans="1:14">
      <c r="A312" s="97"/>
      <c r="B312" s="29"/>
      <c r="C312" s="15" t="s">
        <v>53</v>
      </c>
      <c r="D312" s="67"/>
      <c r="E312" s="30"/>
      <c r="F312" s="28"/>
      <c r="G312" s="27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32"/>
    </row>
    <row r="313" spans="1:14">
      <c r="A313" s="1"/>
      <c r="B313" s="1"/>
      <c r="C313" s="15" t="s">
        <v>59</v>
      </c>
      <c r="D313" s="30"/>
      <c r="E313" s="30"/>
      <c r="F313" s="28"/>
      <c r="G313" s="27"/>
      <c r="H313" s="31">
        <v>1</v>
      </c>
      <c r="I313" s="68"/>
      <c r="J313" s="35"/>
      <c r="K313" s="31"/>
      <c r="L313" s="33"/>
      <c r="M313" s="106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27"/>
      <c r="H314" s="31">
        <v>2</v>
      </c>
      <c r="I314" s="68"/>
      <c r="J314" s="35"/>
      <c r="K314" s="31"/>
      <c r="L314" s="33"/>
      <c r="M314" s="106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27"/>
      <c r="H315" s="31">
        <v>3</v>
      </c>
      <c r="I315" s="31"/>
      <c r="J315" s="35"/>
      <c r="K315" s="31"/>
      <c r="L315" s="33"/>
      <c r="M315" s="106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27"/>
      <c r="H316" s="31">
        <v>4</v>
      </c>
      <c r="I316" s="31"/>
      <c r="J316" s="35"/>
      <c r="K316" s="31"/>
      <c r="L316" s="33"/>
      <c r="M316" s="106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27"/>
      <c r="H317" s="31">
        <v>5</v>
      </c>
      <c r="I317" s="31"/>
      <c r="J317" s="35"/>
      <c r="K317" s="31"/>
      <c r="L317" s="33"/>
      <c r="M317" s="106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27"/>
      <c r="H318" s="72"/>
      <c r="I318" s="72"/>
      <c r="J318" s="72"/>
      <c r="K318" s="72"/>
      <c r="L318" s="44"/>
      <c r="M318" s="44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27"/>
      <c r="H319" s="98"/>
      <c r="I319" s="98"/>
      <c r="J319" s="98"/>
      <c r="K319" s="98"/>
      <c r="L319" s="44"/>
      <c r="M319" s="44"/>
    </row>
    <row r="320" spans="1:14">
      <c r="A320" s="17">
        <v>3</v>
      </c>
      <c r="B320" s="75"/>
      <c r="C320" s="71"/>
      <c r="D320" s="6"/>
      <c r="E320" s="71"/>
      <c r="F320" s="6"/>
      <c r="G320" s="27"/>
      <c r="H320" s="204" t="s">
        <v>75</v>
      </c>
      <c r="I320" s="205"/>
      <c r="J320" s="98"/>
      <c r="K320" s="44" t="s">
        <v>35</v>
      </c>
      <c r="L320" s="5"/>
      <c r="M320" s="5"/>
    </row>
    <row r="321" spans="1:13">
      <c r="A321" s="17">
        <v>4</v>
      </c>
      <c r="B321" s="75"/>
      <c r="C321" s="71"/>
      <c r="D321" s="6"/>
      <c r="E321" s="71"/>
      <c r="F321" s="6"/>
      <c r="G321" s="27"/>
      <c r="H321" s="21" t="s">
        <v>64</v>
      </c>
      <c r="I321" s="21"/>
      <c r="J321" s="43">
        <f>SUM(J313*L313)+(J314*L314)+(J315*L315)+(J316*L316)+10</f>
        <v>10</v>
      </c>
      <c r="K321" s="2"/>
      <c r="L321" s="3"/>
      <c r="M321" s="3"/>
    </row>
    <row r="322" spans="1:13">
      <c r="A322" s="17">
        <v>5</v>
      </c>
      <c r="B322" s="76"/>
      <c r="C322" s="71"/>
      <c r="D322" s="71"/>
      <c r="E322" s="71"/>
      <c r="F322" s="6"/>
      <c r="G322" s="27"/>
      <c r="H322" s="21" t="s">
        <v>65</v>
      </c>
      <c r="I322" s="21"/>
      <c r="J322" s="43">
        <f>SUM(B320:B322)*5+(B324)*3+B319</f>
        <v>10</v>
      </c>
      <c r="K322" s="27"/>
      <c r="L322" s="3"/>
      <c r="M322" s="3"/>
    </row>
    <row r="323" spans="1:13">
      <c r="A323" s="17">
        <v>6</v>
      </c>
      <c r="B323" s="7"/>
      <c r="C323" s="7"/>
      <c r="D323" s="7"/>
      <c r="E323" s="71"/>
      <c r="F323" s="6"/>
      <c r="G323" s="27"/>
      <c r="H323" s="206" t="s">
        <v>66</v>
      </c>
      <c r="I323" s="207"/>
      <c r="J323" s="206" t="s">
        <v>67</v>
      </c>
      <c r="K323" s="207"/>
      <c r="L323" s="20"/>
      <c r="M323" s="20"/>
    </row>
    <row r="324" spans="1:13">
      <c r="A324" s="17">
        <v>7</v>
      </c>
      <c r="B324" s="76"/>
      <c r="C324" s="71"/>
      <c r="D324" s="71"/>
      <c r="E324" s="71"/>
      <c r="F324" s="6"/>
      <c r="G324" s="27"/>
      <c r="H324" s="197"/>
      <c r="I324" s="198"/>
      <c r="J324" s="197"/>
      <c r="K324" s="198"/>
      <c r="L324" s="27"/>
      <c r="M324" s="27"/>
    </row>
    <row r="325" spans="1:13">
      <c r="A325" s="17">
        <v>8</v>
      </c>
      <c r="B325" s="7"/>
      <c r="C325" s="7"/>
      <c r="D325" s="7"/>
      <c r="E325" s="71"/>
      <c r="F325" s="6"/>
      <c r="G325" s="27"/>
      <c r="H325" s="199"/>
      <c r="I325" s="200"/>
      <c r="J325" s="199"/>
      <c r="K325" s="200"/>
      <c r="L325" s="27"/>
      <c r="M325" s="27"/>
    </row>
    <row r="326" spans="1:13">
      <c r="A326" s="17">
        <v>9</v>
      </c>
      <c r="B326" s="23"/>
      <c r="C326" s="7"/>
      <c r="D326" s="7"/>
      <c r="E326" s="6"/>
      <c r="F326" s="6"/>
      <c r="G326" s="27"/>
      <c r="H326" s="38" t="s">
        <v>68</v>
      </c>
      <c r="I326" s="38"/>
      <c r="J326" s="38"/>
      <c r="K326" s="38"/>
      <c r="L326" s="27"/>
      <c r="M326" s="27"/>
    </row>
    <row r="327" spans="1:13">
      <c r="A327" s="17">
        <v>10</v>
      </c>
      <c r="B327" s="95"/>
      <c r="C327" s="6"/>
      <c r="D327" s="6"/>
      <c r="E327" s="6"/>
      <c r="F327" s="6"/>
      <c r="G327" s="27"/>
      <c r="H327" s="54" t="s">
        <v>69</v>
      </c>
      <c r="I327" s="54"/>
      <c r="J327" s="54"/>
      <c r="K327" s="54"/>
      <c r="L327" s="27"/>
      <c r="M327" s="27"/>
    </row>
    <row r="328" spans="1:13">
      <c r="A328" s="17">
        <v>11</v>
      </c>
      <c r="B328" s="76"/>
      <c r="C328" s="6"/>
      <c r="D328" s="6"/>
      <c r="E328" s="6"/>
      <c r="F328" s="6"/>
      <c r="G328" s="20"/>
      <c r="H328" s="182"/>
      <c r="I328" s="183"/>
      <c r="J328" s="8"/>
      <c r="K328" s="8"/>
      <c r="L328" s="8"/>
      <c r="M328" s="8"/>
    </row>
    <row r="329" spans="1:13">
      <c r="A329" s="17">
        <v>12</v>
      </c>
      <c r="B329" s="75"/>
      <c r="C329" s="6"/>
      <c r="D329" s="6"/>
      <c r="E329" s="6"/>
      <c r="F329" s="6"/>
      <c r="G329" s="20"/>
      <c r="H329" s="95"/>
      <c r="I329" s="7"/>
      <c r="J329" s="8"/>
      <c r="K329" s="8"/>
      <c r="L329" s="8"/>
      <c r="M329" s="8"/>
    </row>
    <row r="330" spans="1:13">
      <c r="A330" s="17">
        <v>13</v>
      </c>
      <c r="B330" s="76"/>
      <c r="C330" s="6"/>
      <c r="D330" s="6"/>
      <c r="E330" s="6"/>
      <c r="F330" s="6"/>
      <c r="G330" s="20"/>
      <c r="H330" s="95"/>
      <c r="I330" s="7"/>
      <c r="J330" s="8"/>
      <c r="K330" s="8"/>
      <c r="L330" s="8"/>
      <c r="M330" s="8"/>
    </row>
    <row r="331" spans="1:13">
      <c r="A331" s="17">
        <v>14</v>
      </c>
      <c r="B331" s="76"/>
      <c r="C331" s="6"/>
      <c r="D331" s="6"/>
      <c r="E331" s="6"/>
      <c r="F331" s="6"/>
      <c r="G331" s="20"/>
      <c r="H331" s="95"/>
      <c r="I331" s="7"/>
      <c r="J331" s="8"/>
      <c r="K331" s="8"/>
      <c r="L331" s="8"/>
      <c r="M331" s="8"/>
    </row>
    <row r="332" spans="1:13">
      <c r="A332" s="17">
        <v>15</v>
      </c>
      <c r="B332" s="76"/>
      <c r="C332" s="6"/>
      <c r="D332" s="6"/>
      <c r="E332" s="6"/>
      <c r="F332" s="6"/>
      <c r="G332" s="20"/>
      <c r="H332" s="95"/>
      <c r="I332" s="7"/>
      <c r="J332" s="8"/>
      <c r="K332" s="8"/>
      <c r="L332" s="8"/>
      <c r="M332" s="8"/>
    </row>
    <row r="333" spans="1:13">
      <c r="A333" s="17">
        <v>16</v>
      </c>
      <c r="B333" s="75"/>
      <c r="C333" s="6"/>
      <c r="D333" s="6"/>
      <c r="E333" s="6"/>
      <c r="F333" s="6"/>
      <c r="G333" s="54"/>
      <c r="H333" s="95"/>
      <c r="I333" s="7"/>
      <c r="J333" s="8"/>
      <c r="K333" s="8"/>
      <c r="L333" s="8"/>
      <c r="M333" s="8"/>
    </row>
    <row r="334" spans="1:13">
      <c r="A334" s="17">
        <v>17</v>
      </c>
      <c r="B334" s="76"/>
      <c r="C334" s="6"/>
      <c r="D334" s="6"/>
      <c r="E334" s="6"/>
      <c r="F334" s="6"/>
      <c r="G334" s="54"/>
      <c r="H334" s="56" t="s">
        <v>83</v>
      </c>
      <c r="I334" s="8"/>
      <c r="J334" s="56"/>
      <c r="K334" s="8"/>
      <c r="L334" s="56"/>
      <c r="M334" s="56"/>
    </row>
    <row r="335" spans="1:13">
      <c r="A335" s="17">
        <v>18</v>
      </c>
      <c r="B335" s="76"/>
      <c r="C335" s="6"/>
      <c r="D335" s="6"/>
      <c r="E335" s="6"/>
      <c r="F335" s="6"/>
      <c r="G335" s="54"/>
      <c r="H335" s="99"/>
      <c r="I335" s="8"/>
      <c r="J335" s="99"/>
      <c r="K335" s="8"/>
      <c r="L335" s="99"/>
      <c r="M335" s="99"/>
    </row>
    <row r="336" spans="1:13">
      <c r="A336" s="17">
        <v>19</v>
      </c>
      <c r="B336" s="76"/>
      <c r="C336" s="6"/>
      <c r="D336" s="6"/>
      <c r="E336" s="6"/>
      <c r="F336" s="6"/>
      <c r="G336" s="99"/>
      <c r="H336" s="8"/>
      <c r="I336" s="8"/>
      <c r="J336" s="8"/>
      <c r="K336" s="8"/>
      <c r="L336" s="8"/>
      <c r="M336" s="8"/>
    </row>
    <row r="337" spans="1:13">
      <c r="A337" s="17">
        <v>20</v>
      </c>
      <c r="B337" s="75"/>
      <c r="C337" s="6"/>
      <c r="D337" s="6"/>
      <c r="E337" s="6"/>
      <c r="F337" s="6"/>
      <c r="G337" s="99"/>
      <c r="H337" s="8"/>
      <c r="I337" s="8"/>
      <c r="J337" s="8"/>
      <c r="K337" s="8"/>
      <c r="L337" s="8"/>
      <c r="M337" s="8"/>
    </row>
    <row r="338" spans="1:13">
      <c r="A338" s="17">
        <v>21</v>
      </c>
      <c r="B338" s="76"/>
      <c r="C338" s="6"/>
      <c r="D338" s="6"/>
      <c r="E338" s="6"/>
      <c r="F338" s="6"/>
      <c r="G338" s="99"/>
      <c r="H338" s="8"/>
      <c r="I338" s="8"/>
      <c r="J338" s="8"/>
      <c r="K338" s="8"/>
      <c r="L338" s="8"/>
      <c r="M338" s="8"/>
    </row>
    <row r="339" spans="1:13">
      <c r="A339" s="17">
        <v>22</v>
      </c>
      <c r="B339" s="76"/>
      <c r="C339" s="6"/>
      <c r="D339" s="6"/>
      <c r="E339" s="6"/>
      <c r="F339" s="6"/>
      <c r="G339" s="99"/>
      <c r="H339" s="8"/>
      <c r="I339" s="8"/>
      <c r="J339" s="8"/>
      <c r="K339" s="8"/>
      <c r="L339" s="8"/>
      <c r="M339" s="8"/>
    </row>
    <row r="340" spans="1:13">
      <c r="A340" s="17">
        <v>23</v>
      </c>
      <c r="B340" s="76"/>
      <c r="C340" s="6"/>
      <c r="D340" s="6"/>
      <c r="E340" s="6"/>
      <c r="F340" s="6"/>
      <c r="G340" s="99"/>
      <c r="H340" s="8"/>
      <c r="I340" s="8"/>
      <c r="J340" s="8"/>
      <c r="K340" s="8"/>
      <c r="L340" s="8" t="s">
        <v>84</v>
      </c>
      <c r="M340" s="8"/>
    </row>
    <row r="341" spans="1:13">
      <c r="A341" s="17">
        <v>24</v>
      </c>
      <c r="B341" s="75"/>
      <c r="C341" s="6"/>
      <c r="D341" s="6"/>
      <c r="E341" s="6"/>
      <c r="F341" s="6"/>
      <c r="G341" s="99"/>
      <c r="H341" s="42"/>
      <c r="I341" s="8"/>
      <c r="J341" s="42"/>
      <c r="K341" s="8"/>
      <c r="L341" s="8"/>
      <c r="M341" s="8"/>
    </row>
    <row r="342" spans="1:13">
      <c r="A342" s="17">
        <v>25</v>
      </c>
      <c r="B342" s="76"/>
      <c r="C342" s="6"/>
      <c r="D342" s="6"/>
      <c r="E342" s="6"/>
      <c r="F342" s="6"/>
      <c r="G342" s="99"/>
      <c r="H342" s="42"/>
      <c r="I342" s="99"/>
      <c r="J342" s="42"/>
      <c r="K342" s="8"/>
      <c r="L342" s="8"/>
      <c r="M342" s="8"/>
    </row>
    <row r="343" spans="1:13">
      <c r="G343" s="8"/>
      <c r="H343" s="8"/>
      <c r="I343" s="8"/>
      <c r="J343" s="8"/>
      <c r="K343" s="8"/>
      <c r="L343" s="8"/>
      <c r="M343" s="8"/>
    </row>
    <row r="344" spans="1:13">
      <c r="G344" s="8"/>
      <c r="H344" s="8"/>
      <c r="I344" s="8"/>
      <c r="J344" s="8"/>
      <c r="K344" s="8"/>
      <c r="L344" s="8"/>
      <c r="M344" s="8"/>
    </row>
    <row r="345" spans="1:13">
      <c r="G345" s="8"/>
      <c r="H345" s="8"/>
      <c r="I345" s="8"/>
      <c r="J345" s="8"/>
      <c r="K345" s="8"/>
      <c r="L345" s="8"/>
      <c r="M345" s="8"/>
    </row>
    <row r="346" spans="1:13">
      <c r="G346" s="8"/>
      <c r="H346" s="8"/>
      <c r="I346" s="8"/>
      <c r="J346" s="8"/>
      <c r="K346" s="8"/>
      <c r="L346" s="8"/>
      <c r="M346" s="8"/>
    </row>
    <row r="347" spans="1:13">
      <c r="G347" s="8"/>
      <c r="H347" s="8"/>
      <c r="I347" s="8"/>
      <c r="J347" s="8"/>
      <c r="K347" s="8"/>
      <c r="L347" s="8"/>
      <c r="M347" s="8"/>
    </row>
    <row r="348" spans="1:13">
      <c r="G348" s="8"/>
      <c r="H348" s="8"/>
      <c r="I348" s="8"/>
      <c r="J348" s="8"/>
      <c r="K348" s="8"/>
      <c r="L348" s="8"/>
      <c r="M348" s="8"/>
    </row>
    <row r="349" spans="1:13">
      <c r="G349" s="8"/>
      <c r="H349" s="8"/>
      <c r="I349" s="8"/>
      <c r="J349" s="8"/>
      <c r="K349" s="8"/>
      <c r="L349" s="8"/>
      <c r="M349" s="8"/>
    </row>
    <row r="350" spans="1:13">
      <c r="G350" s="8"/>
      <c r="H350" s="8"/>
      <c r="I350" s="8"/>
      <c r="J350" s="8"/>
      <c r="K350" s="8"/>
      <c r="L350" s="8"/>
      <c r="M350" s="8"/>
    </row>
    <row r="351" spans="1:13">
      <c r="G351" s="8"/>
      <c r="H351" s="8"/>
      <c r="I351" s="8"/>
      <c r="J351" s="8"/>
      <c r="K351" s="8"/>
      <c r="L351" s="8"/>
      <c r="M351" s="8"/>
    </row>
    <row r="352" spans="1:13">
      <c r="G352" s="8"/>
      <c r="H352" s="8"/>
      <c r="I352" s="8"/>
      <c r="J352" s="8"/>
      <c r="K352" s="8"/>
      <c r="L352" s="8"/>
      <c r="M352" s="8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94"/>
    </row>
    <row r="354" spans="1:14">
      <c r="A354" s="202" t="s">
        <v>86</v>
      </c>
      <c r="B354" s="203"/>
      <c r="C354" s="203"/>
      <c r="D354" s="203"/>
      <c r="E354" s="203"/>
      <c r="F354" s="97"/>
      <c r="G354" s="27"/>
      <c r="H354" s="96" t="s">
        <v>51</v>
      </c>
      <c r="I354" s="96"/>
      <c r="J354" s="96"/>
      <c r="K354" s="27"/>
      <c r="L354" s="27"/>
      <c r="M354" s="27"/>
    </row>
    <row r="355" spans="1:14">
      <c r="A355" s="34" t="s">
        <v>52</v>
      </c>
      <c r="B355" s="97"/>
      <c r="C355" s="97"/>
      <c r="D355" s="97"/>
      <c r="E355" s="97"/>
      <c r="F355" s="97"/>
      <c r="G355" s="27"/>
      <c r="H355" s="55" t="s">
        <v>89</v>
      </c>
      <c r="I355" s="55"/>
      <c r="J355" s="55"/>
      <c r="K355" s="37"/>
      <c r="L355" s="26"/>
      <c r="M355" s="26"/>
    </row>
    <row r="356" spans="1:14">
      <c r="A356" s="97"/>
      <c r="B356" s="29"/>
      <c r="C356" s="15" t="s">
        <v>53</v>
      </c>
      <c r="D356" s="67"/>
      <c r="E356" s="30"/>
      <c r="F356" s="28"/>
      <c r="G356" s="27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32"/>
    </row>
    <row r="357" spans="1:14">
      <c r="A357" s="1"/>
      <c r="B357" s="1"/>
      <c r="C357" s="15" t="s">
        <v>59</v>
      </c>
      <c r="D357" s="30"/>
      <c r="E357" s="30"/>
      <c r="F357" s="28"/>
      <c r="G357" s="27"/>
      <c r="H357" s="31">
        <v>1</v>
      </c>
      <c r="I357" s="68"/>
      <c r="J357" s="35"/>
      <c r="K357" s="31"/>
      <c r="L357" s="33"/>
      <c r="M357" s="106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27"/>
      <c r="H358" s="31">
        <v>2</v>
      </c>
      <c r="I358" s="68"/>
      <c r="J358" s="35"/>
      <c r="K358" s="31"/>
      <c r="L358" s="33"/>
      <c r="M358" s="106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27"/>
      <c r="H359" s="31">
        <v>3</v>
      </c>
      <c r="I359" s="31"/>
      <c r="J359" s="35"/>
      <c r="K359" s="31"/>
      <c r="L359" s="33"/>
      <c r="M359" s="106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27"/>
      <c r="H360" s="31">
        <v>4</v>
      </c>
      <c r="I360" s="31"/>
      <c r="J360" s="35"/>
      <c r="K360" s="31"/>
      <c r="L360" s="33"/>
      <c r="M360" s="106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27"/>
      <c r="H361" s="31">
        <v>5</v>
      </c>
      <c r="I361" s="31"/>
      <c r="J361" s="35"/>
      <c r="K361" s="31"/>
      <c r="L361" s="33"/>
      <c r="M361" s="106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27"/>
      <c r="H362" s="72"/>
      <c r="I362" s="72"/>
      <c r="J362" s="72"/>
      <c r="K362" s="72"/>
      <c r="L362" s="44"/>
      <c r="M362" s="44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27"/>
      <c r="H363" s="98"/>
      <c r="I363" s="98"/>
      <c r="J363" s="98"/>
      <c r="K363" s="98"/>
      <c r="L363" s="44"/>
      <c r="M363" s="44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27"/>
      <c r="H364" s="204" t="s">
        <v>75</v>
      </c>
      <c r="I364" s="205"/>
      <c r="J364" s="98"/>
      <c r="K364" s="44" t="s">
        <v>35</v>
      </c>
      <c r="L364" s="5"/>
      <c r="M364" s="5"/>
    </row>
    <row r="365" spans="1:14">
      <c r="A365" s="17">
        <v>4</v>
      </c>
      <c r="B365" s="75"/>
      <c r="C365" s="71"/>
      <c r="D365" s="6"/>
      <c r="E365" s="71"/>
      <c r="F365" s="6"/>
      <c r="G365" s="27"/>
      <c r="H365" s="21" t="s">
        <v>64</v>
      </c>
      <c r="I365" s="21"/>
      <c r="J365" s="43">
        <f>SUM(J357*L357)+(J358*L358)+(J359*L359)+(J360*L360)+10</f>
        <v>10</v>
      </c>
      <c r="K365" s="2"/>
      <c r="L365" s="3"/>
      <c r="M365" s="3"/>
    </row>
    <row r="366" spans="1:14">
      <c r="A366" s="17">
        <v>5</v>
      </c>
      <c r="B366" s="76"/>
      <c r="C366" s="71"/>
      <c r="D366" s="71"/>
      <c r="E366" s="71"/>
      <c r="F366" s="6"/>
      <c r="G366" s="27"/>
      <c r="H366" s="21" t="s">
        <v>65</v>
      </c>
      <c r="I366" s="21"/>
      <c r="J366" s="43">
        <f>SUM(B364:B366)*5+(B368)*3+B363</f>
        <v>10</v>
      </c>
      <c r="K366" s="27"/>
      <c r="L366" s="3"/>
      <c r="M366" s="3"/>
    </row>
    <row r="367" spans="1:14">
      <c r="A367" s="17">
        <v>6</v>
      </c>
      <c r="B367" s="7"/>
      <c r="C367" s="7"/>
      <c r="D367" s="7"/>
      <c r="E367" s="71"/>
      <c r="F367" s="6"/>
      <c r="G367" s="27"/>
      <c r="H367" s="206" t="s">
        <v>66</v>
      </c>
      <c r="I367" s="207"/>
      <c r="J367" s="206" t="s">
        <v>67</v>
      </c>
      <c r="K367" s="207"/>
      <c r="L367" s="20"/>
      <c r="M367" s="20"/>
    </row>
    <row r="368" spans="1:14">
      <c r="A368" s="17">
        <v>7</v>
      </c>
      <c r="B368" s="76"/>
      <c r="C368" s="71"/>
      <c r="D368" s="71"/>
      <c r="E368" s="71"/>
      <c r="F368" s="6"/>
      <c r="G368" s="27"/>
      <c r="H368" s="197"/>
      <c r="I368" s="198"/>
      <c r="J368" s="197"/>
      <c r="K368" s="198"/>
      <c r="L368" s="27"/>
      <c r="M368" s="27"/>
    </row>
    <row r="369" spans="1:13">
      <c r="A369" s="17">
        <v>8</v>
      </c>
      <c r="B369" s="7"/>
      <c r="C369" s="7"/>
      <c r="D369" s="7"/>
      <c r="E369" s="71"/>
      <c r="F369" s="6"/>
      <c r="G369" s="27"/>
      <c r="H369" s="199"/>
      <c r="I369" s="200"/>
      <c r="J369" s="199"/>
      <c r="K369" s="200"/>
      <c r="L369" s="27"/>
      <c r="M369" s="27"/>
    </row>
    <row r="370" spans="1:13">
      <c r="A370" s="17">
        <v>9</v>
      </c>
      <c r="B370" s="23"/>
      <c r="C370" s="7"/>
      <c r="D370" s="7"/>
      <c r="E370" s="6"/>
      <c r="F370" s="6"/>
      <c r="G370" s="27"/>
      <c r="H370" s="38" t="s">
        <v>68</v>
      </c>
      <c r="I370" s="38"/>
      <c r="J370" s="38"/>
      <c r="K370" s="38"/>
      <c r="L370" s="27"/>
      <c r="M370" s="27"/>
    </row>
    <row r="371" spans="1:13">
      <c r="A371" s="17">
        <v>10</v>
      </c>
      <c r="B371" s="95"/>
      <c r="C371" s="6"/>
      <c r="D371" s="6"/>
      <c r="E371" s="6"/>
      <c r="F371" s="6"/>
      <c r="G371" s="27"/>
      <c r="H371" s="54" t="s">
        <v>69</v>
      </c>
      <c r="I371" s="54"/>
      <c r="J371" s="54"/>
      <c r="K371" s="54"/>
      <c r="L371" s="27"/>
      <c r="M371" s="27"/>
    </row>
    <row r="372" spans="1:13">
      <c r="A372" s="17">
        <v>11</v>
      </c>
      <c r="B372" s="76"/>
      <c r="C372" s="6"/>
      <c r="D372" s="6"/>
      <c r="E372" s="6"/>
      <c r="F372" s="6"/>
      <c r="G372" s="20"/>
      <c r="H372" s="182"/>
      <c r="I372" s="183"/>
      <c r="J372" s="8"/>
      <c r="K372" s="8"/>
      <c r="L372" s="8"/>
      <c r="M372" s="8"/>
    </row>
    <row r="373" spans="1:13">
      <c r="A373" s="17">
        <v>12</v>
      </c>
      <c r="B373" s="75"/>
      <c r="C373" s="6"/>
      <c r="D373" s="6"/>
      <c r="E373" s="6"/>
      <c r="F373" s="6"/>
      <c r="G373" s="20"/>
      <c r="H373" s="95"/>
      <c r="I373" s="7"/>
      <c r="J373" s="8"/>
      <c r="K373" s="8"/>
      <c r="L373" s="8"/>
      <c r="M373" s="8"/>
    </row>
    <row r="374" spans="1:13">
      <c r="A374" s="17">
        <v>13</v>
      </c>
      <c r="B374" s="76"/>
      <c r="C374" s="6"/>
      <c r="D374" s="6"/>
      <c r="E374" s="6"/>
      <c r="F374" s="6"/>
      <c r="G374" s="20"/>
      <c r="H374" s="95"/>
      <c r="I374" s="7"/>
      <c r="J374" s="8"/>
      <c r="K374" s="8"/>
      <c r="L374" s="8"/>
      <c r="M374" s="8"/>
    </row>
    <row r="375" spans="1:13">
      <c r="A375" s="17">
        <v>14</v>
      </c>
      <c r="B375" s="76"/>
      <c r="C375" s="6"/>
      <c r="D375" s="6"/>
      <c r="E375" s="6"/>
      <c r="F375" s="6"/>
      <c r="G375" s="20"/>
      <c r="H375" s="95"/>
      <c r="I375" s="7"/>
      <c r="J375" s="8"/>
      <c r="K375" s="8"/>
      <c r="L375" s="8"/>
      <c r="M375" s="8"/>
    </row>
    <row r="376" spans="1:13">
      <c r="A376" s="17">
        <v>15</v>
      </c>
      <c r="B376" s="76"/>
      <c r="C376" s="6"/>
      <c r="D376" s="6"/>
      <c r="E376" s="6"/>
      <c r="F376" s="6"/>
      <c r="G376" s="20"/>
      <c r="H376" s="95"/>
      <c r="I376" s="7"/>
      <c r="J376" s="8"/>
      <c r="K376" s="8"/>
      <c r="L376" s="8"/>
      <c r="M376" s="8"/>
    </row>
    <row r="377" spans="1:13">
      <c r="A377" s="17">
        <v>16</v>
      </c>
      <c r="B377" s="75"/>
      <c r="C377" s="6"/>
      <c r="D377" s="6"/>
      <c r="E377" s="6"/>
      <c r="F377" s="6"/>
      <c r="G377" s="54"/>
      <c r="H377" s="95"/>
      <c r="I377" s="7"/>
      <c r="J377" s="8"/>
      <c r="K377" s="8"/>
      <c r="L377" s="8"/>
      <c r="M377" s="8"/>
    </row>
    <row r="378" spans="1:13">
      <c r="A378" s="17">
        <v>17</v>
      </c>
      <c r="B378" s="76"/>
      <c r="C378" s="6"/>
      <c r="D378" s="6"/>
      <c r="E378" s="6"/>
      <c r="F378" s="6"/>
      <c r="G378" s="54"/>
      <c r="H378" s="56" t="s">
        <v>83</v>
      </c>
      <c r="I378" s="8"/>
      <c r="J378" s="56"/>
      <c r="K378" s="8"/>
      <c r="L378" s="56"/>
      <c r="M378" s="56"/>
    </row>
    <row r="379" spans="1:13">
      <c r="A379" s="17">
        <v>18</v>
      </c>
      <c r="B379" s="76"/>
      <c r="C379" s="6"/>
      <c r="D379" s="6"/>
      <c r="E379" s="6"/>
      <c r="F379" s="6"/>
      <c r="G379" s="54"/>
      <c r="H379" s="99"/>
      <c r="I379" s="8"/>
      <c r="J379" s="99"/>
      <c r="K379" s="8"/>
      <c r="L379" s="99"/>
      <c r="M379" s="99"/>
    </row>
    <row r="380" spans="1:13">
      <c r="A380" s="17">
        <v>19</v>
      </c>
      <c r="B380" s="76"/>
      <c r="C380" s="6"/>
      <c r="D380" s="6"/>
      <c r="E380" s="6"/>
      <c r="F380" s="6"/>
      <c r="G380" s="99"/>
      <c r="H380" s="8"/>
      <c r="I380" s="8"/>
      <c r="J380" s="8"/>
      <c r="K380" s="8"/>
      <c r="L380" s="8"/>
      <c r="M380" s="8"/>
    </row>
    <row r="381" spans="1:13">
      <c r="A381" s="17">
        <v>20</v>
      </c>
      <c r="B381" s="75"/>
      <c r="C381" s="6"/>
      <c r="D381" s="6"/>
      <c r="E381" s="6"/>
      <c r="F381" s="6"/>
      <c r="G381" s="99"/>
      <c r="H381" s="8"/>
      <c r="I381" s="8"/>
      <c r="J381" s="8"/>
      <c r="K381" s="8"/>
      <c r="L381" s="8"/>
      <c r="M381" s="8"/>
    </row>
    <row r="382" spans="1:13">
      <c r="A382" s="17">
        <v>21</v>
      </c>
      <c r="B382" s="76"/>
      <c r="C382" s="6"/>
      <c r="D382" s="6"/>
      <c r="E382" s="6"/>
      <c r="F382" s="6"/>
      <c r="G382" s="99"/>
      <c r="H382" s="8"/>
      <c r="I382" s="8"/>
      <c r="J382" s="8"/>
      <c r="K382" s="8"/>
      <c r="L382" s="8"/>
      <c r="M382" s="8"/>
    </row>
    <row r="383" spans="1:13">
      <c r="A383" s="17">
        <v>22</v>
      </c>
      <c r="B383" s="76"/>
      <c r="C383" s="6"/>
      <c r="D383" s="6"/>
      <c r="E383" s="6"/>
      <c r="F383" s="6"/>
      <c r="G383" s="99"/>
      <c r="H383" s="8"/>
      <c r="I383" s="8"/>
      <c r="J383" s="8"/>
      <c r="K383" s="8"/>
      <c r="L383" s="8"/>
      <c r="M383" s="8"/>
    </row>
    <row r="384" spans="1:13">
      <c r="A384" s="17">
        <v>23</v>
      </c>
      <c r="B384" s="76"/>
      <c r="C384" s="6"/>
      <c r="D384" s="6"/>
      <c r="E384" s="6"/>
      <c r="F384" s="6"/>
      <c r="G384" s="99"/>
      <c r="H384" s="8"/>
      <c r="I384" s="8"/>
      <c r="J384" s="8"/>
      <c r="K384" s="8"/>
      <c r="L384" s="8" t="s">
        <v>84</v>
      </c>
      <c r="M384" s="8"/>
    </row>
    <row r="385" spans="1:13">
      <c r="A385" s="17">
        <v>24</v>
      </c>
      <c r="B385" s="75"/>
      <c r="C385" s="6"/>
      <c r="D385" s="6"/>
      <c r="E385" s="6"/>
      <c r="F385" s="6"/>
      <c r="G385" s="99"/>
      <c r="H385" s="42"/>
      <c r="I385" s="8"/>
      <c r="J385" s="42"/>
      <c r="K385" s="8"/>
      <c r="L385" s="8"/>
      <c r="M385" s="8"/>
    </row>
    <row r="386" spans="1:13">
      <c r="A386" s="17">
        <v>25</v>
      </c>
      <c r="B386" s="76"/>
      <c r="C386" s="6"/>
      <c r="D386" s="6"/>
      <c r="E386" s="6"/>
      <c r="F386" s="6"/>
      <c r="G386" s="99"/>
      <c r="H386" s="42"/>
      <c r="I386" s="99"/>
      <c r="J386" s="42"/>
      <c r="K386" s="8"/>
      <c r="L386" s="8"/>
      <c r="M386" s="8"/>
    </row>
    <row r="387" spans="1:13">
      <c r="G387" s="8"/>
      <c r="H387" s="8"/>
      <c r="I387" s="8"/>
      <c r="J387" s="8"/>
      <c r="K387" s="8"/>
      <c r="L387" s="8"/>
      <c r="M387" s="8"/>
    </row>
    <row r="388" spans="1:13">
      <c r="G388" s="8"/>
      <c r="H388" s="8"/>
      <c r="I388" s="8"/>
      <c r="J388" s="8"/>
      <c r="K388" s="8"/>
      <c r="L388" s="8"/>
      <c r="M388" s="8"/>
    </row>
    <row r="389" spans="1:13">
      <c r="G389" s="8"/>
      <c r="H389" s="8"/>
      <c r="I389" s="8"/>
      <c r="J389" s="8"/>
      <c r="K389" s="8"/>
      <c r="L389" s="8"/>
      <c r="M389" s="8"/>
    </row>
    <row r="390" spans="1:13">
      <c r="G390" s="8"/>
      <c r="H390" s="8"/>
      <c r="I390" s="8"/>
      <c r="J390" s="8"/>
      <c r="K390" s="8"/>
      <c r="L390" s="8"/>
      <c r="M390" s="8"/>
    </row>
    <row r="391" spans="1:13">
      <c r="G391" s="8"/>
      <c r="H391" s="8"/>
      <c r="I391" s="8"/>
      <c r="J391" s="8"/>
      <c r="K391" s="8"/>
      <c r="L391" s="8"/>
      <c r="M391" s="8"/>
    </row>
    <row r="392" spans="1:13">
      <c r="G392" s="8"/>
      <c r="H392" s="8"/>
      <c r="I392" s="8"/>
      <c r="J392" s="8"/>
      <c r="K392" s="8"/>
      <c r="L392" s="8"/>
      <c r="M392" s="8"/>
    </row>
    <row r="393" spans="1:13">
      <c r="G393" s="8"/>
      <c r="H393" s="8"/>
      <c r="I393" s="8"/>
      <c r="J393" s="8"/>
      <c r="K393" s="8"/>
      <c r="L393" s="8"/>
      <c r="M393" s="8"/>
    </row>
    <row r="394" spans="1:13">
      <c r="G394" s="8"/>
      <c r="H394" s="8"/>
      <c r="I394" s="8"/>
      <c r="J394" s="8"/>
      <c r="K394" s="8"/>
      <c r="L394" s="8"/>
      <c r="M394" s="8"/>
    </row>
    <row r="395" spans="1:13">
      <c r="G395" s="8"/>
      <c r="H395" s="8"/>
      <c r="I395" s="8"/>
      <c r="J395" s="8"/>
      <c r="K395" s="8"/>
      <c r="L395" s="8"/>
      <c r="M395" s="8"/>
    </row>
    <row r="396" spans="1:13">
      <c r="G396" s="8"/>
      <c r="H396" s="8"/>
      <c r="I396" s="8"/>
      <c r="J396" s="8"/>
      <c r="K396" s="8"/>
      <c r="L396" s="8"/>
      <c r="M396" s="8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94"/>
    </row>
    <row r="398" spans="1:13">
      <c r="A398" s="202" t="s">
        <v>86</v>
      </c>
      <c r="B398" s="203"/>
      <c r="C398" s="203"/>
      <c r="D398" s="203"/>
      <c r="E398" s="203"/>
      <c r="F398" s="97"/>
      <c r="G398" s="27"/>
      <c r="H398" s="96" t="s">
        <v>51</v>
      </c>
      <c r="I398" s="96"/>
      <c r="J398" s="96"/>
      <c r="K398" s="27"/>
      <c r="L398" s="27"/>
      <c r="M398" s="27"/>
    </row>
    <row r="399" spans="1:13">
      <c r="A399" s="34" t="s">
        <v>52</v>
      </c>
      <c r="B399" s="97"/>
      <c r="C399" s="97"/>
      <c r="D399" s="97"/>
      <c r="E399" s="97"/>
      <c r="F399" s="97"/>
      <c r="G399" s="27"/>
      <c r="H399" s="55" t="s">
        <v>89</v>
      </c>
      <c r="I399" s="55"/>
      <c r="J399" s="55"/>
      <c r="K399" s="37"/>
      <c r="L399" s="26"/>
      <c r="M399" s="26"/>
    </row>
    <row r="400" spans="1:13">
      <c r="A400" s="97"/>
      <c r="B400" s="29"/>
      <c r="C400" s="15" t="s">
        <v>53</v>
      </c>
      <c r="D400" s="67"/>
      <c r="E400" s="30"/>
      <c r="F400" s="28"/>
      <c r="G400" s="27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32"/>
    </row>
    <row r="401" spans="1:13">
      <c r="A401" s="1"/>
      <c r="B401" s="1"/>
      <c r="C401" s="15" t="s">
        <v>59</v>
      </c>
      <c r="D401" s="30"/>
      <c r="E401" s="30"/>
      <c r="F401" s="28"/>
      <c r="G401" s="27"/>
      <c r="H401" s="31">
        <v>1</v>
      </c>
      <c r="I401" s="68"/>
      <c r="J401" s="35"/>
      <c r="K401" s="31"/>
      <c r="L401" s="33"/>
      <c r="M401" s="106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27"/>
      <c r="H402" s="31">
        <v>2</v>
      </c>
      <c r="I402" s="68"/>
      <c r="J402" s="35"/>
      <c r="K402" s="31"/>
      <c r="L402" s="33"/>
      <c r="M402" s="106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27"/>
      <c r="H403" s="31">
        <v>3</v>
      </c>
      <c r="I403" s="31"/>
      <c r="J403" s="35"/>
      <c r="K403" s="31"/>
      <c r="L403" s="33"/>
      <c r="M403" s="106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27"/>
      <c r="H404" s="31">
        <v>4</v>
      </c>
      <c r="I404" s="31"/>
      <c r="J404" s="35"/>
      <c r="K404" s="31"/>
      <c r="L404" s="33"/>
      <c r="M404" s="106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27"/>
      <c r="H405" s="31">
        <v>5</v>
      </c>
      <c r="I405" s="31"/>
      <c r="J405" s="35"/>
      <c r="K405" s="31"/>
      <c r="L405" s="33"/>
      <c r="M405" s="106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27"/>
      <c r="H406" s="72"/>
      <c r="I406" s="72"/>
      <c r="J406" s="72"/>
      <c r="K406" s="72"/>
      <c r="L406" s="44"/>
      <c r="M406" s="44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27"/>
      <c r="H407" s="98"/>
      <c r="I407" s="98"/>
      <c r="J407" s="98"/>
      <c r="K407" s="98"/>
      <c r="L407" s="44"/>
      <c r="M407" s="44"/>
    </row>
    <row r="408" spans="1:13">
      <c r="A408" s="17">
        <v>3</v>
      </c>
      <c r="B408" s="75"/>
      <c r="C408" s="71"/>
      <c r="D408" s="6"/>
      <c r="E408" s="71"/>
      <c r="F408" s="6"/>
      <c r="G408" s="27"/>
      <c r="H408" s="204" t="s">
        <v>75</v>
      </c>
      <c r="I408" s="205"/>
      <c r="J408" s="98"/>
      <c r="K408" s="44" t="s">
        <v>35</v>
      </c>
      <c r="L408" s="5"/>
      <c r="M408" s="5"/>
    </row>
    <row r="409" spans="1:13">
      <c r="A409" s="17">
        <v>4</v>
      </c>
      <c r="B409" s="75"/>
      <c r="C409" s="71"/>
      <c r="D409" s="6"/>
      <c r="E409" s="71"/>
      <c r="F409" s="6"/>
      <c r="G409" s="27"/>
      <c r="H409" s="21" t="s">
        <v>64</v>
      </c>
      <c r="I409" s="21"/>
      <c r="J409" s="43">
        <f>SUM(J401*L401)+(J402*L402)+(J403*L403)+(J404*L404)+10</f>
        <v>10</v>
      </c>
      <c r="K409" s="2"/>
      <c r="L409" s="3"/>
      <c r="M409" s="3"/>
    </row>
    <row r="410" spans="1:13">
      <c r="A410" s="17">
        <v>5</v>
      </c>
      <c r="B410" s="76"/>
      <c r="C410" s="71"/>
      <c r="D410" s="71"/>
      <c r="E410" s="71"/>
      <c r="F410" s="6"/>
      <c r="G410" s="27"/>
      <c r="H410" s="21" t="s">
        <v>65</v>
      </c>
      <c r="I410" s="21"/>
      <c r="J410" s="43">
        <f>SUM(B408:B410)*5+(B412)*3+B407</f>
        <v>10</v>
      </c>
      <c r="K410" s="27"/>
      <c r="L410" s="3"/>
      <c r="M410" s="3"/>
    </row>
    <row r="411" spans="1:13">
      <c r="A411" s="17">
        <v>6</v>
      </c>
      <c r="B411" s="7"/>
      <c r="C411" s="7"/>
      <c r="D411" s="7"/>
      <c r="E411" s="71"/>
      <c r="F411" s="6"/>
      <c r="G411" s="27"/>
      <c r="H411" s="206" t="s">
        <v>66</v>
      </c>
      <c r="I411" s="207"/>
      <c r="J411" s="206" t="s">
        <v>67</v>
      </c>
      <c r="K411" s="207"/>
      <c r="L411" s="20"/>
      <c r="M411" s="20"/>
    </row>
    <row r="412" spans="1:13">
      <c r="A412" s="17">
        <v>7</v>
      </c>
      <c r="B412" s="76"/>
      <c r="C412" s="71"/>
      <c r="D412" s="71"/>
      <c r="E412" s="71"/>
      <c r="F412" s="6"/>
      <c r="G412" s="27"/>
      <c r="H412" s="197"/>
      <c r="I412" s="198"/>
      <c r="J412" s="197"/>
      <c r="K412" s="198"/>
      <c r="L412" s="27"/>
      <c r="M412" s="27"/>
    </row>
    <row r="413" spans="1:13">
      <c r="A413" s="17">
        <v>8</v>
      </c>
      <c r="B413" s="7"/>
      <c r="C413" s="7"/>
      <c r="D413" s="7"/>
      <c r="E413" s="71"/>
      <c r="F413" s="6"/>
      <c r="G413" s="27"/>
      <c r="H413" s="199"/>
      <c r="I413" s="200"/>
      <c r="J413" s="199"/>
      <c r="K413" s="200"/>
      <c r="L413" s="27"/>
      <c r="M413" s="27"/>
    </row>
    <row r="414" spans="1:13">
      <c r="A414" s="17">
        <v>9</v>
      </c>
      <c r="B414" s="23"/>
      <c r="C414" s="7"/>
      <c r="D414" s="7"/>
      <c r="E414" s="6"/>
      <c r="F414" s="6"/>
      <c r="G414" s="27"/>
      <c r="H414" s="38" t="s">
        <v>68</v>
      </c>
      <c r="I414" s="38"/>
      <c r="J414" s="38"/>
      <c r="K414" s="38"/>
      <c r="L414" s="27"/>
      <c r="M414" s="27"/>
    </row>
    <row r="415" spans="1:13">
      <c r="A415" s="17">
        <v>10</v>
      </c>
      <c r="B415" s="95"/>
      <c r="C415" s="6"/>
      <c r="D415" s="6"/>
      <c r="E415" s="6"/>
      <c r="F415" s="6"/>
      <c r="G415" s="27"/>
      <c r="H415" s="54" t="s">
        <v>69</v>
      </c>
      <c r="I415" s="54"/>
      <c r="J415" s="54"/>
      <c r="K415" s="54"/>
      <c r="L415" s="27"/>
      <c r="M415" s="27"/>
    </row>
    <row r="416" spans="1:13">
      <c r="A416" s="17">
        <v>11</v>
      </c>
      <c r="B416" s="76"/>
      <c r="C416" s="6"/>
      <c r="D416" s="6"/>
      <c r="E416" s="6"/>
      <c r="F416" s="6"/>
      <c r="G416" s="20"/>
      <c r="H416" s="182"/>
      <c r="I416" s="183"/>
      <c r="J416" s="8"/>
      <c r="K416" s="8"/>
      <c r="L416" s="8"/>
      <c r="M416" s="8"/>
    </row>
    <row r="417" spans="1:13">
      <c r="A417" s="17">
        <v>12</v>
      </c>
      <c r="B417" s="75"/>
      <c r="C417" s="6"/>
      <c r="D417" s="6"/>
      <c r="E417" s="6"/>
      <c r="F417" s="6"/>
      <c r="G417" s="20"/>
      <c r="H417" s="95"/>
      <c r="I417" s="7"/>
      <c r="J417" s="8"/>
      <c r="K417" s="8"/>
      <c r="L417" s="8"/>
      <c r="M417" s="8"/>
    </row>
    <row r="418" spans="1:13">
      <c r="A418" s="17">
        <v>13</v>
      </c>
      <c r="B418" s="76"/>
      <c r="C418" s="6"/>
      <c r="D418" s="6"/>
      <c r="E418" s="6"/>
      <c r="F418" s="6"/>
      <c r="G418" s="20"/>
      <c r="H418" s="95"/>
      <c r="I418" s="7"/>
      <c r="J418" s="8"/>
      <c r="K418" s="8"/>
      <c r="L418" s="8"/>
      <c r="M418" s="8"/>
    </row>
    <row r="419" spans="1:13">
      <c r="A419" s="17">
        <v>14</v>
      </c>
      <c r="B419" s="76"/>
      <c r="C419" s="6"/>
      <c r="D419" s="6"/>
      <c r="E419" s="6"/>
      <c r="F419" s="6"/>
      <c r="G419" s="20"/>
      <c r="H419" s="95"/>
      <c r="I419" s="7"/>
      <c r="J419" s="8"/>
      <c r="K419" s="8"/>
      <c r="L419" s="8"/>
      <c r="M419" s="8"/>
    </row>
    <row r="420" spans="1:13">
      <c r="A420" s="17">
        <v>15</v>
      </c>
      <c r="B420" s="76"/>
      <c r="C420" s="6"/>
      <c r="D420" s="6"/>
      <c r="E420" s="6"/>
      <c r="F420" s="6"/>
      <c r="G420" s="20"/>
      <c r="H420" s="95"/>
      <c r="I420" s="7"/>
      <c r="J420" s="8"/>
      <c r="K420" s="8"/>
      <c r="L420" s="8"/>
      <c r="M420" s="8"/>
    </row>
    <row r="421" spans="1:13">
      <c r="A421" s="17">
        <v>16</v>
      </c>
      <c r="B421" s="75"/>
      <c r="C421" s="6"/>
      <c r="D421" s="6"/>
      <c r="E421" s="6"/>
      <c r="F421" s="6"/>
      <c r="G421" s="54"/>
      <c r="H421" s="95"/>
      <c r="I421" s="7"/>
      <c r="J421" s="8"/>
      <c r="K421" s="8"/>
      <c r="L421" s="8"/>
      <c r="M421" s="8"/>
    </row>
    <row r="422" spans="1:13">
      <c r="A422" s="17">
        <v>17</v>
      </c>
      <c r="B422" s="76"/>
      <c r="C422" s="6"/>
      <c r="D422" s="6"/>
      <c r="E422" s="6"/>
      <c r="F422" s="6"/>
      <c r="G422" s="54"/>
      <c r="H422" s="56" t="s">
        <v>83</v>
      </c>
      <c r="I422" s="8"/>
      <c r="J422" s="56"/>
      <c r="K422" s="8"/>
      <c r="L422" s="56"/>
      <c r="M422" s="56"/>
    </row>
    <row r="423" spans="1:13">
      <c r="A423" s="17">
        <v>18</v>
      </c>
      <c r="B423" s="76"/>
      <c r="C423" s="6"/>
      <c r="D423" s="6"/>
      <c r="E423" s="6"/>
      <c r="F423" s="6"/>
      <c r="G423" s="54"/>
      <c r="H423" s="99"/>
      <c r="I423" s="8"/>
      <c r="J423" s="99"/>
      <c r="K423" s="8"/>
      <c r="L423" s="99"/>
      <c r="M423" s="99"/>
    </row>
    <row r="424" spans="1:13">
      <c r="A424" s="17">
        <v>19</v>
      </c>
      <c r="B424" s="76"/>
      <c r="C424" s="6"/>
      <c r="D424" s="6"/>
      <c r="E424" s="6"/>
      <c r="F424" s="6"/>
      <c r="G424" s="99"/>
      <c r="H424" s="8"/>
      <c r="I424" s="8"/>
      <c r="J424" s="8"/>
      <c r="K424" s="8"/>
      <c r="L424" s="8"/>
      <c r="M424" s="8"/>
    </row>
    <row r="425" spans="1:13">
      <c r="A425" s="17">
        <v>20</v>
      </c>
      <c r="B425" s="75"/>
      <c r="C425" s="6"/>
      <c r="D425" s="6"/>
      <c r="E425" s="6"/>
      <c r="F425" s="6"/>
      <c r="G425" s="99"/>
      <c r="H425" s="8"/>
      <c r="I425" s="8"/>
      <c r="J425" s="8"/>
      <c r="K425" s="8"/>
      <c r="L425" s="8"/>
      <c r="M425" s="8"/>
    </row>
    <row r="426" spans="1:13">
      <c r="A426" s="17">
        <v>21</v>
      </c>
      <c r="B426" s="76"/>
      <c r="C426" s="6"/>
      <c r="D426" s="6"/>
      <c r="E426" s="6"/>
      <c r="F426" s="6"/>
      <c r="G426" s="99"/>
      <c r="H426" s="8"/>
      <c r="I426" s="8"/>
      <c r="J426" s="8"/>
      <c r="K426" s="8"/>
      <c r="L426" s="8"/>
      <c r="M426" s="8"/>
    </row>
    <row r="427" spans="1:13">
      <c r="A427" s="17">
        <v>22</v>
      </c>
      <c r="B427" s="76"/>
      <c r="C427" s="6"/>
      <c r="D427" s="6"/>
      <c r="E427" s="6"/>
      <c r="F427" s="6"/>
      <c r="G427" s="99"/>
      <c r="H427" s="8"/>
      <c r="I427" s="8"/>
      <c r="J427" s="8"/>
      <c r="K427" s="8"/>
      <c r="L427" s="8"/>
      <c r="M427" s="8"/>
    </row>
    <row r="428" spans="1:13">
      <c r="A428" s="17">
        <v>23</v>
      </c>
      <c r="B428" s="76"/>
      <c r="C428" s="6"/>
      <c r="D428" s="6"/>
      <c r="E428" s="6"/>
      <c r="F428" s="6"/>
      <c r="G428" s="99"/>
      <c r="H428" s="8"/>
      <c r="I428" s="8"/>
      <c r="J428" s="8"/>
      <c r="K428" s="8"/>
      <c r="L428" s="8" t="s">
        <v>84</v>
      </c>
      <c r="M428" s="8"/>
    </row>
    <row r="429" spans="1:13">
      <c r="A429" s="17">
        <v>24</v>
      </c>
      <c r="B429" s="75"/>
      <c r="C429" s="6"/>
      <c r="D429" s="6"/>
      <c r="E429" s="6"/>
      <c r="F429" s="6"/>
      <c r="G429" s="99"/>
      <c r="H429" s="42"/>
      <c r="I429" s="8"/>
      <c r="J429" s="42"/>
      <c r="K429" s="8"/>
      <c r="L429" s="8"/>
      <c r="M429" s="8"/>
    </row>
    <row r="430" spans="1:13">
      <c r="A430" s="17">
        <v>25</v>
      </c>
      <c r="B430" s="76"/>
      <c r="C430" s="6"/>
      <c r="D430" s="6"/>
      <c r="E430" s="6"/>
      <c r="F430" s="6"/>
      <c r="G430" s="99"/>
      <c r="H430" s="42"/>
      <c r="I430" s="99"/>
      <c r="J430" s="42"/>
      <c r="K430" s="8"/>
      <c r="L430" s="8"/>
      <c r="M430" s="8"/>
    </row>
    <row r="431" spans="1:13">
      <c r="G431" s="8"/>
      <c r="H431" s="8"/>
      <c r="I431" s="8"/>
      <c r="J431" s="8"/>
      <c r="K431" s="8"/>
      <c r="L431" s="8"/>
      <c r="M431" s="8"/>
    </row>
    <row r="432" spans="1:13">
      <c r="G432" s="8"/>
      <c r="H432" s="8"/>
      <c r="I432" s="8"/>
      <c r="J432" s="8"/>
      <c r="K432" s="8"/>
      <c r="L432" s="8"/>
      <c r="M432" s="8"/>
    </row>
    <row r="433" spans="1:13">
      <c r="G433" s="8"/>
      <c r="H433" s="8"/>
      <c r="I433" s="8"/>
      <c r="J433" s="8"/>
      <c r="K433" s="8"/>
      <c r="L433" s="8"/>
      <c r="M433" s="8"/>
    </row>
    <row r="434" spans="1:13">
      <c r="G434" s="8"/>
      <c r="H434" s="8"/>
      <c r="I434" s="8"/>
      <c r="J434" s="8"/>
      <c r="K434" s="8"/>
      <c r="L434" s="8"/>
      <c r="M434" s="8"/>
    </row>
    <row r="435" spans="1:13">
      <c r="G435" s="8"/>
      <c r="H435" s="8"/>
      <c r="I435" s="8"/>
      <c r="J435" s="8"/>
      <c r="K435" s="8"/>
      <c r="L435" s="8"/>
      <c r="M435" s="8"/>
    </row>
    <row r="436" spans="1:13">
      <c r="G436" s="8"/>
      <c r="H436" s="8"/>
      <c r="I436" s="8"/>
      <c r="J436" s="8"/>
      <c r="K436" s="8"/>
      <c r="L436" s="8"/>
      <c r="M436" s="8"/>
    </row>
    <row r="437" spans="1:13">
      <c r="G437" s="8"/>
      <c r="H437" s="8"/>
      <c r="I437" s="8"/>
      <c r="J437" s="8"/>
      <c r="K437" s="8"/>
      <c r="L437" s="8"/>
      <c r="M437" s="8"/>
    </row>
    <row r="438" spans="1:13">
      <c r="G438" s="8"/>
      <c r="H438" s="8"/>
      <c r="I438" s="8"/>
      <c r="J438" s="8"/>
      <c r="K438" s="8"/>
      <c r="L438" s="8"/>
      <c r="M438" s="8"/>
    </row>
    <row r="439" spans="1:13">
      <c r="G439" s="8"/>
      <c r="H439" s="8"/>
      <c r="I439" s="8"/>
      <c r="J439" s="8"/>
      <c r="K439" s="8"/>
      <c r="L439" s="8"/>
      <c r="M439" s="8"/>
    </row>
    <row r="440" spans="1:13">
      <c r="G440" s="8"/>
      <c r="H440" s="8"/>
      <c r="I440" s="8"/>
      <c r="J440" s="8"/>
      <c r="K440" s="8"/>
      <c r="L440" s="8"/>
      <c r="M440" s="8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94"/>
    </row>
    <row r="442" spans="1:13">
      <c r="A442" s="202" t="s">
        <v>86</v>
      </c>
      <c r="B442" s="203"/>
      <c r="C442" s="203"/>
      <c r="D442" s="203"/>
      <c r="E442" s="203"/>
      <c r="F442" s="97"/>
      <c r="G442" s="27"/>
      <c r="H442" s="96" t="s">
        <v>51</v>
      </c>
      <c r="I442" s="96"/>
      <c r="J442" s="96"/>
      <c r="K442" s="27"/>
      <c r="L442" s="27"/>
      <c r="M442" s="27"/>
    </row>
    <row r="443" spans="1:13">
      <c r="A443" s="34" t="s">
        <v>52</v>
      </c>
      <c r="B443" s="97"/>
      <c r="C443" s="97"/>
      <c r="D443" s="97"/>
      <c r="E443" s="97"/>
      <c r="F443" s="97"/>
      <c r="G443" s="27"/>
      <c r="H443" s="55" t="s">
        <v>89</v>
      </c>
      <c r="I443" s="55"/>
      <c r="J443" s="55"/>
      <c r="K443" s="37"/>
      <c r="L443" s="26"/>
      <c r="M443" s="26"/>
    </row>
    <row r="444" spans="1:13">
      <c r="A444" s="97"/>
      <c r="B444" s="29"/>
      <c r="C444" s="15" t="s">
        <v>53</v>
      </c>
      <c r="D444" s="67"/>
      <c r="E444" s="30"/>
      <c r="F444" s="28"/>
      <c r="G444" s="27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32"/>
    </row>
    <row r="445" spans="1:13">
      <c r="A445" s="1"/>
      <c r="B445" s="1"/>
      <c r="C445" s="15" t="s">
        <v>59</v>
      </c>
      <c r="D445" s="30"/>
      <c r="E445" s="30"/>
      <c r="F445" s="28"/>
      <c r="G445" s="27"/>
      <c r="H445" s="31">
        <v>1</v>
      </c>
      <c r="I445" s="68"/>
      <c r="J445" s="35"/>
      <c r="K445" s="31"/>
      <c r="L445" s="33"/>
      <c r="M445" s="106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27"/>
      <c r="H446" s="31">
        <v>2</v>
      </c>
      <c r="I446" s="68"/>
      <c r="J446" s="35"/>
      <c r="K446" s="31"/>
      <c r="L446" s="33"/>
      <c r="M446" s="106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27"/>
      <c r="H447" s="31">
        <v>3</v>
      </c>
      <c r="I447" s="31"/>
      <c r="J447" s="35"/>
      <c r="K447" s="31"/>
      <c r="L447" s="33"/>
      <c r="M447" s="106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27"/>
      <c r="H448" s="31">
        <v>4</v>
      </c>
      <c r="I448" s="31"/>
      <c r="J448" s="35"/>
      <c r="K448" s="31"/>
      <c r="L448" s="33"/>
      <c r="M448" s="106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27"/>
      <c r="H449" s="31">
        <v>5</v>
      </c>
      <c r="I449" s="31"/>
      <c r="J449" s="35"/>
      <c r="K449" s="31"/>
      <c r="L449" s="33"/>
      <c r="M449" s="106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27"/>
      <c r="H450" s="72"/>
      <c r="I450" s="72"/>
      <c r="J450" s="72"/>
      <c r="K450" s="72"/>
      <c r="L450" s="44"/>
      <c r="M450" s="44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27"/>
      <c r="H451" s="98"/>
      <c r="I451" s="98"/>
      <c r="J451" s="98"/>
      <c r="K451" s="98"/>
      <c r="L451" s="44"/>
      <c r="M451" s="44"/>
    </row>
    <row r="452" spans="1:13">
      <c r="A452" s="17">
        <v>3</v>
      </c>
      <c r="B452" s="75"/>
      <c r="C452" s="71"/>
      <c r="D452" s="6"/>
      <c r="E452" s="71"/>
      <c r="F452" s="6"/>
      <c r="G452" s="27"/>
      <c r="H452" s="204" t="s">
        <v>75</v>
      </c>
      <c r="I452" s="205"/>
      <c r="J452" s="98"/>
      <c r="K452" s="44" t="s">
        <v>35</v>
      </c>
      <c r="L452" s="5"/>
      <c r="M452" s="5"/>
    </row>
    <row r="453" spans="1:13">
      <c r="A453" s="17">
        <v>4</v>
      </c>
      <c r="B453" s="75"/>
      <c r="C453" s="71"/>
      <c r="D453" s="6"/>
      <c r="E453" s="71"/>
      <c r="F453" s="6"/>
      <c r="G453" s="27"/>
      <c r="H453" s="21" t="s">
        <v>64</v>
      </c>
      <c r="I453" s="21"/>
      <c r="J453" s="43">
        <f>SUM(J445*L445)+(J446*L446)+(J447*L447)+(J448*L448)+10</f>
        <v>10</v>
      </c>
      <c r="K453" s="2"/>
      <c r="L453" s="3"/>
      <c r="M453" s="3"/>
    </row>
    <row r="454" spans="1:13">
      <c r="A454" s="17">
        <v>5</v>
      </c>
      <c r="B454" s="76"/>
      <c r="C454" s="71"/>
      <c r="D454" s="71"/>
      <c r="E454" s="71"/>
      <c r="F454" s="6"/>
      <c r="G454" s="27"/>
      <c r="H454" s="21" t="s">
        <v>65</v>
      </c>
      <c r="I454" s="21"/>
      <c r="J454" s="43">
        <f>SUM(B452:B454)*5+(B456)*3+B451</f>
        <v>10</v>
      </c>
      <c r="K454" s="27"/>
      <c r="L454" s="3"/>
      <c r="M454" s="3"/>
    </row>
    <row r="455" spans="1:13">
      <c r="A455" s="17">
        <v>6</v>
      </c>
      <c r="B455" s="7"/>
      <c r="C455" s="7"/>
      <c r="D455" s="7"/>
      <c r="E455" s="71"/>
      <c r="F455" s="6"/>
      <c r="G455" s="27"/>
      <c r="H455" s="206" t="s">
        <v>66</v>
      </c>
      <c r="I455" s="207"/>
      <c r="J455" s="206" t="s">
        <v>67</v>
      </c>
      <c r="K455" s="207"/>
      <c r="L455" s="20"/>
      <c r="M455" s="20"/>
    </row>
    <row r="456" spans="1:13">
      <c r="A456" s="17">
        <v>7</v>
      </c>
      <c r="B456" s="76"/>
      <c r="C456" s="71"/>
      <c r="D456" s="71"/>
      <c r="E456" s="71"/>
      <c r="F456" s="6"/>
      <c r="G456" s="27"/>
      <c r="H456" s="197"/>
      <c r="I456" s="198"/>
      <c r="J456" s="197"/>
      <c r="K456" s="198"/>
      <c r="L456" s="27"/>
      <c r="M456" s="27"/>
    </row>
    <row r="457" spans="1:13">
      <c r="A457" s="17">
        <v>8</v>
      </c>
      <c r="B457" s="7"/>
      <c r="C457" s="7"/>
      <c r="D457" s="7"/>
      <c r="E457" s="71"/>
      <c r="F457" s="6"/>
      <c r="G457" s="27"/>
      <c r="H457" s="199"/>
      <c r="I457" s="200"/>
      <c r="J457" s="199"/>
      <c r="K457" s="200"/>
      <c r="L457" s="27"/>
      <c r="M457" s="27"/>
    </row>
    <row r="458" spans="1:13">
      <c r="A458" s="17">
        <v>9</v>
      </c>
      <c r="B458" s="23"/>
      <c r="C458" s="7"/>
      <c r="D458" s="7"/>
      <c r="E458" s="6"/>
      <c r="F458" s="6"/>
      <c r="G458" s="27"/>
      <c r="H458" s="38" t="s">
        <v>68</v>
      </c>
      <c r="I458" s="38"/>
      <c r="J458" s="38"/>
      <c r="K458" s="38"/>
      <c r="L458" s="27"/>
      <c r="M458" s="27"/>
    </row>
    <row r="459" spans="1:13">
      <c r="A459" s="17">
        <v>10</v>
      </c>
      <c r="B459" s="95"/>
      <c r="C459" s="6"/>
      <c r="D459" s="6"/>
      <c r="E459" s="6"/>
      <c r="F459" s="6"/>
      <c r="G459" s="27"/>
      <c r="H459" s="54" t="s">
        <v>69</v>
      </c>
      <c r="I459" s="54"/>
      <c r="J459" s="54"/>
      <c r="K459" s="54"/>
      <c r="L459" s="27"/>
      <c r="M459" s="27"/>
    </row>
    <row r="460" spans="1:13">
      <c r="A460" s="17">
        <v>11</v>
      </c>
      <c r="B460" s="76"/>
      <c r="C460" s="6"/>
      <c r="D460" s="6"/>
      <c r="E460" s="6"/>
      <c r="F460" s="6"/>
      <c r="G460" s="20"/>
      <c r="H460" s="182"/>
      <c r="I460" s="183"/>
      <c r="J460" s="8"/>
      <c r="K460" s="8"/>
      <c r="L460" s="8"/>
      <c r="M460" s="8"/>
    </row>
    <row r="461" spans="1:13">
      <c r="A461" s="17">
        <v>12</v>
      </c>
      <c r="B461" s="75"/>
      <c r="C461" s="6"/>
      <c r="D461" s="6"/>
      <c r="E461" s="6"/>
      <c r="F461" s="6"/>
      <c r="G461" s="20"/>
      <c r="H461" s="95"/>
      <c r="I461" s="7"/>
      <c r="J461" s="8"/>
      <c r="K461" s="8"/>
      <c r="L461" s="8"/>
      <c r="M461" s="8"/>
    </row>
    <row r="462" spans="1:13">
      <c r="A462" s="17">
        <v>13</v>
      </c>
      <c r="B462" s="76"/>
      <c r="C462" s="6"/>
      <c r="D462" s="6"/>
      <c r="E462" s="6"/>
      <c r="F462" s="6"/>
      <c r="G462" s="20"/>
      <c r="H462" s="95"/>
      <c r="I462" s="7"/>
      <c r="J462" s="8"/>
      <c r="K462" s="8"/>
      <c r="L462" s="8"/>
      <c r="M462" s="8"/>
    </row>
    <row r="463" spans="1:13">
      <c r="A463" s="17">
        <v>14</v>
      </c>
      <c r="B463" s="76"/>
      <c r="C463" s="6"/>
      <c r="D463" s="6"/>
      <c r="E463" s="6"/>
      <c r="F463" s="6"/>
      <c r="G463" s="20"/>
      <c r="H463" s="95"/>
      <c r="I463" s="7"/>
      <c r="J463" s="8"/>
      <c r="K463" s="8"/>
      <c r="L463" s="8"/>
      <c r="M463" s="8"/>
    </row>
    <row r="464" spans="1:13">
      <c r="A464" s="17">
        <v>15</v>
      </c>
      <c r="B464" s="76"/>
      <c r="C464" s="6"/>
      <c r="D464" s="6"/>
      <c r="E464" s="6"/>
      <c r="F464" s="6"/>
      <c r="G464" s="20"/>
      <c r="H464" s="95"/>
      <c r="I464" s="7"/>
      <c r="J464" s="8"/>
      <c r="K464" s="8"/>
      <c r="L464" s="8"/>
      <c r="M464" s="8"/>
    </row>
    <row r="465" spans="1:13">
      <c r="A465" s="17">
        <v>16</v>
      </c>
      <c r="B465" s="75"/>
      <c r="C465" s="6"/>
      <c r="D465" s="6"/>
      <c r="E465" s="6"/>
      <c r="F465" s="6"/>
      <c r="G465" s="54"/>
      <c r="H465" s="95"/>
      <c r="I465" s="7"/>
      <c r="J465" s="8"/>
      <c r="K465" s="8"/>
      <c r="L465" s="8"/>
      <c r="M465" s="8"/>
    </row>
    <row r="466" spans="1:13">
      <c r="A466" s="17">
        <v>17</v>
      </c>
      <c r="B466" s="76"/>
      <c r="C466" s="6"/>
      <c r="D466" s="6"/>
      <c r="E466" s="6"/>
      <c r="F466" s="6"/>
      <c r="G466" s="54"/>
      <c r="H466" s="56" t="s">
        <v>83</v>
      </c>
      <c r="I466" s="8"/>
      <c r="J466" s="56"/>
      <c r="K466" s="8"/>
      <c r="L466" s="56"/>
      <c r="M466" s="56"/>
    </row>
    <row r="467" spans="1:13">
      <c r="A467" s="17">
        <v>18</v>
      </c>
      <c r="B467" s="76"/>
      <c r="C467" s="6"/>
      <c r="D467" s="6"/>
      <c r="E467" s="6"/>
      <c r="F467" s="6"/>
      <c r="G467" s="54"/>
      <c r="H467" s="99"/>
      <c r="I467" s="8"/>
      <c r="J467" s="99"/>
      <c r="K467" s="8"/>
      <c r="L467" s="99"/>
      <c r="M467" s="99"/>
    </row>
    <row r="468" spans="1:13">
      <c r="A468" s="17">
        <v>19</v>
      </c>
      <c r="B468" s="76"/>
      <c r="C468" s="6"/>
      <c r="D468" s="6"/>
      <c r="E468" s="6"/>
      <c r="F468" s="6"/>
      <c r="G468" s="99"/>
      <c r="H468" s="8"/>
      <c r="I468" s="8"/>
      <c r="J468" s="8"/>
      <c r="K468" s="8"/>
      <c r="L468" s="8"/>
      <c r="M468" s="8"/>
    </row>
    <row r="469" spans="1:13">
      <c r="A469" s="17">
        <v>20</v>
      </c>
      <c r="B469" s="75"/>
      <c r="C469" s="6"/>
      <c r="D469" s="6"/>
      <c r="E469" s="6"/>
      <c r="F469" s="6"/>
      <c r="G469" s="99"/>
      <c r="H469" s="8"/>
      <c r="I469" s="8"/>
      <c r="J469" s="8"/>
      <c r="K469" s="8"/>
      <c r="L469" s="8"/>
      <c r="M469" s="8"/>
    </row>
    <row r="470" spans="1:13">
      <c r="A470" s="17">
        <v>21</v>
      </c>
      <c r="B470" s="76"/>
      <c r="C470" s="6"/>
      <c r="D470" s="6"/>
      <c r="E470" s="6"/>
      <c r="F470" s="6"/>
      <c r="G470" s="99"/>
      <c r="H470" s="8"/>
      <c r="I470" s="8"/>
      <c r="J470" s="8"/>
      <c r="K470" s="8"/>
      <c r="L470" s="8"/>
      <c r="M470" s="8"/>
    </row>
    <row r="471" spans="1:13">
      <c r="A471" s="17">
        <v>22</v>
      </c>
      <c r="B471" s="76"/>
      <c r="C471" s="6"/>
      <c r="D471" s="6"/>
      <c r="E471" s="6"/>
      <c r="F471" s="6"/>
      <c r="G471" s="99"/>
      <c r="H471" s="8"/>
      <c r="I471" s="8"/>
      <c r="J471" s="8"/>
      <c r="K471" s="8"/>
      <c r="L471" s="8"/>
      <c r="M471" s="8"/>
    </row>
    <row r="472" spans="1:13">
      <c r="A472" s="17">
        <v>23</v>
      </c>
      <c r="B472" s="76"/>
      <c r="C472" s="6"/>
      <c r="D472" s="6"/>
      <c r="E472" s="6"/>
      <c r="F472" s="6"/>
      <c r="G472" s="99"/>
      <c r="H472" s="8"/>
      <c r="I472" s="8"/>
      <c r="J472" s="8"/>
      <c r="K472" s="8"/>
      <c r="L472" s="8" t="s">
        <v>84</v>
      </c>
      <c r="M472" s="8"/>
    </row>
    <row r="473" spans="1:13">
      <c r="A473" s="17">
        <v>24</v>
      </c>
      <c r="B473" s="75"/>
      <c r="C473" s="6"/>
      <c r="D473" s="6"/>
      <c r="E473" s="6"/>
      <c r="F473" s="6"/>
      <c r="G473" s="99"/>
      <c r="H473" s="42"/>
      <c r="I473" s="8"/>
      <c r="J473" s="42"/>
      <c r="K473" s="8"/>
      <c r="L473" s="8"/>
      <c r="M473" s="8"/>
    </row>
    <row r="474" spans="1:13">
      <c r="A474" s="17">
        <v>25</v>
      </c>
      <c r="B474" s="76"/>
      <c r="C474" s="6"/>
      <c r="D474" s="6"/>
      <c r="E474" s="6"/>
      <c r="F474" s="6"/>
      <c r="G474" s="99"/>
      <c r="H474" s="42"/>
      <c r="I474" s="99"/>
      <c r="J474" s="42"/>
      <c r="K474" s="8"/>
      <c r="L474" s="8"/>
      <c r="M474" s="8"/>
    </row>
    <row r="475" spans="1:13">
      <c r="G475" s="8"/>
      <c r="H475" s="8"/>
      <c r="I475" s="8"/>
      <c r="J475" s="8"/>
      <c r="K475" s="8"/>
      <c r="L475" s="8"/>
      <c r="M475" s="8"/>
    </row>
    <row r="476" spans="1:13">
      <c r="G476" s="8"/>
      <c r="H476" s="8"/>
      <c r="I476" s="8"/>
      <c r="J476" s="8"/>
      <c r="K476" s="8"/>
      <c r="L476" s="8"/>
      <c r="M476" s="8"/>
    </row>
    <row r="477" spans="1:13">
      <c r="G477" s="8"/>
      <c r="H477" s="8"/>
      <c r="I477" s="8"/>
      <c r="J477" s="8"/>
      <c r="K477" s="8"/>
      <c r="L477" s="8"/>
      <c r="M477" s="8"/>
    </row>
    <row r="478" spans="1:13">
      <c r="G478" s="8"/>
      <c r="H478" s="8"/>
      <c r="I478" s="8"/>
      <c r="J478" s="8"/>
      <c r="K478" s="8"/>
      <c r="L478" s="8"/>
      <c r="M478" s="8"/>
    </row>
    <row r="479" spans="1:13">
      <c r="G479" s="8"/>
      <c r="H479" s="8"/>
      <c r="I479" s="8"/>
      <c r="J479" s="8"/>
      <c r="K479" s="8"/>
      <c r="L479" s="8"/>
      <c r="M479" s="8"/>
    </row>
    <row r="480" spans="1:13">
      <c r="G480" s="8"/>
      <c r="H480" s="8"/>
      <c r="I480" s="8"/>
      <c r="J480" s="8"/>
      <c r="K480" s="8"/>
      <c r="L480" s="8"/>
      <c r="M480" s="8"/>
    </row>
    <row r="481" spans="1:13">
      <c r="G481" s="8"/>
      <c r="H481" s="8"/>
      <c r="I481" s="8"/>
      <c r="J481" s="8"/>
      <c r="K481" s="8"/>
      <c r="L481" s="8"/>
      <c r="M481" s="8"/>
    </row>
    <row r="482" spans="1:13">
      <c r="G482" s="8"/>
      <c r="H482" s="8"/>
      <c r="I482" s="8"/>
      <c r="J482" s="8"/>
      <c r="K482" s="8"/>
      <c r="L482" s="8"/>
      <c r="M482" s="8"/>
    </row>
    <row r="483" spans="1:13">
      <c r="G483" s="8"/>
      <c r="H483" s="8"/>
      <c r="I483" s="8"/>
      <c r="J483" s="8"/>
      <c r="K483" s="8"/>
      <c r="L483" s="8"/>
      <c r="M483" s="8"/>
    </row>
    <row r="484" spans="1:13">
      <c r="G484" s="8"/>
      <c r="H484" s="8"/>
      <c r="I484" s="8"/>
      <c r="J484" s="8"/>
      <c r="K484" s="8"/>
      <c r="L484" s="8"/>
      <c r="M484" s="8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94"/>
    </row>
    <row r="486" spans="1:13">
      <c r="A486" s="202" t="s">
        <v>86</v>
      </c>
      <c r="B486" s="203"/>
      <c r="C486" s="203"/>
      <c r="D486" s="203"/>
      <c r="E486" s="203"/>
      <c r="F486" s="97"/>
      <c r="G486" s="27"/>
      <c r="H486" s="96" t="s">
        <v>51</v>
      </c>
      <c r="I486" s="96"/>
      <c r="J486" s="96"/>
      <c r="K486" s="27"/>
      <c r="L486" s="27"/>
      <c r="M486" s="27"/>
    </row>
    <row r="487" spans="1:13">
      <c r="A487" s="34" t="s">
        <v>52</v>
      </c>
      <c r="B487" s="97"/>
      <c r="C487" s="97"/>
      <c r="D487" s="97"/>
      <c r="E487" s="97"/>
      <c r="F487" s="97"/>
      <c r="G487" s="27"/>
      <c r="H487" s="55" t="s">
        <v>89</v>
      </c>
      <c r="I487" s="55"/>
      <c r="J487" s="55"/>
      <c r="K487" s="37"/>
      <c r="L487" s="26"/>
      <c r="M487" s="26"/>
    </row>
    <row r="488" spans="1:13">
      <c r="A488" s="97"/>
      <c r="B488" s="29"/>
      <c r="C488" s="15" t="s">
        <v>53</v>
      </c>
      <c r="D488" s="67"/>
      <c r="E488" s="30"/>
      <c r="F488" s="28"/>
      <c r="G488" s="27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32"/>
    </row>
    <row r="489" spans="1:13">
      <c r="A489" s="1"/>
      <c r="B489" s="1"/>
      <c r="C489" s="15" t="s">
        <v>59</v>
      </c>
      <c r="D489" s="30"/>
      <c r="E489" s="30"/>
      <c r="F489" s="28"/>
      <c r="G489" s="27"/>
      <c r="H489" s="31">
        <v>1</v>
      </c>
      <c r="I489" s="68"/>
      <c r="J489" s="35"/>
      <c r="K489" s="31"/>
      <c r="L489" s="33"/>
      <c r="M489" s="106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27"/>
      <c r="H490" s="31">
        <v>2</v>
      </c>
      <c r="I490" s="68"/>
      <c r="J490" s="35"/>
      <c r="K490" s="31"/>
      <c r="L490" s="33"/>
      <c r="M490" s="106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27"/>
      <c r="H491" s="31">
        <v>3</v>
      </c>
      <c r="I491" s="31"/>
      <c r="J491" s="35"/>
      <c r="K491" s="31"/>
      <c r="L491" s="33"/>
      <c r="M491" s="106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27"/>
      <c r="H492" s="31">
        <v>4</v>
      </c>
      <c r="I492" s="31"/>
      <c r="J492" s="35"/>
      <c r="K492" s="31"/>
      <c r="L492" s="33"/>
      <c r="M492" s="106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27"/>
      <c r="H493" s="31">
        <v>5</v>
      </c>
      <c r="I493" s="31"/>
      <c r="J493" s="35"/>
      <c r="K493" s="31"/>
      <c r="L493" s="33"/>
      <c r="M493" s="106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27"/>
      <c r="H494" s="72"/>
      <c r="I494" s="72"/>
      <c r="J494" s="72"/>
      <c r="K494" s="72"/>
      <c r="L494" s="44"/>
      <c r="M494" s="44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27"/>
      <c r="H495" s="98"/>
      <c r="I495" s="98"/>
      <c r="J495" s="98"/>
      <c r="K495" s="98"/>
      <c r="L495" s="44"/>
      <c r="M495" s="44"/>
    </row>
    <row r="496" spans="1:13">
      <c r="A496" s="17">
        <v>3</v>
      </c>
      <c r="B496" s="75"/>
      <c r="C496" s="71"/>
      <c r="D496" s="6"/>
      <c r="E496" s="71"/>
      <c r="F496" s="6"/>
      <c r="G496" s="27"/>
      <c r="H496" s="204" t="s">
        <v>75</v>
      </c>
      <c r="I496" s="205"/>
      <c r="J496" s="98"/>
      <c r="K496" s="44" t="s">
        <v>35</v>
      </c>
      <c r="L496" s="5"/>
      <c r="M496" s="5"/>
    </row>
    <row r="497" spans="1:13">
      <c r="A497" s="17">
        <v>4</v>
      </c>
      <c r="B497" s="75"/>
      <c r="C497" s="71"/>
      <c r="D497" s="6"/>
      <c r="E497" s="71"/>
      <c r="F497" s="6"/>
      <c r="G497" s="27"/>
      <c r="H497" s="21" t="s">
        <v>64</v>
      </c>
      <c r="I497" s="21"/>
      <c r="J497" s="43">
        <f>SUM(J489*L489)+(J490*L490)+(J491*L491)+(J492*L492)+10</f>
        <v>10</v>
      </c>
      <c r="K497" s="2"/>
      <c r="L497" s="3"/>
      <c r="M497" s="3"/>
    </row>
    <row r="498" spans="1:13">
      <c r="A498" s="17">
        <v>5</v>
      </c>
      <c r="B498" s="76"/>
      <c r="C498" s="71"/>
      <c r="D498" s="71"/>
      <c r="E498" s="71"/>
      <c r="F498" s="6"/>
      <c r="G498" s="27"/>
      <c r="H498" s="21" t="s">
        <v>65</v>
      </c>
      <c r="I498" s="21"/>
      <c r="J498" s="43">
        <f>SUM(B496:B498)*5+(B500)*3+B495</f>
        <v>10</v>
      </c>
      <c r="K498" s="27"/>
      <c r="L498" s="3"/>
      <c r="M498" s="3"/>
    </row>
    <row r="499" spans="1:13">
      <c r="A499" s="17">
        <v>6</v>
      </c>
      <c r="B499" s="7"/>
      <c r="C499" s="7"/>
      <c r="D499" s="7"/>
      <c r="E499" s="71"/>
      <c r="F499" s="6"/>
      <c r="G499" s="27"/>
      <c r="H499" s="206" t="s">
        <v>66</v>
      </c>
      <c r="I499" s="207"/>
      <c r="J499" s="206" t="s">
        <v>67</v>
      </c>
      <c r="K499" s="207"/>
      <c r="L499" s="20"/>
      <c r="M499" s="20"/>
    </row>
    <row r="500" spans="1:13">
      <c r="A500" s="17">
        <v>7</v>
      </c>
      <c r="B500" s="76"/>
      <c r="C500" s="71"/>
      <c r="D500" s="71"/>
      <c r="E500" s="71"/>
      <c r="F500" s="6"/>
      <c r="G500" s="27"/>
      <c r="H500" s="197"/>
      <c r="I500" s="198"/>
      <c r="J500" s="197"/>
      <c r="K500" s="198"/>
      <c r="L500" s="27"/>
      <c r="M500" s="27"/>
    </row>
    <row r="501" spans="1:13">
      <c r="A501" s="17">
        <v>8</v>
      </c>
      <c r="B501" s="7"/>
      <c r="C501" s="7"/>
      <c r="D501" s="7"/>
      <c r="E501" s="71"/>
      <c r="F501" s="6"/>
      <c r="G501" s="27"/>
      <c r="H501" s="199"/>
      <c r="I501" s="200"/>
      <c r="J501" s="199"/>
      <c r="K501" s="200"/>
      <c r="L501" s="27"/>
      <c r="M501" s="27"/>
    </row>
    <row r="502" spans="1:13">
      <c r="A502" s="17">
        <v>9</v>
      </c>
      <c r="B502" s="23"/>
      <c r="C502" s="7"/>
      <c r="D502" s="7"/>
      <c r="E502" s="6"/>
      <c r="F502" s="6"/>
      <c r="G502" s="27"/>
      <c r="H502" s="38" t="s">
        <v>68</v>
      </c>
      <c r="I502" s="38"/>
      <c r="J502" s="38"/>
      <c r="K502" s="38"/>
      <c r="L502" s="27"/>
      <c r="M502" s="27"/>
    </row>
    <row r="503" spans="1:13">
      <c r="A503" s="17">
        <v>10</v>
      </c>
      <c r="B503" s="95"/>
      <c r="C503" s="6"/>
      <c r="D503" s="6"/>
      <c r="E503" s="6"/>
      <c r="F503" s="6"/>
      <c r="G503" s="27"/>
      <c r="H503" s="54" t="s">
        <v>69</v>
      </c>
      <c r="I503" s="54"/>
      <c r="J503" s="54"/>
      <c r="K503" s="54"/>
      <c r="L503" s="27"/>
      <c r="M503" s="27"/>
    </row>
    <row r="504" spans="1:13">
      <c r="A504" s="17">
        <v>11</v>
      </c>
      <c r="B504" s="76"/>
      <c r="C504" s="6"/>
      <c r="D504" s="6"/>
      <c r="E504" s="6"/>
      <c r="F504" s="6"/>
      <c r="G504" s="20"/>
      <c r="H504" s="182"/>
      <c r="I504" s="183"/>
      <c r="J504" s="8"/>
      <c r="K504" s="8"/>
      <c r="L504" s="8"/>
      <c r="M504" s="8"/>
    </row>
    <row r="505" spans="1:13">
      <c r="A505" s="17">
        <v>12</v>
      </c>
      <c r="B505" s="75"/>
      <c r="C505" s="6"/>
      <c r="D505" s="6"/>
      <c r="E505" s="6"/>
      <c r="F505" s="6"/>
      <c r="G505" s="20"/>
      <c r="H505" s="95"/>
      <c r="I505" s="7"/>
      <c r="J505" s="8"/>
      <c r="K505" s="8"/>
      <c r="L505" s="8"/>
      <c r="M505" s="8"/>
    </row>
    <row r="506" spans="1:13">
      <c r="A506" s="17">
        <v>13</v>
      </c>
      <c r="B506" s="76"/>
      <c r="C506" s="6"/>
      <c r="D506" s="6"/>
      <c r="E506" s="6"/>
      <c r="F506" s="6"/>
      <c r="G506" s="20"/>
      <c r="H506" s="95"/>
      <c r="I506" s="7"/>
      <c r="J506" s="8"/>
      <c r="K506" s="8"/>
      <c r="L506" s="8"/>
      <c r="M506" s="8"/>
    </row>
    <row r="507" spans="1:13">
      <c r="A507" s="17">
        <v>14</v>
      </c>
      <c r="B507" s="76"/>
      <c r="C507" s="6"/>
      <c r="D507" s="6"/>
      <c r="E507" s="6"/>
      <c r="F507" s="6"/>
      <c r="G507" s="20"/>
      <c r="H507" s="95"/>
      <c r="I507" s="7"/>
      <c r="J507" s="8"/>
      <c r="K507" s="8"/>
      <c r="L507" s="8"/>
      <c r="M507" s="8"/>
    </row>
    <row r="508" spans="1:13">
      <c r="A508" s="17">
        <v>15</v>
      </c>
      <c r="B508" s="76"/>
      <c r="C508" s="6"/>
      <c r="D508" s="6"/>
      <c r="E508" s="6"/>
      <c r="F508" s="6"/>
      <c r="G508" s="20"/>
      <c r="H508" s="95"/>
      <c r="I508" s="7"/>
      <c r="J508" s="8"/>
      <c r="K508" s="8"/>
      <c r="L508" s="8"/>
      <c r="M508" s="8"/>
    </row>
    <row r="509" spans="1:13">
      <c r="A509" s="17">
        <v>16</v>
      </c>
      <c r="B509" s="75"/>
      <c r="C509" s="6"/>
      <c r="D509" s="6"/>
      <c r="E509" s="6"/>
      <c r="F509" s="6"/>
      <c r="G509" s="54"/>
      <c r="H509" s="95"/>
      <c r="I509" s="7"/>
      <c r="J509" s="8"/>
      <c r="K509" s="8"/>
      <c r="L509" s="8"/>
      <c r="M509" s="8"/>
    </row>
    <row r="510" spans="1:13">
      <c r="A510" s="17">
        <v>17</v>
      </c>
      <c r="B510" s="76"/>
      <c r="C510" s="6"/>
      <c r="D510" s="6"/>
      <c r="E510" s="6"/>
      <c r="F510" s="6"/>
      <c r="G510" s="54"/>
      <c r="H510" s="56" t="s">
        <v>83</v>
      </c>
      <c r="I510" s="8"/>
      <c r="J510" s="56"/>
      <c r="K510" s="8"/>
      <c r="L510" s="56"/>
      <c r="M510" s="56"/>
    </row>
    <row r="511" spans="1:13">
      <c r="A511" s="17">
        <v>18</v>
      </c>
      <c r="B511" s="76"/>
      <c r="C511" s="6"/>
      <c r="D511" s="6"/>
      <c r="E511" s="6"/>
      <c r="F511" s="6"/>
      <c r="G511" s="54"/>
      <c r="H511" s="99"/>
      <c r="I511" s="8"/>
      <c r="J511" s="99"/>
      <c r="K511" s="8"/>
      <c r="L511" s="99"/>
      <c r="M511" s="99"/>
    </row>
    <row r="512" spans="1:13">
      <c r="A512" s="17">
        <v>19</v>
      </c>
      <c r="B512" s="76"/>
      <c r="C512" s="6"/>
      <c r="D512" s="6"/>
      <c r="E512" s="6"/>
      <c r="F512" s="6"/>
      <c r="G512" s="99"/>
      <c r="H512" s="8"/>
      <c r="I512" s="8"/>
      <c r="J512" s="8"/>
      <c r="K512" s="8"/>
      <c r="L512" s="8"/>
      <c r="M512" s="8"/>
    </row>
    <row r="513" spans="1:13">
      <c r="A513" s="17">
        <v>20</v>
      </c>
      <c r="B513" s="75"/>
      <c r="C513" s="6"/>
      <c r="D513" s="6"/>
      <c r="E513" s="6"/>
      <c r="F513" s="6"/>
      <c r="G513" s="99"/>
      <c r="H513" s="8"/>
      <c r="I513" s="8"/>
      <c r="J513" s="8"/>
      <c r="K513" s="8"/>
      <c r="L513" s="8"/>
      <c r="M513" s="8"/>
    </row>
    <row r="514" spans="1:13">
      <c r="A514" s="17">
        <v>21</v>
      </c>
      <c r="B514" s="76"/>
      <c r="C514" s="6"/>
      <c r="D514" s="6"/>
      <c r="E514" s="6"/>
      <c r="F514" s="6"/>
      <c r="G514" s="99"/>
      <c r="H514" s="8"/>
      <c r="I514" s="8"/>
      <c r="J514" s="8"/>
      <c r="K514" s="8"/>
      <c r="L514" s="8"/>
      <c r="M514" s="8"/>
    </row>
    <row r="515" spans="1:13">
      <c r="A515" s="17">
        <v>22</v>
      </c>
      <c r="B515" s="76"/>
      <c r="C515" s="6"/>
      <c r="D515" s="6"/>
      <c r="E515" s="6"/>
      <c r="F515" s="6"/>
      <c r="G515" s="99"/>
      <c r="H515" s="8"/>
      <c r="I515" s="8"/>
      <c r="J515" s="8"/>
      <c r="K515" s="8"/>
      <c r="L515" s="8"/>
      <c r="M515" s="8"/>
    </row>
    <row r="516" spans="1:13">
      <c r="A516" s="17">
        <v>23</v>
      </c>
      <c r="B516" s="76"/>
      <c r="C516" s="6"/>
      <c r="D516" s="6"/>
      <c r="E516" s="6"/>
      <c r="F516" s="6"/>
      <c r="G516" s="99"/>
      <c r="H516" s="8"/>
      <c r="I516" s="8"/>
      <c r="J516" s="8"/>
      <c r="K516" s="8"/>
      <c r="L516" s="8" t="s">
        <v>84</v>
      </c>
      <c r="M516" s="8"/>
    </row>
    <row r="517" spans="1:13">
      <c r="A517" s="17">
        <v>24</v>
      </c>
      <c r="B517" s="75"/>
      <c r="C517" s="6"/>
      <c r="D517" s="6"/>
      <c r="E517" s="6"/>
      <c r="F517" s="6"/>
      <c r="G517" s="99"/>
      <c r="H517" s="42"/>
      <c r="I517" s="8"/>
      <c r="J517" s="42"/>
      <c r="K517" s="8"/>
      <c r="L517" s="8"/>
      <c r="M517" s="8"/>
    </row>
    <row r="518" spans="1:13">
      <c r="A518" s="17">
        <v>25</v>
      </c>
      <c r="B518" s="76"/>
      <c r="C518" s="6"/>
      <c r="D518" s="6"/>
      <c r="E518" s="6"/>
      <c r="F518" s="6"/>
      <c r="G518" s="99"/>
      <c r="H518" s="42"/>
      <c r="I518" s="99"/>
      <c r="J518" s="42"/>
      <c r="K518" s="8"/>
      <c r="L518" s="8"/>
      <c r="M518" s="8"/>
    </row>
    <row r="519" spans="1:13">
      <c r="G519" s="8"/>
      <c r="H519" s="8"/>
      <c r="I519" s="8"/>
      <c r="J519" s="8"/>
      <c r="K519" s="8"/>
      <c r="L519" s="8"/>
      <c r="M519" s="8"/>
    </row>
    <row r="520" spans="1:13">
      <c r="G520" s="8"/>
      <c r="H520" s="8"/>
      <c r="I520" s="8"/>
      <c r="J520" s="8"/>
      <c r="K520" s="8"/>
      <c r="L520" s="8"/>
      <c r="M520" s="8"/>
    </row>
    <row r="521" spans="1:13">
      <c r="G521" s="8"/>
      <c r="H521" s="8"/>
      <c r="I521" s="8"/>
      <c r="J521" s="8"/>
      <c r="K521" s="8"/>
      <c r="L521" s="8"/>
      <c r="M521" s="8"/>
    </row>
    <row r="522" spans="1:13">
      <c r="G522" s="8"/>
      <c r="H522" s="8"/>
      <c r="I522" s="8"/>
      <c r="J522" s="8"/>
      <c r="K522" s="8"/>
      <c r="L522" s="8"/>
      <c r="M522" s="8"/>
    </row>
    <row r="523" spans="1:13">
      <c r="G523" s="8"/>
      <c r="H523" s="8"/>
      <c r="I523" s="8"/>
      <c r="J523" s="8"/>
      <c r="K523" s="8"/>
      <c r="L523" s="8"/>
      <c r="M523" s="8"/>
    </row>
    <row r="524" spans="1:13">
      <c r="G524" s="8"/>
      <c r="H524" s="8"/>
      <c r="I524" s="8"/>
      <c r="J524" s="8"/>
      <c r="K524" s="8"/>
      <c r="L524" s="8"/>
      <c r="M524" s="8"/>
    </row>
    <row r="525" spans="1:13">
      <c r="G525" s="8"/>
      <c r="H525" s="8"/>
      <c r="I525" s="8"/>
      <c r="J525" s="8"/>
      <c r="K525" s="8"/>
      <c r="L525" s="8"/>
      <c r="M525" s="8"/>
    </row>
    <row r="526" spans="1:13">
      <c r="G526" s="8"/>
      <c r="H526" s="8"/>
      <c r="I526" s="8"/>
      <c r="J526" s="8"/>
      <c r="K526" s="8"/>
      <c r="L526" s="8"/>
      <c r="M526" s="8"/>
    </row>
    <row r="527" spans="1:13">
      <c r="G527" s="8"/>
      <c r="H527" s="8"/>
      <c r="I527" s="8"/>
      <c r="J527" s="8"/>
      <c r="K527" s="8"/>
      <c r="L527" s="8"/>
      <c r="M527" s="8"/>
    </row>
    <row r="528" spans="1:13">
      <c r="G528" s="8"/>
      <c r="H528" s="8"/>
      <c r="I528" s="8"/>
      <c r="J528" s="8"/>
      <c r="K528" s="8"/>
      <c r="L528" s="8"/>
      <c r="M528" s="8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94"/>
    </row>
    <row r="530" spans="1:14">
      <c r="A530" s="202" t="s">
        <v>86</v>
      </c>
      <c r="B530" s="203"/>
      <c r="C530" s="203"/>
      <c r="D530" s="203"/>
      <c r="E530" s="203"/>
      <c r="F530" s="97"/>
      <c r="G530" s="27"/>
      <c r="H530" s="96" t="s">
        <v>51</v>
      </c>
      <c r="I530" s="96"/>
      <c r="J530" s="96"/>
      <c r="K530" s="27"/>
      <c r="L530" s="27"/>
      <c r="M530" s="27"/>
    </row>
    <row r="531" spans="1:14">
      <c r="A531" s="34" t="s">
        <v>52</v>
      </c>
      <c r="B531" s="97"/>
      <c r="C531" s="97"/>
      <c r="D531" s="97"/>
      <c r="E531" s="97"/>
      <c r="F531" s="97"/>
      <c r="G531" s="27"/>
      <c r="H531" s="55" t="s">
        <v>89</v>
      </c>
      <c r="I531" s="55"/>
      <c r="J531" s="55"/>
      <c r="K531" s="37"/>
      <c r="L531" s="26"/>
      <c r="M531" s="26"/>
    </row>
    <row r="532" spans="1:14">
      <c r="A532" s="97"/>
      <c r="B532" s="29"/>
      <c r="C532" s="15" t="s">
        <v>53</v>
      </c>
      <c r="D532" s="67"/>
      <c r="E532" s="30"/>
      <c r="F532" s="28"/>
      <c r="G532" s="27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32"/>
    </row>
    <row r="533" spans="1:14">
      <c r="A533" s="1"/>
      <c r="B533" s="1"/>
      <c r="C533" s="15" t="s">
        <v>59</v>
      </c>
      <c r="D533" s="30"/>
      <c r="E533" s="30"/>
      <c r="F533" s="28"/>
      <c r="G533" s="27"/>
      <c r="H533" s="31">
        <v>1</v>
      </c>
      <c r="I533" s="68"/>
      <c r="J533" s="35"/>
      <c r="K533" s="31"/>
      <c r="L533" s="33"/>
      <c r="M533" s="106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27"/>
      <c r="H534" s="31">
        <v>2</v>
      </c>
      <c r="I534" s="68"/>
      <c r="J534" s="35"/>
      <c r="K534" s="31"/>
      <c r="L534" s="33"/>
      <c r="M534" s="106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27"/>
      <c r="H535" s="31">
        <v>3</v>
      </c>
      <c r="I535" s="31"/>
      <c r="J535" s="35"/>
      <c r="K535" s="31"/>
      <c r="L535" s="33"/>
      <c r="M535" s="106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27"/>
      <c r="H536" s="31">
        <v>4</v>
      </c>
      <c r="I536" s="31"/>
      <c r="J536" s="35"/>
      <c r="K536" s="31"/>
      <c r="L536" s="33"/>
      <c r="M536" s="106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27"/>
      <c r="H537" s="31">
        <v>5</v>
      </c>
      <c r="I537" s="31"/>
      <c r="J537" s="35"/>
      <c r="K537" s="31"/>
      <c r="L537" s="33"/>
      <c r="M537" s="106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27"/>
      <c r="H538" s="72"/>
      <c r="I538" s="72"/>
      <c r="J538" s="72"/>
      <c r="K538" s="72"/>
      <c r="L538" s="44"/>
      <c r="M538" s="44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27"/>
      <c r="H539" s="98"/>
      <c r="I539" s="98"/>
      <c r="J539" s="98"/>
      <c r="K539" s="98"/>
      <c r="L539" s="44"/>
      <c r="M539" s="44"/>
    </row>
    <row r="540" spans="1:14">
      <c r="A540" s="17">
        <v>3</v>
      </c>
      <c r="B540" s="75"/>
      <c r="C540" s="71"/>
      <c r="D540" s="6"/>
      <c r="E540" s="71"/>
      <c r="F540" s="6"/>
      <c r="G540" s="27"/>
      <c r="H540" s="204" t="s">
        <v>75</v>
      </c>
      <c r="I540" s="205"/>
      <c r="J540" s="98"/>
      <c r="K540" s="44" t="s">
        <v>35</v>
      </c>
      <c r="L540" s="5"/>
      <c r="M540" s="5"/>
    </row>
    <row r="541" spans="1:14">
      <c r="A541" s="17">
        <v>4</v>
      </c>
      <c r="B541" s="75"/>
      <c r="C541" s="71"/>
      <c r="D541" s="6"/>
      <c r="E541" s="71"/>
      <c r="F541" s="6"/>
      <c r="G541" s="27"/>
      <c r="H541" s="21" t="s">
        <v>64</v>
      </c>
      <c r="I541" s="21"/>
      <c r="J541" s="43">
        <f>SUM(J533*L533)+(J534*L534)+(J535*L535)+(J536*L536)+10</f>
        <v>10</v>
      </c>
      <c r="K541" s="2"/>
      <c r="L541" s="3"/>
      <c r="M541" s="3"/>
    </row>
    <row r="542" spans="1:14">
      <c r="A542" s="17">
        <v>5</v>
      </c>
      <c r="B542" s="76"/>
      <c r="C542" s="71"/>
      <c r="D542" s="71"/>
      <c r="E542" s="71"/>
      <c r="F542" s="6"/>
      <c r="G542" s="27"/>
      <c r="H542" s="21" t="s">
        <v>65</v>
      </c>
      <c r="I542" s="21"/>
      <c r="J542" s="43">
        <f>SUM(B540:B542)*5+(B544)*3+B539</f>
        <v>10</v>
      </c>
      <c r="K542" s="27"/>
      <c r="L542" s="3"/>
      <c r="M542" s="3"/>
    </row>
    <row r="543" spans="1:14">
      <c r="A543" s="17">
        <v>6</v>
      </c>
      <c r="B543" s="7"/>
      <c r="C543" s="7"/>
      <c r="D543" s="7"/>
      <c r="E543" s="71"/>
      <c r="F543" s="6"/>
      <c r="G543" s="27"/>
      <c r="H543" s="206" t="s">
        <v>66</v>
      </c>
      <c r="I543" s="207"/>
      <c r="J543" s="206" t="s">
        <v>67</v>
      </c>
      <c r="K543" s="207"/>
      <c r="L543" s="20"/>
      <c r="M543" s="20"/>
    </row>
    <row r="544" spans="1:14">
      <c r="A544" s="17">
        <v>7</v>
      </c>
      <c r="B544" s="76"/>
      <c r="C544" s="71"/>
      <c r="D544" s="71"/>
      <c r="E544" s="71"/>
      <c r="F544" s="6"/>
      <c r="G544" s="27"/>
      <c r="H544" s="197"/>
      <c r="I544" s="198"/>
      <c r="J544" s="197"/>
      <c r="K544" s="198"/>
      <c r="L544" s="27"/>
      <c r="M544" s="27"/>
    </row>
    <row r="545" spans="1:13">
      <c r="A545" s="17">
        <v>8</v>
      </c>
      <c r="B545" s="7"/>
      <c r="C545" s="7"/>
      <c r="D545" s="7"/>
      <c r="E545" s="71"/>
      <c r="F545" s="6"/>
      <c r="G545" s="27"/>
      <c r="H545" s="199"/>
      <c r="I545" s="200"/>
      <c r="J545" s="199"/>
      <c r="K545" s="200"/>
      <c r="L545" s="27"/>
      <c r="M545" s="27"/>
    </row>
    <row r="546" spans="1:13">
      <c r="A546" s="17">
        <v>9</v>
      </c>
      <c r="B546" s="23"/>
      <c r="C546" s="7"/>
      <c r="D546" s="7"/>
      <c r="E546" s="6"/>
      <c r="F546" s="6"/>
      <c r="G546" s="27"/>
      <c r="H546" s="38" t="s">
        <v>68</v>
      </c>
      <c r="I546" s="38"/>
      <c r="J546" s="38"/>
      <c r="K546" s="38"/>
      <c r="L546" s="27"/>
      <c r="M546" s="27"/>
    </row>
    <row r="547" spans="1:13">
      <c r="A547" s="17">
        <v>10</v>
      </c>
      <c r="B547" s="95"/>
      <c r="C547" s="6"/>
      <c r="D547" s="6"/>
      <c r="E547" s="6"/>
      <c r="F547" s="6"/>
      <c r="G547" s="27"/>
      <c r="H547" s="54" t="s">
        <v>69</v>
      </c>
      <c r="I547" s="54"/>
      <c r="J547" s="54"/>
      <c r="K547" s="54"/>
      <c r="L547" s="27"/>
      <c r="M547" s="27"/>
    </row>
    <row r="548" spans="1:13">
      <c r="A548" s="17">
        <v>11</v>
      </c>
      <c r="B548" s="76"/>
      <c r="C548" s="6"/>
      <c r="D548" s="6"/>
      <c r="E548" s="6"/>
      <c r="F548" s="6"/>
      <c r="G548" s="20"/>
      <c r="H548" s="182"/>
      <c r="I548" s="183"/>
      <c r="J548" s="8"/>
      <c r="K548" s="8"/>
      <c r="L548" s="8"/>
      <c r="M548" s="8"/>
    </row>
    <row r="549" spans="1:13">
      <c r="A549" s="17">
        <v>12</v>
      </c>
      <c r="B549" s="75"/>
      <c r="C549" s="6"/>
      <c r="D549" s="6"/>
      <c r="E549" s="6"/>
      <c r="F549" s="6"/>
      <c r="G549" s="20"/>
      <c r="H549" s="95"/>
      <c r="I549" s="7"/>
      <c r="J549" s="8"/>
      <c r="K549" s="8"/>
      <c r="L549" s="8"/>
      <c r="M549" s="8"/>
    </row>
    <row r="550" spans="1:13">
      <c r="A550" s="17">
        <v>13</v>
      </c>
      <c r="B550" s="76"/>
      <c r="C550" s="6"/>
      <c r="D550" s="6"/>
      <c r="E550" s="6"/>
      <c r="F550" s="6"/>
      <c r="G550" s="20"/>
      <c r="H550" s="95"/>
      <c r="I550" s="7"/>
      <c r="J550" s="8"/>
      <c r="K550" s="8"/>
      <c r="L550" s="8"/>
      <c r="M550" s="8"/>
    </row>
    <row r="551" spans="1:13">
      <c r="A551" s="17">
        <v>14</v>
      </c>
      <c r="B551" s="76"/>
      <c r="C551" s="6"/>
      <c r="D551" s="6"/>
      <c r="E551" s="6"/>
      <c r="F551" s="6"/>
      <c r="G551" s="20"/>
      <c r="H551" s="95"/>
      <c r="I551" s="7"/>
      <c r="J551" s="8"/>
      <c r="K551" s="8"/>
      <c r="L551" s="8"/>
      <c r="M551" s="8"/>
    </row>
    <row r="552" spans="1:13">
      <c r="A552" s="17">
        <v>15</v>
      </c>
      <c r="B552" s="76"/>
      <c r="C552" s="6"/>
      <c r="D552" s="6"/>
      <c r="E552" s="6"/>
      <c r="F552" s="6"/>
      <c r="G552" s="20"/>
      <c r="H552" s="95"/>
      <c r="I552" s="7"/>
      <c r="J552" s="8"/>
      <c r="K552" s="8"/>
      <c r="L552" s="8"/>
      <c r="M552" s="8"/>
    </row>
    <row r="553" spans="1:13">
      <c r="A553" s="17">
        <v>16</v>
      </c>
      <c r="B553" s="75"/>
      <c r="C553" s="6"/>
      <c r="D553" s="6"/>
      <c r="E553" s="6"/>
      <c r="F553" s="6"/>
      <c r="G553" s="54"/>
      <c r="H553" s="95"/>
      <c r="I553" s="7"/>
      <c r="J553" s="8"/>
      <c r="K553" s="8"/>
      <c r="L553" s="8"/>
      <c r="M553" s="8"/>
    </row>
    <row r="554" spans="1:13">
      <c r="A554" s="17">
        <v>17</v>
      </c>
      <c r="B554" s="76"/>
      <c r="C554" s="6"/>
      <c r="D554" s="6"/>
      <c r="E554" s="6"/>
      <c r="F554" s="6"/>
      <c r="G554" s="54"/>
      <c r="H554" s="56" t="s">
        <v>83</v>
      </c>
      <c r="I554" s="8"/>
      <c r="J554" s="56"/>
      <c r="K554" s="8"/>
      <c r="L554" s="56"/>
      <c r="M554" s="56"/>
    </row>
    <row r="555" spans="1:13">
      <c r="A555" s="17">
        <v>18</v>
      </c>
      <c r="B555" s="76"/>
      <c r="C555" s="6"/>
      <c r="D555" s="6"/>
      <c r="E555" s="6"/>
      <c r="F555" s="6"/>
      <c r="G555" s="54"/>
      <c r="H555" s="99"/>
      <c r="I555" s="8"/>
      <c r="J555" s="99"/>
      <c r="K555" s="8"/>
      <c r="L555" s="99"/>
      <c r="M555" s="99"/>
    </row>
    <row r="556" spans="1:13">
      <c r="A556" s="17">
        <v>19</v>
      </c>
      <c r="B556" s="76"/>
      <c r="C556" s="6"/>
      <c r="D556" s="6"/>
      <c r="E556" s="6"/>
      <c r="F556" s="6"/>
      <c r="G556" s="99"/>
      <c r="H556" s="8"/>
      <c r="I556" s="8"/>
      <c r="J556" s="8"/>
      <c r="K556" s="8"/>
      <c r="L556" s="8"/>
      <c r="M556" s="8"/>
    </row>
    <row r="557" spans="1:13">
      <c r="A557" s="17">
        <v>20</v>
      </c>
      <c r="B557" s="75"/>
      <c r="C557" s="6"/>
      <c r="D557" s="6"/>
      <c r="E557" s="6"/>
      <c r="F557" s="6"/>
      <c r="G557" s="99"/>
      <c r="H557" s="8"/>
      <c r="I557" s="8"/>
      <c r="J557" s="8"/>
      <c r="K557" s="8"/>
      <c r="L557" s="8"/>
      <c r="M557" s="8"/>
    </row>
    <row r="558" spans="1:13">
      <c r="A558" s="17">
        <v>21</v>
      </c>
      <c r="B558" s="76"/>
      <c r="C558" s="6"/>
      <c r="D558" s="6"/>
      <c r="E558" s="6"/>
      <c r="F558" s="6"/>
      <c r="G558" s="99"/>
      <c r="H558" s="8"/>
      <c r="I558" s="8"/>
      <c r="J558" s="8"/>
      <c r="K558" s="8"/>
      <c r="L558" s="8"/>
      <c r="M558" s="8"/>
    </row>
    <row r="559" spans="1:13">
      <c r="A559" s="17">
        <v>22</v>
      </c>
      <c r="B559" s="76"/>
      <c r="C559" s="6"/>
      <c r="D559" s="6"/>
      <c r="E559" s="6"/>
      <c r="F559" s="6"/>
      <c r="G559" s="99"/>
      <c r="H559" s="8"/>
      <c r="I559" s="8"/>
      <c r="J559" s="8"/>
      <c r="K559" s="8"/>
      <c r="L559" s="8"/>
      <c r="M559" s="8"/>
    </row>
    <row r="560" spans="1:13">
      <c r="A560" s="17">
        <v>23</v>
      </c>
      <c r="B560" s="76"/>
      <c r="C560" s="6"/>
      <c r="D560" s="6"/>
      <c r="E560" s="6"/>
      <c r="F560" s="6"/>
      <c r="G560" s="99"/>
      <c r="H560" s="8"/>
      <c r="I560" s="8"/>
      <c r="J560" s="8"/>
      <c r="K560" s="8"/>
      <c r="L560" s="8" t="s">
        <v>84</v>
      </c>
      <c r="M560" s="8"/>
    </row>
    <row r="561" spans="1:13">
      <c r="A561" s="17">
        <v>24</v>
      </c>
      <c r="B561" s="75"/>
      <c r="C561" s="6"/>
      <c r="D561" s="6"/>
      <c r="E561" s="6"/>
      <c r="F561" s="6"/>
      <c r="G561" s="99"/>
      <c r="H561" s="42"/>
      <c r="I561" s="8"/>
      <c r="J561" s="42"/>
      <c r="K561" s="8"/>
      <c r="L561" s="8"/>
      <c r="M561" s="8"/>
    </row>
    <row r="562" spans="1:13">
      <c r="A562" s="17">
        <v>25</v>
      </c>
      <c r="B562" s="76"/>
      <c r="C562" s="6"/>
      <c r="D562" s="6"/>
      <c r="E562" s="6"/>
      <c r="F562" s="6"/>
      <c r="G562" s="99"/>
      <c r="H562" s="42"/>
      <c r="I562" s="99"/>
      <c r="J562" s="42"/>
      <c r="K562" s="8"/>
      <c r="L562" s="8"/>
      <c r="M562" s="8"/>
    </row>
    <row r="563" spans="1:13">
      <c r="G563" s="8"/>
      <c r="H563" s="8"/>
      <c r="I563" s="8"/>
      <c r="J563" s="8"/>
      <c r="K563" s="8"/>
      <c r="L563" s="8"/>
      <c r="M563" s="8"/>
    </row>
    <row r="564" spans="1:13">
      <c r="G564" s="8"/>
      <c r="H564" s="8"/>
      <c r="I564" s="8"/>
      <c r="J564" s="8"/>
      <c r="K564" s="8"/>
      <c r="L564" s="8"/>
      <c r="M564" s="8"/>
    </row>
    <row r="565" spans="1:13">
      <c r="G565" s="8"/>
      <c r="H565" s="8"/>
      <c r="I565" s="8"/>
      <c r="J565" s="8"/>
      <c r="K565" s="8"/>
      <c r="L565" s="8"/>
      <c r="M565" s="8"/>
    </row>
    <row r="566" spans="1:13">
      <c r="G566" s="8"/>
      <c r="H566" s="8"/>
      <c r="I566" s="8"/>
      <c r="J566" s="8"/>
      <c r="K566" s="8"/>
      <c r="L566" s="8"/>
      <c r="M566" s="8"/>
    </row>
    <row r="567" spans="1:13">
      <c r="G567" s="8"/>
      <c r="H567" s="8"/>
      <c r="I567" s="8"/>
      <c r="J567" s="8"/>
      <c r="K567" s="8"/>
      <c r="L567" s="8"/>
      <c r="M567" s="8"/>
    </row>
    <row r="568" spans="1:13">
      <c r="G568" s="8"/>
      <c r="H568" s="8"/>
      <c r="I568" s="8"/>
      <c r="J568" s="8"/>
      <c r="K568" s="8"/>
      <c r="L568" s="8"/>
      <c r="M568" s="8"/>
    </row>
    <row r="569" spans="1:13">
      <c r="G569" s="8"/>
      <c r="H569" s="8"/>
      <c r="I569" s="8"/>
      <c r="J569" s="8"/>
      <c r="K569" s="8"/>
      <c r="L569" s="8"/>
      <c r="M569" s="8"/>
    </row>
    <row r="570" spans="1:13">
      <c r="G570" s="8"/>
      <c r="H570" s="8"/>
      <c r="I570" s="8"/>
      <c r="J570" s="8"/>
      <c r="K570" s="8"/>
      <c r="L570" s="8"/>
      <c r="M570" s="8"/>
    </row>
    <row r="571" spans="1:13">
      <c r="G571" s="8"/>
      <c r="H571" s="8"/>
      <c r="I571" s="8"/>
      <c r="J571" s="8"/>
      <c r="K571" s="8"/>
      <c r="L571" s="8"/>
      <c r="M571" s="8"/>
    </row>
    <row r="572" spans="1:13">
      <c r="G572" s="8"/>
      <c r="H572" s="8"/>
      <c r="I572" s="8"/>
      <c r="J572" s="8"/>
      <c r="K572" s="8"/>
      <c r="L572" s="8"/>
      <c r="M572" s="8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94"/>
    </row>
    <row r="574" spans="1:13">
      <c r="A574" s="202" t="s">
        <v>86</v>
      </c>
      <c r="B574" s="203"/>
      <c r="C574" s="203"/>
      <c r="D574" s="203"/>
      <c r="E574" s="203"/>
      <c r="F574" s="97"/>
      <c r="G574" s="27"/>
      <c r="H574" s="96" t="s">
        <v>51</v>
      </c>
      <c r="I574" s="96"/>
      <c r="J574" s="96"/>
      <c r="K574" s="27"/>
      <c r="L574" s="27"/>
      <c r="M574" s="27"/>
    </row>
    <row r="575" spans="1:13">
      <c r="A575" s="34" t="s">
        <v>52</v>
      </c>
      <c r="B575" s="97"/>
      <c r="C575" s="97"/>
      <c r="D575" s="97"/>
      <c r="E575" s="97"/>
      <c r="F575" s="97"/>
      <c r="G575" s="27"/>
      <c r="H575" s="55" t="s">
        <v>89</v>
      </c>
      <c r="I575" s="55"/>
      <c r="J575" s="55"/>
      <c r="K575" s="37"/>
      <c r="L575" s="26"/>
      <c r="M575" s="26"/>
    </row>
    <row r="576" spans="1:13">
      <c r="A576" s="97"/>
      <c r="B576" s="29"/>
      <c r="C576" s="15" t="s">
        <v>53</v>
      </c>
      <c r="D576" s="67"/>
      <c r="E576" s="30"/>
      <c r="F576" s="28"/>
      <c r="G576" s="27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32"/>
    </row>
    <row r="577" spans="1:13">
      <c r="A577" s="1"/>
      <c r="B577" s="1"/>
      <c r="C577" s="15" t="s">
        <v>59</v>
      </c>
      <c r="D577" s="30"/>
      <c r="E577" s="30"/>
      <c r="F577" s="28"/>
      <c r="G577" s="27"/>
      <c r="H577" s="31">
        <v>1</v>
      </c>
      <c r="I577" s="68"/>
      <c r="J577" s="35"/>
      <c r="K577" s="31"/>
      <c r="L577" s="33"/>
      <c r="M577" s="106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27"/>
      <c r="H578" s="31">
        <v>2</v>
      </c>
      <c r="I578" s="68"/>
      <c r="J578" s="35"/>
      <c r="K578" s="31"/>
      <c r="L578" s="33"/>
      <c r="M578" s="106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27"/>
      <c r="H579" s="31">
        <v>3</v>
      </c>
      <c r="I579" s="31"/>
      <c r="J579" s="35"/>
      <c r="K579" s="31"/>
      <c r="L579" s="33"/>
      <c r="M579" s="106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27"/>
      <c r="H580" s="31">
        <v>4</v>
      </c>
      <c r="I580" s="31"/>
      <c r="J580" s="35"/>
      <c r="K580" s="31"/>
      <c r="L580" s="33"/>
      <c r="M580" s="106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27"/>
      <c r="H581" s="31">
        <v>5</v>
      </c>
      <c r="I581" s="31"/>
      <c r="J581" s="35"/>
      <c r="K581" s="31"/>
      <c r="L581" s="33"/>
      <c r="M581" s="106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27"/>
      <c r="H582" s="72"/>
      <c r="I582" s="72"/>
      <c r="J582" s="72"/>
      <c r="K582" s="72"/>
      <c r="L582" s="44"/>
      <c r="M582" s="44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27"/>
      <c r="H583" s="98"/>
      <c r="I583" s="98"/>
      <c r="J583" s="98"/>
      <c r="K583" s="98"/>
      <c r="L583" s="44"/>
      <c r="M583" s="44"/>
    </row>
    <row r="584" spans="1:13">
      <c r="A584" s="17">
        <v>3</v>
      </c>
      <c r="B584" s="75"/>
      <c r="C584" s="71"/>
      <c r="D584" s="6"/>
      <c r="E584" s="71"/>
      <c r="F584" s="6"/>
      <c r="G584" s="27"/>
      <c r="H584" s="204" t="s">
        <v>75</v>
      </c>
      <c r="I584" s="205"/>
      <c r="J584" s="98"/>
      <c r="K584" s="44" t="s">
        <v>35</v>
      </c>
      <c r="L584" s="5"/>
      <c r="M584" s="5"/>
    </row>
    <row r="585" spans="1:13">
      <c r="A585" s="17">
        <v>4</v>
      </c>
      <c r="B585" s="75"/>
      <c r="C585" s="71"/>
      <c r="D585" s="6"/>
      <c r="E585" s="71"/>
      <c r="F585" s="6"/>
      <c r="G585" s="27"/>
      <c r="H585" s="21" t="s">
        <v>64</v>
      </c>
      <c r="I585" s="21"/>
      <c r="J585" s="43">
        <f>SUM(J577*L577)+(J578*L578)+(J579*L579)+(J580*L580)+10</f>
        <v>10</v>
      </c>
      <c r="K585" s="2"/>
      <c r="L585" s="3"/>
      <c r="M585" s="3"/>
    </row>
    <row r="586" spans="1:13">
      <c r="A586" s="17">
        <v>5</v>
      </c>
      <c r="B586" s="76"/>
      <c r="C586" s="71"/>
      <c r="D586" s="71"/>
      <c r="E586" s="71"/>
      <c r="F586" s="6"/>
      <c r="G586" s="27"/>
      <c r="H586" s="21" t="s">
        <v>65</v>
      </c>
      <c r="I586" s="21"/>
      <c r="J586" s="43">
        <f>SUM(B584:B586)*5+(B588)*3+B583</f>
        <v>10</v>
      </c>
      <c r="K586" s="27"/>
      <c r="L586" s="3"/>
      <c r="M586" s="3"/>
    </row>
    <row r="587" spans="1:13">
      <c r="A587" s="17">
        <v>6</v>
      </c>
      <c r="B587" s="7"/>
      <c r="C587" s="7"/>
      <c r="D587" s="7"/>
      <c r="E587" s="71"/>
      <c r="F587" s="6"/>
      <c r="G587" s="27"/>
      <c r="H587" s="206" t="s">
        <v>66</v>
      </c>
      <c r="I587" s="207"/>
      <c r="J587" s="206" t="s">
        <v>67</v>
      </c>
      <c r="K587" s="207"/>
      <c r="L587" s="20"/>
      <c r="M587" s="20"/>
    </row>
    <row r="588" spans="1:13">
      <c r="A588" s="17">
        <v>7</v>
      </c>
      <c r="B588" s="76"/>
      <c r="C588" s="71"/>
      <c r="D588" s="71"/>
      <c r="E588" s="71"/>
      <c r="F588" s="6"/>
      <c r="G588" s="27"/>
      <c r="H588" s="197"/>
      <c r="I588" s="198"/>
      <c r="J588" s="197"/>
      <c r="K588" s="198"/>
      <c r="L588" s="27"/>
      <c r="M588" s="27"/>
    </row>
    <row r="589" spans="1:13">
      <c r="A589" s="17">
        <v>8</v>
      </c>
      <c r="B589" s="7"/>
      <c r="C589" s="7"/>
      <c r="D589" s="7"/>
      <c r="E589" s="71"/>
      <c r="F589" s="6"/>
      <c r="G589" s="27"/>
      <c r="H589" s="199"/>
      <c r="I589" s="200"/>
      <c r="J589" s="199"/>
      <c r="K589" s="200"/>
      <c r="L589" s="27"/>
      <c r="M589" s="27"/>
    </row>
    <row r="590" spans="1:13">
      <c r="A590" s="17">
        <v>9</v>
      </c>
      <c r="B590" s="23"/>
      <c r="C590" s="7"/>
      <c r="D590" s="7"/>
      <c r="E590" s="6"/>
      <c r="F590" s="6"/>
      <c r="G590" s="27"/>
      <c r="H590" s="38" t="s">
        <v>68</v>
      </c>
      <c r="I590" s="38"/>
      <c r="J590" s="38"/>
      <c r="K590" s="38"/>
      <c r="L590" s="27"/>
      <c r="M590" s="27"/>
    </row>
    <row r="591" spans="1:13">
      <c r="A591" s="17">
        <v>10</v>
      </c>
      <c r="B591" s="95"/>
      <c r="C591" s="6"/>
      <c r="D591" s="6"/>
      <c r="E591" s="6"/>
      <c r="F591" s="6"/>
      <c r="G591" s="27"/>
      <c r="H591" s="54" t="s">
        <v>69</v>
      </c>
      <c r="I591" s="54"/>
      <c r="J591" s="54"/>
      <c r="K591" s="54"/>
      <c r="L591" s="27"/>
      <c r="M591" s="27"/>
    </row>
    <row r="592" spans="1:13">
      <c r="A592" s="17">
        <v>11</v>
      </c>
      <c r="B592" s="76"/>
      <c r="C592" s="6"/>
      <c r="D592" s="6"/>
      <c r="E592" s="6"/>
      <c r="F592" s="6"/>
      <c r="G592" s="20"/>
      <c r="H592" s="182"/>
      <c r="I592" s="183"/>
      <c r="J592" s="8"/>
      <c r="K592" s="8"/>
      <c r="L592" s="8"/>
      <c r="M592" s="8"/>
    </row>
    <row r="593" spans="1:13">
      <c r="A593" s="17">
        <v>12</v>
      </c>
      <c r="B593" s="75"/>
      <c r="C593" s="6"/>
      <c r="D593" s="6"/>
      <c r="E593" s="6"/>
      <c r="F593" s="6"/>
      <c r="G593" s="20"/>
      <c r="H593" s="95"/>
      <c r="I593" s="7"/>
      <c r="J593" s="8"/>
      <c r="K593" s="8"/>
      <c r="L593" s="8"/>
      <c r="M593" s="8"/>
    </row>
    <row r="594" spans="1:13">
      <c r="A594" s="17">
        <v>13</v>
      </c>
      <c r="B594" s="76"/>
      <c r="C594" s="6"/>
      <c r="D594" s="6"/>
      <c r="E594" s="6"/>
      <c r="F594" s="6"/>
      <c r="G594" s="20"/>
      <c r="H594" s="95"/>
      <c r="I594" s="7"/>
      <c r="J594" s="8"/>
      <c r="K594" s="8"/>
      <c r="L594" s="8"/>
      <c r="M594" s="8"/>
    </row>
    <row r="595" spans="1:13">
      <c r="A595" s="17">
        <v>14</v>
      </c>
      <c r="B595" s="76"/>
      <c r="C595" s="6"/>
      <c r="D595" s="6"/>
      <c r="E595" s="6"/>
      <c r="F595" s="6"/>
      <c r="G595" s="20"/>
      <c r="H595" s="95"/>
      <c r="I595" s="7"/>
      <c r="J595" s="8"/>
      <c r="K595" s="8"/>
      <c r="L595" s="8"/>
      <c r="M595" s="8"/>
    </row>
    <row r="596" spans="1:13">
      <c r="A596" s="17">
        <v>15</v>
      </c>
      <c r="B596" s="76"/>
      <c r="C596" s="6"/>
      <c r="D596" s="6"/>
      <c r="E596" s="6"/>
      <c r="F596" s="6"/>
      <c r="G596" s="20"/>
      <c r="H596" s="95"/>
      <c r="I596" s="7"/>
      <c r="J596" s="8"/>
      <c r="K596" s="8"/>
      <c r="L596" s="8"/>
      <c r="M596" s="8"/>
    </row>
    <row r="597" spans="1:13">
      <c r="A597" s="17">
        <v>16</v>
      </c>
      <c r="B597" s="75"/>
      <c r="C597" s="6"/>
      <c r="D597" s="6"/>
      <c r="E597" s="6"/>
      <c r="F597" s="6"/>
      <c r="G597" s="54"/>
      <c r="H597" s="95"/>
      <c r="I597" s="7"/>
      <c r="J597" s="8"/>
      <c r="K597" s="8"/>
      <c r="L597" s="8"/>
      <c r="M597" s="8"/>
    </row>
    <row r="598" spans="1:13">
      <c r="A598" s="17">
        <v>17</v>
      </c>
      <c r="B598" s="76"/>
      <c r="C598" s="6"/>
      <c r="D598" s="6"/>
      <c r="E598" s="6"/>
      <c r="F598" s="6"/>
      <c r="G598" s="54"/>
      <c r="H598" s="56" t="s">
        <v>83</v>
      </c>
      <c r="I598" s="8"/>
      <c r="J598" s="56"/>
      <c r="K598" s="8"/>
      <c r="L598" s="56"/>
      <c r="M598" s="56"/>
    </row>
    <row r="599" spans="1:13">
      <c r="A599" s="17">
        <v>18</v>
      </c>
      <c r="B599" s="76"/>
      <c r="C599" s="6"/>
      <c r="D599" s="6"/>
      <c r="E599" s="6"/>
      <c r="F599" s="6"/>
      <c r="G599" s="54"/>
      <c r="H599" s="99"/>
      <c r="I599" s="8"/>
      <c r="J599" s="99"/>
      <c r="K599" s="8"/>
      <c r="L599" s="99"/>
      <c r="M599" s="99"/>
    </row>
    <row r="600" spans="1:13">
      <c r="A600" s="17">
        <v>19</v>
      </c>
      <c r="B600" s="76"/>
      <c r="C600" s="6"/>
      <c r="D600" s="6"/>
      <c r="E600" s="6"/>
      <c r="F600" s="6"/>
      <c r="G600" s="99"/>
      <c r="H600" s="8"/>
      <c r="I600" s="8"/>
      <c r="J600" s="8"/>
      <c r="K600" s="8"/>
      <c r="L600" s="8"/>
      <c r="M600" s="8"/>
    </row>
    <row r="601" spans="1:13">
      <c r="A601" s="17">
        <v>20</v>
      </c>
      <c r="B601" s="75"/>
      <c r="C601" s="6"/>
      <c r="D601" s="6"/>
      <c r="E601" s="6"/>
      <c r="F601" s="6"/>
      <c r="G601" s="99"/>
      <c r="H601" s="8"/>
      <c r="I601" s="8"/>
      <c r="J601" s="8"/>
      <c r="K601" s="8"/>
      <c r="L601" s="8"/>
      <c r="M601" s="8"/>
    </row>
    <row r="602" spans="1:13">
      <c r="A602" s="17">
        <v>21</v>
      </c>
      <c r="B602" s="76"/>
      <c r="C602" s="6"/>
      <c r="D602" s="6"/>
      <c r="E602" s="6"/>
      <c r="F602" s="6"/>
      <c r="G602" s="99"/>
      <c r="H602" s="8"/>
      <c r="I602" s="8"/>
      <c r="J602" s="8"/>
      <c r="K602" s="8"/>
      <c r="L602" s="8"/>
      <c r="M602" s="8"/>
    </row>
    <row r="603" spans="1:13">
      <c r="A603" s="17">
        <v>22</v>
      </c>
      <c r="B603" s="76"/>
      <c r="C603" s="6"/>
      <c r="D603" s="6"/>
      <c r="E603" s="6"/>
      <c r="F603" s="6"/>
      <c r="G603" s="99"/>
      <c r="H603" s="8"/>
      <c r="I603" s="8"/>
      <c r="J603" s="8"/>
      <c r="K603" s="8"/>
      <c r="L603" s="8"/>
      <c r="M603" s="8"/>
    </row>
    <row r="604" spans="1:13">
      <c r="A604" s="17">
        <v>23</v>
      </c>
      <c r="B604" s="76"/>
      <c r="C604" s="6"/>
      <c r="D604" s="6"/>
      <c r="E604" s="6"/>
      <c r="F604" s="6"/>
      <c r="G604" s="99"/>
      <c r="H604" s="8"/>
      <c r="I604" s="8"/>
      <c r="J604" s="8"/>
      <c r="K604" s="8"/>
      <c r="L604" s="8" t="s">
        <v>84</v>
      </c>
      <c r="M604" s="8"/>
    </row>
    <row r="605" spans="1:13">
      <c r="A605" s="17">
        <v>24</v>
      </c>
      <c r="B605" s="75"/>
      <c r="C605" s="6"/>
      <c r="D605" s="6"/>
      <c r="E605" s="6"/>
      <c r="F605" s="6"/>
      <c r="G605" s="99"/>
      <c r="H605" s="42"/>
      <c r="I605" s="8"/>
      <c r="J605" s="42"/>
      <c r="K605" s="8"/>
      <c r="L605" s="8"/>
      <c r="M605" s="8"/>
    </row>
    <row r="606" spans="1:13">
      <c r="A606" s="17">
        <v>25</v>
      </c>
      <c r="B606" s="76"/>
      <c r="C606" s="6"/>
      <c r="D606" s="6"/>
      <c r="E606" s="6"/>
      <c r="F606" s="6"/>
      <c r="G606" s="99"/>
      <c r="H606" s="42"/>
      <c r="I606" s="99"/>
      <c r="J606" s="42"/>
      <c r="K606" s="8"/>
      <c r="L606" s="8"/>
      <c r="M606" s="8"/>
    </row>
    <row r="607" spans="1:13">
      <c r="G607" s="8"/>
      <c r="H607" s="8"/>
      <c r="I607" s="8"/>
      <c r="J607" s="8"/>
      <c r="K607" s="8"/>
      <c r="L607" s="8"/>
      <c r="M607" s="8"/>
    </row>
    <row r="608" spans="1:13">
      <c r="G608" s="8"/>
      <c r="H608" s="8"/>
      <c r="I608" s="8"/>
      <c r="J608" s="8"/>
      <c r="K608" s="8"/>
      <c r="L608" s="8"/>
      <c r="M608" s="8"/>
    </row>
    <row r="609" spans="1:13">
      <c r="G609" s="8"/>
      <c r="H609" s="8"/>
      <c r="I609" s="8"/>
      <c r="J609" s="8"/>
      <c r="K609" s="8"/>
      <c r="L609" s="8"/>
      <c r="M609" s="8"/>
    </row>
    <row r="610" spans="1:13">
      <c r="G610" s="8"/>
      <c r="H610" s="8"/>
      <c r="I610" s="8"/>
      <c r="J610" s="8"/>
      <c r="K610" s="8"/>
      <c r="L610" s="8"/>
      <c r="M610" s="8"/>
    </row>
    <row r="611" spans="1:13">
      <c r="G611" s="8"/>
      <c r="H611" s="8"/>
      <c r="I611" s="8"/>
      <c r="J611" s="8"/>
      <c r="K611" s="8"/>
      <c r="L611" s="8"/>
      <c r="M611" s="8"/>
    </row>
    <row r="612" spans="1:13">
      <c r="G612" s="8"/>
      <c r="H612" s="8"/>
      <c r="I612" s="8"/>
      <c r="J612" s="8"/>
      <c r="K612" s="8"/>
      <c r="L612" s="8"/>
      <c r="M612" s="8"/>
    </row>
    <row r="613" spans="1:13">
      <c r="G613" s="8"/>
      <c r="H613" s="8"/>
      <c r="I613" s="8"/>
      <c r="J613" s="8"/>
      <c r="K613" s="8"/>
      <c r="L613" s="8"/>
      <c r="M613" s="8"/>
    </row>
    <row r="614" spans="1:13">
      <c r="G614" s="8"/>
      <c r="H614" s="8"/>
      <c r="I614" s="8"/>
      <c r="J614" s="8"/>
      <c r="K614" s="8"/>
      <c r="L614" s="8"/>
      <c r="M614" s="8"/>
    </row>
    <row r="615" spans="1:13">
      <c r="G615" s="8"/>
      <c r="H615" s="8"/>
      <c r="I615" s="8"/>
      <c r="J615" s="8"/>
      <c r="K615" s="8"/>
      <c r="L615" s="8"/>
      <c r="M615" s="8"/>
    </row>
    <row r="616" spans="1:13">
      <c r="G616" s="8"/>
      <c r="H616" s="8"/>
      <c r="I616" s="8"/>
      <c r="J616" s="8"/>
      <c r="K616" s="8"/>
      <c r="L616" s="8"/>
      <c r="M616" s="8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94"/>
    </row>
    <row r="618" spans="1:13">
      <c r="A618" s="202" t="s">
        <v>86</v>
      </c>
      <c r="B618" s="203"/>
      <c r="C618" s="203"/>
      <c r="D618" s="203"/>
      <c r="E618" s="203"/>
      <c r="F618" s="97"/>
      <c r="G618" s="27"/>
      <c r="H618" s="96" t="s">
        <v>51</v>
      </c>
      <c r="I618" s="96"/>
      <c r="J618" s="96"/>
      <c r="K618" s="27"/>
      <c r="L618" s="27"/>
      <c r="M618" s="27"/>
    </row>
    <row r="619" spans="1:13">
      <c r="A619" s="34" t="s">
        <v>52</v>
      </c>
      <c r="B619" s="97"/>
      <c r="C619" s="97"/>
      <c r="D619" s="97"/>
      <c r="E619" s="97"/>
      <c r="F619" s="97"/>
      <c r="G619" s="27"/>
      <c r="H619" s="55" t="s">
        <v>89</v>
      </c>
      <c r="I619" s="55"/>
      <c r="J619" s="55"/>
      <c r="K619" s="37"/>
      <c r="L619" s="26"/>
      <c r="M619" s="26"/>
    </row>
    <row r="620" spans="1:13">
      <c r="A620" s="97"/>
      <c r="B620" s="29"/>
      <c r="C620" s="15" t="s">
        <v>53</v>
      </c>
      <c r="D620" s="67"/>
      <c r="E620" s="30"/>
      <c r="F620" s="28"/>
      <c r="G620" s="27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32"/>
    </row>
    <row r="621" spans="1:13">
      <c r="A621" s="1"/>
      <c r="B621" s="1"/>
      <c r="C621" s="15" t="s">
        <v>59</v>
      </c>
      <c r="D621" s="30"/>
      <c r="E621" s="30"/>
      <c r="F621" s="28"/>
      <c r="G621" s="27"/>
      <c r="H621" s="31">
        <v>1</v>
      </c>
      <c r="I621" s="68"/>
      <c r="J621" s="35"/>
      <c r="K621" s="31"/>
      <c r="L621" s="33"/>
      <c r="M621" s="106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27"/>
      <c r="H622" s="31">
        <v>2</v>
      </c>
      <c r="I622" s="68"/>
      <c r="J622" s="35"/>
      <c r="K622" s="31"/>
      <c r="L622" s="33"/>
      <c r="M622" s="106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27"/>
      <c r="H623" s="31">
        <v>3</v>
      </c>
      <c r="I623" s="31"/>
      <c r="J623" s="35"/>
      <c r="K623" s="31"/>
      <c r="L623" s="33"/>
      <c r="M623" s="106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27"/>
      <c r="H624" s="31">
        <v>4</v>
      </c>
      <c r="I624" s="31"/>
      <c r="J624" s="35"/>
      <c r="K624" s="31"/>
      <c r="L624" s="33"/>
      <c r="M624" s="106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27"/>
      <c r="H625" s="31">
        <v>5</v>
      </c>
      <c r="I625" s="31"/>
      <c r="J625" s="35"/>
      <c r="K625" s="31"/>
      <c r="L625" s="33"/>
      <c r="M625" s="106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27"/>
      <c r="H626" s="72"/>
      <c r="I626" s="72"/>
      <c r="J626" s="72"/>
      <c r="K626" s="72"/>
      <c r="L626" s="44"/>
      <c r="M626" s="44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27"/>
      <c r="H627" s="98"/>
      <c r="I627" s="98"/>
      <c r="J627" s="98"/>
      <c r="K627" s="98"/>
      <c r="L627" s="44"/>
      <c r="M627" s="44"/>
    </row>
    <row r="628" spans="1:13">
      <c r="A628" s="17">
        <v>3</v>
      </c>
      <c r="B628" s="75"/>
      <c r="C628" s="71"/>
      <c r="D628" s="6"/>
      <c r="E628" s="71"/>
      <c r="F628" s="6"/>
      <c r="G628" s="27"/>
      <c r="H628" s="204" t="s">
        <v>75</v>
      </c>
      <c r="I628" s="205"/>
      <c r="J628" s="98"/>
      <c r="K628" s="44" t="s">
        <v>35</v>
      </c>
      <c r="L628" s="5"/>
      <c r="M628" s="5"/>
    </row>
    <row r="629" spans="1:13">
      <c r="A629" s="17">
        <v>4</v>
      </c>
      <c r="B629" s="75"/>
      <c r="C629" s="71"/>
      <c r="D629" s="6"/>
      <c r="E629" s="71"/>
      <c r="F629" s="6"/>
      <c r="G629" s="27"/>
      <c r="H629" s="21" t="s">
        <v>64</v>
      </c>
      <c r="I629" s="21"/>
      <c r="J629" s="43">
        <f>SUM(J621*L621)+(J622*L622)+(J623*L623)+(J624*L624)+10</f>
        <v>10</v>
      </c>
      <c r="K629" s="2"/>
      <c r="L629" s="3"/>
      <c r="M629" s="3"/>
    </row>
    <row r="630" spans="1:13">
      <c r="A630" s="17">
        <v>5</v>
      </c>
      <c r="B630" s="76"/>
      <c r="C630" s="71"/>
      <c r="D630" s="71"/>
      <c r="E630" s="71"/>
      <c r="F630" s="6"/>
      <c r="G630" s="27"/>
      <c r="H630" s="21" t="s">
        <v>65</v>
      </c>
      <c r="I630" s="21"/>
      <c r="J630" s="43">
        <f>SUM(B628:B630)*5+(B632)*3+B627</f>
        <v>10</v>
      </c>
      <c r="K630" s="27"/>
      <c r="L630" s="3"/>
      <c r="M630" s="3"/>
    </row>
    <row r="631" spans="1:13">
      <c r="A631" s="17">
        <v>6</v>
      </c>
      <c r="B631" s="7"/>
      <c r="C631" s="7"/>
      <c r="D631" s="7"/>
      <c r="E631" s="71"/>
      <c r="F631" s="6"/>
      <c r="G631" s="27"/>
      <c r="H631" s="206" t="s">
        <v>66</v>
      </c>
      <c r="I631" s="207"/>
      <c r="J631" s="206" t="s">
        <v>67</v>
      </c>
      <c r="K631" s="207"/>
      <c r="L631" s="20"/>
      <c r="M631" s="20"/>
    </row>
    <row r="632" spans="1:13">
      <c r="A632" s="17">
        <v>7</v>
      </c>
      <c r="B632" s="76"/>
      <c r="C632" s="71"/>
      <c r="D632" s="71"/>
      <c r="E632" s="71"/>
      <c r="F632" s="6"/>
      <c r="G632" s="27"/>
      <c r="H632" s="197"/>
      <c r="I632" s="198"/>
      <c r="J632" s="197"/>
      <c r="K632" s="198"/>
      <c r="L632" s="27"/>
      <c r="M632" s="27"/>
    </row>
    <row r="633" spans="1:13">
      <c r="A633" s="17">
        <v>8</v>
      </c>
      <c r="B633" s="7"/>
      <c r="C633" s="7"/>
      <c r="D633" s="7"/>
      <c r="E633" s="71"/>
      <c r="F633" s="6"/>
      <c r="G633" s="27"/>
      <c r="H633" s="199"/>
      <c r="I633" s="200"/>
      <c r="J633" s="199"/>
      <c r="K633" s="200"/>
      <c r="L633" s="27"/>
      <c r="M633" s="27"/>
    </row>
    <row r="634" spans="1:13">
      <c r="A634" s="17">
        <v>9</v>
      </c>
      <c r="B634" s="23"/>
      <c r="C634" s="7"/>
      <c r="D634" s="7"/>
      <c r="E634" s="6"/>
      <c r="F634" s="6"/>
      <c r="G634" s="27"/>
      <c r="H634" s="38" t="s">
        <v>68</v>
      </c>
      <c r="I634" s="38"/>
      <c r="J634" s="38"/>
      <c r="K634" s="38"/>
      <c r="L634" s="27"/>
      <c r="M634" s="27"/>
    </row>
    <row r="635" spans="1:13">
      <c r="A635" s="17">
        <v>10</v>
      </c>
      <c r="B635" s="95"/>
      <c r="C635" s="6"/>
      <c r="D635" s="6"/>
      <c r="E635" s="6"/>
      <c r="F635" s="6"/>
      <c r="G635" s="27"/>
      <c r="H635" s="54" t="s">
        <v>69</v>
      </c>
      <c r="I635" s="54"/>
      <c r="J635" s="54"/>
      <c r="K635" s="54"/>
      <c r="L635" s="27"/>
      <c r="M635" s="27"/>
    </row>
    <row r="636" spans="1:13">
      <c r="A636" s="17">
        <v>11</v>
      </c>
      <c r="B636" s="76"/>
      <c r="C636" s="6"/>
      <c r="D636" s="6"/>
      <c r="E636" s="6"/>
      <c r="F636" s="6"/>
      <c r="G636" s="20"/>
      <c r="H636" s="182"/>
      <c r="I636" s="183"/>
      <c r="J636" s="8"/>
      <c r="K636" s="8"/>
      <c r="L636" s="8"/>
      <c r="M636" s="8"/>
    </row>
    <row r="637" spans="1:13">
      <c r="A637" s="17">
        <v>12</v>
      </c>
      <c r="B637" s="75"/>
      <c r="C637" s="6"/>
      <c r="D637" s="6"/>
      <c r="E637" s="6"/>
      <c r="F637" s="6"/>
      <c r="G637" s="20"/>
      <c r="H637" s="95"/>
      <c r="I637" s="7"/>
      <c r="J637" s="8"/>
      <c r="K637" s="8"/>
      <c r="L637" s="8"/>
      <c r="M637" s="8"/>
    </row>
    <row r="638" spans="1:13">
      <c r="A638" s="17">
        <v>13</v>
      </c>
      <c r="B638" s="76"/>
      <c r="C638" s="6"/>
      <c r="D638" s="6"/>
      <c r="E638" s="6"/>
      <c r="F638" s="6"/>
      <c r="G638" s="20"/>
      <c r="H638" s="95"/>
      <c r="I638" s="7"/>
      <c r="J638" s="8"/>
      <c r="K638" s="8"/>
      <c r="L638" s="8"/>
      <c r="M638" s="8"/>
    </row>
    <row r="639" spans="1:13">
      <c r="A639" s="17">
        <v>14</v>
      </c>
      <c r="B639" s="76"/>
      <c r="C639" s="6"/>
      <c r="D639" s="6"/>
      <c r="E639" s="6"/>
      <c r="F639" s="6"/>
      <c r="G639" s="20"/>
      <c r="H639" s="95"/>
      <c r="I639" s="7"/>
      <c r="J639" s="8"/>
      <c r="K639" s="8"/>
      <c r="L639" s="8"/>
      <c r="M639" s="8"/>
    </row>
    <row r="640" spans="1:13">
      <c r="A640" s="17">
        <v>15</v>
      </c>
      <c r="B640" s="76"/>
      <c r="C640" s="6"/>
      <c r="D640" s="6"/>
      <c r="E640" s="6"/>
      <c r="F640" s="6"/>
      <c r="G640" s="20"/>
      <c r="H640" s="95"/>
      <c r="I640" s="7"/>
      <c r="J640" s="8"/>
      <c r="K640" s="8"/>
      <c r="L640" s="8"/>
      <c r="M640" s="8"/>
    </row>
    <row r="641" spans="1:13">
      <c r="A641" s="17">
        <v>16</v>
      </c>
      <c r="B641" s="75"/>
      <c r="C641" s="6"/>
      <c r="D641" s="6"/>
      <c r="E641" s="6"/>
      <c r="F641" s="6"/>
      <c r="G641" s="54"/>
      <c r="H641" s="95"/>
      <c r="I641" s="7"/>
      <c r="J641" s="8"/>
      <c r="K641" s="8"/>
      <c r="L641" s="8"/>
      <c r="M641" s="8"/>
    </row>
    <row r="642" spans="1:13">
      <c r="A642" s="17">
        <v>17</v>
      </c>
      <c r="B642" s="76"/>
      <c r="C642" s="6"/>
      <c r="D642" s="6"/>
      <c r="E642" s="6"/>
      <c r="F642" s="6"/>
      <c r="G642" s="54"/>
      <c r="H642" s="56" t="s">
        <v>83</v>
      </c>
      <c r="I642" s="8"/>
      <c r="J642" s="56"/>
      <c r="K642" s="8"/>
      <c r="L642" s="56"/>
      <c r="M642" s="56"/>
    </row>
    <row r="643" spans="1:13">
      <c r="A643" s="17">
        <v>18</v>
      </c>
      <c r="B643" s="76"/>
      <c r="C643" s="6"/>
      <c r="D643" s="6"/>
      <c r="E643" s="6"/>
      <c r="F643" s="6"/>
      <c r="G643" s="54"/>
      <c r="H643" s="99"/>
      <c r="I643" s="8"/>
      <c r="J643" s="99"/>
      <c r="K643" s="8"/>
      <c r="L643" s="99"/>
      <c r="M643" s="99"/>
    </row>
    <row r="644" spans="1:13">
      <c r="A644" s="17">
        <v>19</v>
      </c>
      <c r="B644" s="76"/>
      <c r="C644" s="6"/>
      <c r="D644" s="6"/>
      <c r="E644" s="6"/>
      <c r="F644" s="6"/>
      <c r="G644" s="99"/>
      <c r="H644" s="8"/>
      <c r="I644" s="8"/>
      <c r="J644" s="8"/>
      <c r="K644" s="8"/>
      <c r="L644" s="8"/>
      <c r="M644" s="8"/>
    </row>
    <row r="645" spans="1:13">
      <c r="A645" s="17">
        <v>20</v>
      </c>
      <c r="B645" s="75"/>
      <c r="C645" s="6"/>
      <c r="D645" s="6"/>
      <c r="E645" s="6"/>
      <c r="F645" s="6"/>
      <c r="G645" s="99"/>
      <c r="H645" s="8"/>
      <c r="I645" s="8"/>
      <c r="J645" s="8"/>
      <c r="K645" s="8"/>
      <c r="L645" s="8"/>
      <c r="M645" s="8"/>
    </row>
    <row r="646" spans="1:13">
      <c r="A646" s="17">
        <v>21</v>
      </c>
      <c r="B646" s="76"/>
      <c r="C646" s="6"/>
      <c r="D646" s="6"/>
      <c r="E646" s="6"/>
      <c r="F646" s="6"/>
      <c r="G646" s="99"/>
      <c r="H646" s="8"/>
      <c r="I646" s="8"/>
      <c r="J646" s="8"/>
      <c r="K646" s="8"/>
      <c r="L646" s="8"/>
      <c r="M646" s="8"/>
    </row>
    <row r="647" spans="1:13">
      <c r="A647" s="17">
        <v>22</v>
      </c>
      <c r="B647" s="76"/>
      <c r="C647" s="6"/>
      <c r="D647" s="6"/>
      <c r="E647" s="6"/>
      <c r="F647" s="6"/>
      <c r="G647" s="99"/>
      <c r="H647" s="8"/>
      <c r="I647" s="8"/>
      <c r="J647" s="8"/>
      <c r="K647" s="8"/>
      <c r="L647" s="8"/>
      <c r="M647" s="8"/>
    </row>
    <row r="648" spans="1:13">
      <c r="A648" s="17">
        <v>23</v>
      </c>
      <c r="B648" s="76"/>
      <c r="C648" s="6"/>
      <c r="D648" s="6"/>
      <c r="E648" s="6"/>
      <c r="F648" s="6"/>
      <c r="G648" s="99"/>
      <c r="H648" s="8"/>
      <c r="I648" s="8"/>
      <c r="J648" s="8"/>
      <c r="K648" s="8"/>
      <c r="L648" s="8" t="s">
        <v>84</v>
      </c>
      <c r="M648" s="8"/>
    </row>
    <row r="649" spans="1:13">
      <c r="A649" s="17">
        <v>24</v>
      </c>
      <c r="B649" s="75"/>
      <c r="C649" s="6"/>
      <c r="D649" s="6"/>
      <c r="E649" s="6"/>
      <c r="F649" s="6"/>
      <c r="G649" s="99"/>
      <c r="H649" s="42"/>
      <c r="I649" s="8"/>
      <c r="J649" s="42"/>
      <c r="K649" s="8"/>
      <c r="L649" s="8"/>
      <c r="M649" s="8"/>
    </row>
    <row r="650" spans="1:13">
      <c r="A650" s="17">
        <v>25</v>
      </c>
      <c r="B650" s="76"/>
      <c r="C650" s="6"/>
      <c r="D650" s="6"/>
      <c r="E650" s="6"/>
      <c r="F650" s="6"/>
      <c r="G650" s="99"/>
      <c r="H650" s="42"/>
      <c r="I650" s="99"/>
      <c r="J650" s="42"/>
      <c r="K650" s="8"/>
      <c r="L650" s="8"/>
      <c r="M650" s="8"/>
    </row>
    <row r="651" spans="1:13">
      <c r="G651" s="8"/>
      <c r="H651" s="8"/>
      <c r="I651" s="8"/>
      <c r="J651" s="8"/>
      <c r="K651" s="8"/>
      <c r="L651" s="8"/>
      <c r="M651" s="8"/>
    </row>
    <row r="652" spans="1:13">
      <c r="G652" s="8"/>
      <c r="H652" s="8"/>
      <c r="I652" s="8"/>
      <c r="J652" s="8"/>
      <c r="K652" s="8"/>
      <c r="L652" s="8"/>
      <c r="M652" s="8"/>
    </row>
    <row r="653" spans="1:13">
      <c r="G653" s="8"/>
      <c r="H653" s="8"/>
      <c r="I653" s="8"/>
      <c r="J653" s="8"/>
      <c r="K653" s="8"/>
      <c r="L653" s="8"/>
      <c r="M653" s="8"/>
    </row>
    <row r="654" spans="1:13">
      <c r="G654" s="8"/>
      <c r="H654" s="8"/>
      <c r="I654" s="8"/>
      <c r="J654" s="8"/>
      <c r="K654" s="8"/>
      <c r="L654" s="8"/>
      <c r="M654" s="8"/>
    </row>
    <row r="655" spans="1:13">
      <c r="G655" s="8"/>
      <c r="H655" s="8"/>
      <c r="I655" s="8"/>
      <c r="J655" s="8"/>
      <c r="K655" s="8"/>
      <c r="L655" s="8"/>
      <c r="M655" s="8"/>
    </row>
    <row r="656" spans="1:13">
      <c r="G656" s="8"/>
      <c r="H656" s="8"/>
      <c r="I656" s="8"/>
      <c r="J656" s="8"/>
      <c r="K656" s="8"/>
      <c r="L656" s="8"/>
      <c r="M656" s="8"/>
    </row>
    <row r="657" spans="1:13">
      <c r="G657" s="8"/>
      <c r="H657" s="8"/>
      <c r="I657" s="8"/>
      <c r="J657" s="8"/>
      <c r="K657" s="8"/>
      <c r="L657" s="8"/>
      <c r="M657" s="8"/>
    </row>
    <row r="658" spans="1:13">
      <c r="G658" s="8"/>
      <c r="H658" s="8"/>
      <c r="I658" s="8"/>
      <c r="J658" s="8"/>
      <c r="K658" s="8"/>
      <c r="L658" s="8"/>
      <c r="M658" s="8"/>
    </row>
    <row r="659" spans="1:13">
      <c r="G659" s="8"/>
      <c r="H659" s="8"/>
      <c r="I659" s="8"/>
      <c r="J659" s="8"/>
      <c r="K659" s="8"/>
      <c r="L659" s="8"/>
      <c r="M659" s="8"/>
    </row>
    <row r="660" spans="1:13">
      <c r="G660" s="8"/>
      <c r="H660" s="8"/>
      <c r="I660" s="8"/>
      <c r="J660" s="8"/>
      <c r="K660" s="8"/>
      <c r="L660" s="8"/>
      <c r="M660" s="8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94"/>
    </row>
    <row r="662" spans="1:13">
      <c r="A662" s="202" t="s">
        <v>86</v>
      </c>
      <c r="B662" s="203"/>
      <c r="C662" s="203"/>
      <c r="D662" s="203"/>
      <c r="E662" s="203"/>
      <c r="F662" s="97"/>
      <c r="G662" s="27"/>
      <c r="H662" s="96" t="s">
        <v>51</v>
      </c>
      <c r="I662" s="96"/>
      <c r="J662" s="96"/>
      <c r="K662" s="27"/>
      <c r="L662" s="27"/>
      <c r="M662" s="27"/>
    </row>
    <row r="663" spans="1:13">
      <c r="A663" s="34" t="s">
        <v>52</v>
      </c>
      <c r="B663" s="97"/>
      <c r="C663" s="97"/>
      <c r="D663" s="97"/>
      <c r="E663" s="97"/>
      <c r="F663" s="97"/>
      <c r="G663" s="27"/>
      <c r="H663" s="55" t="s">
        <v>89</v>
      </c>
      <c r="I663" s="55"/>
      <c r="J663" s="55"/>
      <c r="K663" s="37"/>
      <c r="L663" s="26"/>
      <c r="M663" s="26"/>
    </row>
    <row r="664" spans="1:13">
      <c r="A664" s="97"/>
      <c r="B664" s="29"/>
      <c r="C664" s="15" t="s">
        <v>53</v>
      </c>
      <c r="D664" s="67"/>
      <c r="E664" s="30"/>
      <c r="F664" s="28"/>
      <c r="G664" s="27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32"/>
    </row>
    <row r="665" spans="1:13">
      <c r="A665" s="1"/>
      <c r="B665" s="1"/>
      <c r="C665" s="15" t="s">
        <v>59</v>
      </c>
      <c r="D665" s="30"/>
      <c r="E665" s="30"/>
      <c r="F665" s="28"/>
      <c r="G665" s="27"/>
      <c r="H665" s="31">
        <v>1</v>
      </c>
      <c r="I665" s="68"/>
      <c r="J665" s="35"/>
      <c r="K665" s="31"/>
      <c r="L665" s="33"/>
      <c r="M665" s="106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27"/>
      <c r="H666" s="31">
        <v>2</v>
      </c>
      <c r="I666" s="68"/>
      <c r="J666" s="35"/>
      <c r="K666" s="31"/>
      <c r="L666" s="33"/>
      <c r="M666" s="106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27"/>
      <c r="H667" s="31">
        <v>3</v>
      </c>
      <c r="I667" s="31"/>
      <c r="J667" s="35"/>
      <c r="K667" s="31"/>
      <c r="L667" s="33"/>
      <c r="M667" s="106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27"/>
      <c r="H668" s="31">
        <v>4</v>
      </c>
      <c r="I668" s="31"/>
      <c r="J668" s="35"/>
      <c r="K668" s="31"/>
      <c r="L668" s="33"/>
      <c r="M668" s="106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27"/>
      <c r="H669" s="31">
        <v>5</v>
      </c>
      <c r="I669" s="31"/>
      <c r="J669" s="35"/>
      <c r="K669" s="31"/>
      <c r="L669" s="33"/>
      <c r="M669" s="106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27"/>
      <c r="H670" s="72"/>
      <c r="I670" s="72"/>
      <c r="J670" s="72"/>
      <c r="K670" s="72"/>
      <c r="L670" s="44"/>
      <c r="M670" s="44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27"/>
      <c r="H671" s="98"/>
      <c r="I671" s="98"/>
      <c r="J671" s="98"/>
      <c r="K671" s="98"/>
      <c r="L671" s="44"/>
      <c r="M671" s="44"/>
    </row>
    <row r="672" spans="1:13">
      <c r="A672" s="17">
        <v>3</v>
      </c>
      <c r="B672" s="75"/>
      <c r="C672" s="71"/>
      <c r="D672" s="6"/>
      <c r="E672" s="71"/>
      <c r="F672" s="6"/>
      <c r="G672" s="27"/>
      <c r="H672" s="204" t="s">
        <v>75</v>
      </c>
      <c r="I672" s="205"/>
      <c r="J672" s="98"/>
      <c r="K672" s="44" t="s">
        <v>35</v>
      </c>
      <c r="L672" s="5"/>
      <c r="M672" s="5"/>
    </row>
    <row r="673" spans="1:13">
      <c r="A673" s="17">
        <v>4</v>
      </c>
      <c r="B673" s="75"/>
      <c r="C673" s="71"/>
      <c r="D673" s="6"/>
      <c r="E673" s="71"/>
      <c r="F673" s="6"/>
      <c r="G673" s="27"/>
      <c r="H673" s="21" t="s">
        <v>64</v>
      </c>
      <c r="I673" s="21"/>
      <c r="J673" s="43">
        <f>SUM(J665*L665)+(J666*L666)+(J667*L667)+(J668*L668)+10</f>
        <v>10</v>
      </c>
      <c r="K673" s="2"/>
      <c r="L673" s="3"/>
      <c r="M673" s="3"/>
    </row>
    <row r="674" spans="1:13">
      <c r="A674" s="17">
        <v>5</v>
      </c>
      <c r="B674" s="76"/>
      <c r="C674" s="71"/>
      <c r="D674" s="71"/>
      <c r="E674" s="71"/>
      <c r="F674" s="6"/>
      <c r="G674" s="27"/>
      <c r="H674" s="21" t="s">
        <v>65</v>
      </c>
      <c r="I674" s="21"/>
      <c r="J674" s="43">
        <f>SUM(B672:B674)*5+(B676)*3+B671</f>
        <v>10</v>
      </c>
      <c r="K674" s="27"/>
      <c r="L674" s="3"/>
      <c r="M674" s="3"/>
    </row>
    <row r="675" spans="1:13">
      <c r="A675" s="17">
        <v>6</v>
      </c>
      <c r="B675" s="7"/>
      <c r="C675" s="7"/>
      <c r="D675" s="7"/>
      <c r="E675" s="71"/>
      <c r="F675" s="6"/>
      <c r="G675" s="27"/>
      <c r="H675" s="206" t="s">
        <v>66</v>
      </c>
      <c r="I675" s="207"/>
      <c r="J675" s="206" t="s">
        <v>67</v>
      </c>
      <c r="K675" s="207"/>
      <c r="L675" s="20"/>
      <c r="M675" s="20"/>
    </row>
    <row r="676" spans="1:13">
      <c r="A676" s="17">
        <v>7</v>
      </c>
      <c r="B676" s="76"/>
      <c r="C676" s="71"/>
      <c r="D676" s="71"/>
      <c r="E676" s="71"/>
      <c r="F676" s="6"/>
      <c r="G676" s="27"/>
      <c r="H676" s="197"/>
      <c r="I676" s="198"/>
      <c r="J676" s="197"/>
      <c r="K676" s="198"/>
      <c r="L676" s="27"/>
      <c r="M676" s="27"/>
    </row>
    <row r="677" spans="1:13">
      <c r="A677" s="17">
        <v>8</v>
      </c>
      <c r="B677" s="7"/>
      <c r="C677" s="7"/>
      <c r="D677" s="7"/>
      <c r="E677" s="71"/>
      <c r="F677" s="6"/>
      <c r="G677" s="27"/>
      <c r="H677" s="199"/>
      <c r="I677" s="200"/>
      <c r="J677" s="199"/>
      <c r="K677" s="200"/>
      <c r="L677" s="27"/>
      <c r="M677" s="27"/>
    </row>
    <row r="678" spans="1:13">
      <c r="A678" s="17">
        <v>9</v>
      </c>
      <c r="B678" s="23"/>
      <c r="C678" s="7"/>
      <c r="D678" s="7"/>
      <c r="E678" s="6"/>
      <c r="F678" s="6"/>
      <c r="G678" s="27"/>
      <c r="H678" s="38" t="s">
        <v>68</v>
      </c>
      <c r="I678" s="38"/>
      <c r="J678" s="38"/>
      <c r="K678" s="38"/>
      <c r="L678" s="27"/>
      <c r="M678" s="27"/>
    </row>
    <row r="679" spans="1:13">
      <c r="A679" s="17">
        <v>10</v>
      </c>
      <c r="B679" s="95"/>
      <c r="C679" s="6"/>
      <c r="D679" s="6"/>
      <c r="E679" s="6"/>
      <c r="F679" s="6"/>
      <c r="G679" s="27"/>
      <c r="H679" s="54" t="s">
        <v>69</v>
      </c>
      <c r="I679" s="54"/>
      <c r="J679" s="54"/>
      <c r="K679" s="54"/>
      <c r="L679" s="27"/>
      <c r="M679" s="27"/>
    </row>
    <row r="680" spans="1:13">
      <c r="A680" s="17">
        <v>11</v>
      </c>
      <c r="B680" s="76"/>
      <c r="C680" s="6"/>
      <c r="D680" s="6"/>
      <c r="E680" s="6"/>
      <c r="F680" s="6"/>
      <c r="G680" s="20"/>
      <c r="H680" s="182"/>
      <c r="I680" s="183"/>
      <c r="J680" s="8"/>
      <c r="K680" s="8"/>
      <c r="L680" s="8"/>
      <c r="M680" s="8"/>
    </row>
    <row r="681" spans="1:13">
      <c r="A681" s="17">
        <v>12</v>
      </c>
      <c r="B681" s="75"/>
      <c r="C681" s="6"/>
      <c r="D681" s="6"/>
      <c r="E681" s="6"/>
      <c r="F681" s="6"/>
      <c r="G681" s="20"/>
      <c r="H681" s="95"/>
      <c r="I681" s="7"/>
      <c r="J681" s="8"/>
      <c r="K681" s="8"/>
      <c r="L681" s="8"/>
      <c r="M681" s="8"/>
    </row>
    <row r="682" spans="1:13">
      <c r="A682" s="17">
        <v>13</v>
      </c>
      <c r="B682" s="76"/>
      <c r="C682" s="6"/>
      <c r="D682" s="6"/>
      <c r="E682" s="6"/>
      <c r="F682" s="6"/>
      <c r="G682" s="20"/>
      <c r="H682" s="95"/>
      <c r="I682" s="7"/>
      <c r="J682" s="8"/>
      <c r="K682" s="8"/>
      <c r="L682" s="8"/>
      <c r="M682" s="8"/>
    </row>
    <row r="683" spans="1:13">
      <c r="A683" s="17">
        <v>14</v>
      </c>
      <c r="B683" s="76"/>
      <c r="C683" s="6"/>
      <c r="D683" s="6"/>
      <c r="E683" s="6"/>
      <c r="F683" s="6"/>
      <c r="G683" s="20"/>
      <c r="H683" s="95"/>
      <c r="I683" s="7"/>
      <c r="J683" s="8"/>
      <c r="K683" s="8"/>
      <c r="L683" s="8"/>
      <c r="M683" s="8"/>
    </row>
    <row r="684" spans="1:13">
      <c r="A684" s="17">
        <v>15</v>
      </c>
      <c r="B684" s="76"/>
      <c r="C684" s="6"/>
      <c r="D684" s="6"/>
      <c r="E684" s="6"/>
      <c r="F684" s="6"/>
      <c r="G684" s="20"/>
      <c r="H684" s="95"/>
      <c r="I684" s="7"/>
      <c r="J684" s="8"/>
      <c r="K684" s="8"/>
      <c r="L684" s="8"/>
      <c r="M684" s="8"/>
    </row>
    <row r="685" spans="1:13">
      <c r="A685" s="17">
        <v>16</v>
      </c>
      <c r="B685" s="75"/>
      <c r="C685" s="6"/>
      <c r="D685" s="6"/>
      <c r="E685" s="6"/>
      <c r="F685" s="6"/>
      <c r="G685" s="54"/>
      <c r="H685" s="95"/>
      <c r="I685" s="7"/>
      <c r="J685" s="8"/>
      <c r="K685" s="8"/>
      <c r="L685" s="8"/>
      <c r="M685" s="8"/>
    </row>
    <row r="686" spans="1:13">
      <c r="A686" s="17">
        <v>17</v>
      </c>
      <c r="B686" s="76"/>
      <c r="C686" s="6"/>
      <c r="D686" s="6"/>
      <c r="E686" s="6"/>
      <c r="F686" s="6"/>
      <c r="G686" s="54"/>
      <c r="H686" s="56" t="s">
        <v>83</v>
      </c>
      <c r="I686" s="8"/>
      <c r="J686" s="56"/>
      <c r="K686" s="8"/>
      <c r="L686" s="56"/>
      <c r="M686" s="56"/>
    </row>
    <row r="687" spans="1:13">
      <c r="A687" s="17">
        <v>18</v>
      </c>
      <c r="B687" s="76"/>
      <c r="C687" s="6"/>
      <c r="D687" s="6"/>
      <c r="E687" s="6"/>
      <c r="F687" s="6"/>
      <c r="G687" s="54"/>
      <c r="H687" s="99"/>
      <c r="I687" s="8"/>
      <c r="J687" s="99"/>
      <c r="K687" s="8"/>
      <c r="L687" s="99"/>
      <c r="M687" s="99"/>
    </row>
    <row r="688" spans="1:13">
      <c r="A688" s="17">
        <v>19</v>
      </c>
      <c r="B688" s="76"/>
      <c r="C688" s="6"/>
      <c r="D688" s="6"/>
      <c r="E688" s="6"/>
      <c r="F688" s="6"/>
      <c r="G688" s="99"/>
      <c r="H688" s="8"/>
      <c r="I688" s="8"/>
      <c r="J688" s="8"/>
      <c r="K688" s="8"/>
      <c r="L688" s="8"/>
      <c r="M688" s="8"/>
    </row>
    <row r="689" spans="1:13">
      <c r="A689" s="17">
        <v>20</v>
      </c>
      <c r="B689" s="75"/>
      <c r="C689" s="6"/>
      <c r="D689" s="6"/>
      <c r="E689" s="6"/>
      <c r="F689" s="6"/>
      <c r="G689" s="99"/>
      <c r="H689" s="8"/>
      <c r="I689" s="8"/>
      <c r="J689" s="8"/>
      <c r="K689" s="8"/>
      <c r="L689" s="8"/>
      <c r="M689" s="8"/>
    </row>
    <row r="690" spans="1:13">
      <c r="A690" s="17">
        <v>21</v>
      </c>
      <c r="B690" s="76"/>
      <c r="C690" s="6"/>
      <c r="D690" s="6"/>
      <c r="E690" s="6"/>
      <c r="F690" s="6"/>
      <c r="G690" s="99"/>
      <c r="H690" s="8"/>
      <c r="I690" s="8"/>
      <c r="J690" s="8"/>
      <c r="K690" s="8"/>
      <c r="L690" s="8"/>
      <c r="M690" s="8"/>
    </row>
    <row r="691" spans="1:13">
      <c r="A691" s="17">
        <v>22</v>
      </c>
      <c r="B691" s="76"/>
      <c r="C691" s="6"/>
      <c r="D691" s="6"/>
      <c r="E691" s="6"/>
      <c r="F691" s="6"/>
      <c r="G691" s="99"/>
      <c r="H691" s="8"/>
      <c r="I691" s="8"/>
      <c r="J691" s="8"/>
      <c r="K691" s="8"/>
      <c r="L691" s="8"/>
      <c r="M691" s="8"/>
    </row>
    <row r="692" spans="1:13">
      <c r="A692" s="17">
        <v>23</v>
      </c>
      <c r="B692" s="76"/>
      <c r="C692" s="6"/>
      <c r="D692" s="6"/>
      <c r="E692" s="6"/>
      <c r="F692" s="6"/>
      <c r="G692" s="99"/>
      <c r="H692" s="8"/>
      <c r="I692" s="8"/>
      <c r="J692" s="8"/>
      <c r="K692" s="8"/>
      <c r="L692" s="8" t="s">
        <v>84</v>
      </c>
      <c r="M692" s="8"/>
    </row>
    <row r="693" spans="1:13">
      <c r="A693" s="17">
        <v>24</v>
      </c>
      <c r="B693" s="75"/>
      <c r="C693" s="6"/>
      <c r="D693" s="6"/>
      <c r="E693" s="6"/>
      <c r="F693" s="6"/>
      <c r="G693" s="99"/>
      <c r="H693" s="42"/>
      <c r="I693" s="8"/>
      <c r="J693" s="42"/>
      <c r="K693" s="8"/>
      <c r="L693" s="8"/>
      <c r="M693" s="8"/>
    </row>
    <row r="694" spans="1:13">
      <c r="A694" s="17">
        <v>25</v>
      </c>
      <c r="B694" s="76"/>
      <c r="C694" s="6"/>
      <c r="D694" s="6"/>
      <c r="E694" s="6"/>
      <c r="F694" s="6"/>
      <c r="G694" s="99"/>
      <c r="H694" s="42"/>
      <c r="I694" s="99"/>
      <c r="J694" s="42"/>
      <c r="K694" s="8"/>
      <c r="L694" s="8"/>
      <c r="M694" s="8"/>
    </row>
    <row r="695" spans="1:13">
      <c r="G695" s="8"/>
      <c r="H695" s="8"/>
      <c r="I695" s="8"/>
      <c r="J695" s="8"/>
      <c r="K695" s="8"/>
      <c r="L695" s="8"/>
      <c r="M695" s="8"/>
    </row>
    <row r="696" spans="1:13">
      <c r="G696" s="8"/>
      <c r="H696" s="8"/>
      <c r="I696" s="8"/>
      <c r="J696" s="8"/>
      <c r="K696" s="8"/>
      <c r="L696" s="8"/>
      <c r="M696" s="8"/>
    </row>
    <row r="697" spans="1:13">
      <c r="G697" s="8"/>
      <c r="H697" s="8"/>
      <c r="I697" s="8"/>
      <c r="J697" s="8"/>
      <c r="K697" s="8"/>
      <c r="L697" s="8"/>
      <c r="M697" s="8"/>
    </row>
    <row r="698" spans="1:13">
      <c r="G698" s="8"/>
      <c r="H698" s="8"/>
      <c r="I698" s="8"/>
      <c r="J698" s="8"/>
      <c r="K698" s="8"/>
      <c r="L698" s="8"/>
      <c r="M698" s="8"/>
    </row>
    <row r="699" spans="1:13">
      <c r="G699" s="8"/>
      <c r="H699" s="8"/>
      <c r="I699" s="8"/>
      <c r="J699" s="8"/>
      <c r="K699" s="8"/>
      <c r="L699" s="8"/>
      <c r="M699" s="8"/>
    </row>
    <row r="700" spans="1:13">
      <c r="G700" s="8"/>
      <c r="H700" s="8"/>
      <c r="I700" s="8"/>
      <c r="J700" s="8"/>
      <c r="K700" s="8"/>
      <c r="L700" s="8"/>
      <c r="M700" s="8"/>
    </row>
    <row r="701" spans="1:13">
      <c r="G701" s="8"/>
      <c r="H701" s="8"/>
      <c r="I701" s="8"/>
      <c r="J701" s="8"/>
      <c r="K701" s="8"/>
      <c r="L701" s="8"/>
      <c r="M701" s="8"/>
    </row>
    <row r="702" spans="1:13">
      <c r="G702" s="8"/>
      <c r="H702" s="8"/>
      <c r="I702" s="8"/>
      <c r="J702" s="8"/>
      <c r="K702" s="8"/>
      <c r="L702" s="8"/>
      <c r="M702" s="8"/>
    </row>
    <row r="703" spans="1:13">
      <c r="G703" s="8"/>
      <c r="H703" s="8"/>
      <c r="I703" s="8"/>
      <c r="J703" s="8"/>
      <c r="K703" s="8"/>
      <c r="L703" s="8"/>
      <c r="M703" s="8"/>
    </row>
    <row r="704" spans="1:13">
      <c r="G704" s="8"/>
      <c r="H704" s="8"/>
      <c r="I704" s="8"/>
      <c r="J704" s="8"/>
      <c r="K704" s="8"/>
      <c r="L704" s="8"/>
      <c r="M704" s="8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94"/>
    </row>
    <row r="706" spans="1:13">
      <c r="A706" s="202" t="s">
        <v>86</v>
      </c>
      <c r="B706" s="203"/>
      <c r="C706" s="203"/>
      <c r="D706" s="203"/>
      <c r="E706" s="203"/>
      <c r="F706" s="97"/>
      <c r="G706" s="27"/>
      <c r="H706" s="96" t="s">
        <v>51</v>
      </c>
      <c r="I706" s="96"/>
      <c r="J706" s="96"/>
      <c r="K706" s="27"/>
      <c r="L706" s="27"/>
      <c r="M706" s="27"/>
    </row>
    <row r="707" spans="1:13">
      <c r="A707" s="34" t="s">
        <v>52</v>
      </c>
      <c r="B707" s="97"/>
      <c r="C707" s="97"/>
      <c r="D707" s="97"/>
      <c r="E707" s="97"/>
      <c r="F707" s="97"/>
      <c r="G707" s="27"/>
      <c r="H707" s="55" t="s">
        <v>89</v>
      </c>
      <c r="I707" s="55"/>
      <c r="J707" s="55"/>
      <c r="K707" s="37"/>
      <c r="L707" s="26"/>
      <c r="M707" s="26"/>
    </row>
    <row r="708" spans="1:13">
      <c r="A708" s="97"/>
      <c r="B708" s="29"/>
      <c r="C708" s="15" t="s">
        <v>53</v>
      </c>
      <c r="D708" s="67"/>
      <c r="E708" s="30"/>
      <c r="F708" s="28"/>
      <c r="G708" s="27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32"/>
    </row>
    <row r="709" spans="1:13">
      <c r="A709" s="1"/>
      <c r="B709" s="1"/>
      <c r="C709" s="15" t="s">
        <v>59</v>
      </c>
      <c r="D709" s="30"/>
      <c r="E709" s="30"/>
      <c r="F709" s="28"/>
      <c r="G709" s="27"/>
      <c r="H709" s="31">
        <v>1</v>
      </c>
      <c r="I709" s="68"/>
      <c r="J709" s="35"/>
      <c r="K709" s="31"/>
      <c r="L709" s="33"/>
      <c r="M709" s="106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27"/>
      <c r="H710" s="31">
        <v>2</v>
      </c>
      <c r="I710" s="68"/>
      <c r="J710" s="35"/>
      <c r="K710" s="31"/>
      <c r="L710" s="33"/>
      <c r="M710" s="106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27"/>
      <c r="H711" s="31">
        <v>3</v>
      </c>
      <c r="I711" s="31"/>
      <c r="J711" s="35"/>
      <c r="K711" s="31"/>
      <c r="L711" s="33"/>
      <c r="M711" s="106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27"/>
      <c r="H712" s="31">
        <v>4</v>
      </c>
      <c r="I712" s="31"/>
      <c r="J712" s="35"/>
      <c r="K712" s="31"/>
      <c r="L712" s="33"/>
      <c r="M712" s="106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27"/>
      <c r="H713" s="31">
        <v>5</v>
      </c>
      <c r="I713" s="31"/>
      <c r="J713" s="35"/>
      <c r="K713" s="31"/>
      <c r="L713" s="33"/>
      <c r="M713" s="106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27"/>
      <c r="H714" s="72"/>
      <c r="I714" s="72"/>
      <c r="J714" s="72"/>
      <c r="K714" s="72"/>
      <c r="L714" s="44"/>
      <c r="M714" s="44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27"/>
      <c r="H715" s="98"/>
      <c r="I715" s="98"/>
      <c r="J715" s="98"/>
      <c r="K715" s="98"/>
      <c r="L715" s="44"/>
      <c r="M715" s="44"/>
    </row>
    <row r="716" spans="1:13">
      <c r="A716" s="17">
        <v>3</v>
      </c>
      <c r="B716" s="75"/>
      <c r="C716" s="71"/>
      <c r="D716" s="6"/>
      <c r="E716" s="71"/>
      <c r="F716" s="6"/>
      <c r="G716" s="27"/>
      <c r="H716" s="204" t="s">
        <v>75</v>
      </c>
      <c r="I716" s="205"/>
      <c r="J716" s="98"/>
      <c r="K716" s="44" t="s">
        <v>35</v>
      </c>
      <c r="L716" s="5"/>
      <c r="M716" s="5"/>
    </row>
    <row r="717" spans="1:13">
      <c r="A717" s="17">
        <v>4</v>
      </c>
      <c r="B717" s="75"/>
      <c r="C717" s="71"/>
      <c r="D717" s="6"/>
      <c r="E717" s="71"/>
      <c r="F717" s="6"/>
      <c r="G717" s="27"/>
      <c r="H717" s="21" t="s">
        <v>64</v>
      </c>
      <c r="I717" s="21"/>
      <c r="J717" s="43">
        <f>SUM(J709*L709)+(J710*L710)+(J711*L711)+(J712*L712)+10</f>
        <v>10</v>
      </c>
      <c r="K717" s="2"/>
      <c r="L717" s="3"/>
      <c r="M717" s="3"/>
    </row>
    <row r="718" spans="1:13">
      <c r="A718" s="17">
        <v>5</v>
      </c>
      <c r="B718" s="76"/>
      <c r="C718" s="71"/>
      <c r="D718" s="71"/>
      <c r="E718" s="71"/>
      <c r="F718" s="6"/>
      <c r="G718" s="27"/>
      <c r="H718" s="21" t="s">
        <v>65</v>
      </c>
      <c r="I718" s="21"/>
      <c r="J718" s="43">
        <f>SUM(B716:B718)*5+(B720)*3+B715</f>
        <v>10</v>
      </c>
      <c r="K718" s="27"/>
      <c r="L718" s="3"/>
      <c r="M718" s="3"/>
    </row>
    <row r="719" spans="1:13">
      <c r="A719" s="17">
        <v>6</v>
      </c>
      <c r="B719" s="7"/>
      <c r="C719" s="7"/>
      <c r="D719" s="7"/>
      <c r="E719" s="71"/>
      <c r="F719" s="6"/>
      <c r="G719" s="27"/>
      <c r="H719" s="206" t="s">
        <v>66</v>
      </c>
      <c r="I719" s="207"/>
      <c r="J719" s="206" t="s">
        <v>67</v>
      </c>
      <c r="K719" s="207"/>
      <c r="L719" s="20"/>
      <c r="M719" s="20"/>
    </row>
    <row r="720" spans="1:13">
      <c r="A720" s="17">
        <v>7</v>
      </c>
      <c r="B720" s="76"/>
      <c r="C720" s="71"/>
      <c r="D720" s="71"/>
      <c r="E720" s="71"/>
      <c r="F720" s="6"/>
      <c r="G720" s="27"/>
      <c r="H720" s="197"/>
      <c r="I720" s="198"/>
      <c r="J720" s="197"/>
      <c r="K720" s="198"/>
      <c r="L720" s="27"/>
      <c r="M720" s="27"/>
    </row>
    <row r="721" spans="1:13">
      <c r="A721" s="17">
        <v>8</v>
      </c>
      <c r="B721" s="7"/>
      <c r="C721" s="7"/>
      <c r="D721" s="7"/>
      <c r="E721" s="71"/>
      <c r="F721" s="6"/>
      <c r="G721" s="27"/>
      <c r="H721" s="199"/>
      <c r="I721" s="200"/>
      <c r="J721" s="199"/>
      <c r="K721" s="200"/>
      <c r="L721" s="27"/>
      <c r="M721" s="27"/>
    </row>
    <row r="722" spans="1:13">
      <c r="A722" s="17">
        <v>9</v>
      </c>
      <c r="B722" s="23"/>
      <c r="C722" s="7"/>
      <c r="D722" s="7"/>
      <c r="E722" s="6"/>
      <c r="F722" s="6"/>
      <c r="G722" s="27"/>
      <c r="H722" s="38" t="s">
        <v>68</v>
      </c>
      <c r="I722" s="38"/>
      <c r="J722" s="38"/>
      <c r="K722" s="38"/>
      <c r="L722" s="27"/>
      <c r="M722" s="27"/>
    </row>
    <row r="723" spans="1:13">
      <c r="A723" s="17">
        <v>10</v>
      </c>
      <c r="B723" s="95"/>
      <c r="C723" s="6"/>
      <c r="D723" s="6"/>
      <c r="E723" s="6"/>
      <c r="F723" s="6"/>
      <c r="G723" s="27"/>
      <c r="H723" s="54" t="s">
        <v>69</v>
      </c>
      <c r="I723" s="54"/>
      <c r="J723" s="54"/>
      <c r="K723" s="54"/>
      <c r="L723" s="27"/>
      <c r="M723" s="27"/>
    </row>
    <row r="724" spans="1:13">
      <c r="A724" s="17">
        <v>11</v>
      </c>
      <c r="B724" s="76"/>
      <c r="C724" s="6"/>
      <c r="D724" s="6"/>
      <c r="E724" s="6"/>
      <c r="F724" s="6"/>
      <c r="G724" s="20"/>
      <c r="H724" s="182"/>
      <c r="I724" s="183"/>
      <c r="J724" s="8"/>
      <c r="K724" s="8"/>
      <c r="L724" s="8"/>
      <c r="M724" s="8"/>
    </row>
    <row r="725" spans="1:13">
      <c r="A725" s="17">
        <v>12</v>
      </c>
      <c r="B725" s="75"/>
      <c r="C725" s="6"/>
      <c r="D725" s="6"/>
      <c r="E725" s="6"/>
      <c r="F725" s="6"/>
      <c r="G725" s="20"/>
      <c r="H725" s="95"/>
      <c r="I725" s="7"/>
      <c r="J725" s="8"/>
      <c r="K725" s="8"/>
      <c r="L725" s="8"/>
      <c r="M725" s="8"/>
    </row>
    <row r="726" spans="1:13">
      <c r="A726" s="17">
        <v>13</v>
      </c>
      <c r="B726" s="76"/>
      <c r="C726" s="6"/>
      <c r="D726" s="6"/>
      <c r="E726" s="6"/>
      <c r="F726" s="6"/>
      <c r="G726" s="20"/>
      <c r="H726" s="95"/>
      <c r="I726" s="7"/>
      <c r="J726" s="8"/>
      <c r="K726" s="8"/>
      <c r="L726" s="8"/>
      <c r="M726" s="8"/>
    </row>
    <row r="727" spans="1:13">
      <c r="A727" s="17">
        <v>14</v>
      </c>
      <c r="B727" s="76"/>
      <c r="C727" s="6"/>
      <c r="D727" s="6"/>
      <c r="E727" s="6"/>
      <c r="F727" s="6"/>
      <c r="G727" s="20"/>
      <c r="H727" s="95"/>
      <c r="I727" s="7"/>
      <c r="J727" s="8"/>
      <c r="K727" s="8"/>
      <c r="L727" s="8"/>
      <c r="M727" s="8"/>
    </row>
    <row r="728" spans="1:13">
      <c r="A728" s="17">
        <v>15</v>
      </c>
      <c r="B728" s="76"/>
      <c r="C728" s="6"/>
      <c r="D728" s="6"/>
      <c r="E728" s="6"/>
      <c r="F728" s="6"/>
      <c r="G728" s="20"/>
      <c r="H728" s="95"/>
      <c r="I728" s="7"/>
      <c r="J728" s="8"/>
      <c r="K728" s="8"/>
      <c r="L728" s="8"/>
      <c r="M728" s="8"/>
    </row>
    <row r="729" spans="1:13">
      <c r="A729" s="17">
        <v>16</v>
      </c>
      <c r="B729" s="75"/>
      <c r="C729" s="6"/>
      <c r="D729" s="6"/>
      <c r="E729" s="6"/>
      <c r="F729" s="6"/>
      <c r="G729" s="54"/>
      <c r="H729" s="95"/>
      <c r="I729" s="7"/>
      <c r="J729" s="8"/>
      <c r="K729" s="8"/>
      <c r="L729" s="8"/>
      <c r="M729" s="8"/>
    </row>
    <row r="730" spans="1:13">
      <c r="A730" s="17">
        <v>17</v>
      </c>
      <c r="B730" s="76"/>
      <c r="C730" s="6"/>
      <c r="D730" s="6"/>
      <c r="E730" s="6"/>
      <c r="F730" s="6"/>
      <c r="G730" s="54"/>
      <c r="H730" s="56" t="s">
        <v>83</v>
      </c>
      <c r="I730" s="8"/>
      <c r="J730" s="56"/>
      <c r="K730" s="8"/>
      <c r="L730" s="56"/>
      <c r="M730" s="56"/>
    </row>
    <row r="731" spans="1:13">
      <c r="A731" s="17">
        <v>18</v>
      </c>
      <c r="B731" s="76"/>
      <c r="C731" s="6"/>
      <c r="D731" s="6"/>
      <c r="E731" s="6"/>
      <c r="F731" s="6"/>
      <c r="G731" s="54"/>
      <c r="H731" s="99"/>
      <c r="I731" s="8"/>
      <c r="J731" s="99"/>
      <c r="K731" s="8"/>
      <c r="L731" s="99"/>
      <c r="M731" s="99"/>
    </row>
    <row r="732" spans="1:13">
      <c r="A732" s="17">
        <v>19</v>
      </c>
      <c r="B732" s="76"/>
      <c r="C732" s="6"/>
      <c r="D732" s="6"/>
      <c r="E732" s="6"/>
      <c r="F732" s="6"/>
      <c r="G732" s="99"/>
      <c r="H732" s="8"/>
      <c r="I732" s="8"/>
      <c r="J732" s="8"/>
      <c r="K732" s="8"/>
      <c r="L732" s="8"/>
      <c r="M732" s="8"/>
    </row>
    <row r="733" spans="1:13">
      <c r="A733" s="17">
        <v>20</v>
      </c>
      <c r="B733" s="75"/>
      <c r="C733" s="6"/>
      <c r="D733" s="6"/>
      <c r="E733" s="6"/>
      <c r="F733" s="6"/>
      <c r="G733" s="99"/>
      <c r="H733" s="8"/>
      <c r="I733" s="8"/>
      <c r="J733" s="8"/>
      <c r="K733" s="8"/>
      <c r="L733" s="8"/>
      <c r="M733" s="8"/>
    </row>
    <row r="734" spans="1:13">
      <c r="A734" s="17">
        <v>21</v>
      </c>
      <c r="B734" s="76"/>
      <c r="C734" s="6"/>
      <c r="D734" s="6"/>
      <c r="E734" s="6"/>
      <c r="F734" s="6"/>
      <c r="G734" s="99"/>
      <c r="H734" s="8"/>
      <c r="I734" s="8"/>
      <c r="J734" s="8"/>
      <c r="K734" s="8"/>
      <c r="L734" s="8"/>
      <c r="M734" s="8"/>
    </row>
    <row r="735" spans="1:13">
      <c r="A735" s="17">
        <v>22</v>
      </c>
      <c r="B735" s="76"/>
      <c r="C735" s="6"/>
      <c r="D735" s="6"/>
      <c r="E735" s="6"/>
      <c r="F735" s="6"/>
      <c r="G735" s="99"/>
      <c r="H735" s="8"/>
      <c r="I735" s="8"/>
      <c r="J735" s="8"/>
      <c r="K735" s="8"/>
      <c r="L735" s="8"/>
      <c r="M735" s="8"/>
    </row>
    <row r="736" spans="1:13">
      <c r="A736" s="17">
        <v>23</v>
      </c>
      <c r="B736" s="76"/>
      <c r="C736" s="6"/>
      <c r="D736" s="6"/>
      <c r="E736" s="6"/>
      <c r="F736" s="6"/>
      <c r="G736" s="99"/>
      <c r="H736" s="8"/>
      <c r="I736" s="8"/>
      <c r="J736" s="8"/>
      <c r="K736" s="8"/>
      <c r="L736" s="8" t="s">
        <v>84</v>
      </c>
      <c r="M736" s="8"/>
    </row>
    <row r="737" spans="1:13">
      <c r="A737" s="17">
        <v>24</v>
      </c>
      <c r="B737" s="75"/>
      <c r="C737" s="6"/>
      <c r="D737" s="6"/>
      <c r="E737" s="6"/>
      <c r="F737" s="6"/>
      <c r="G737" s="99"/>
      <c r="H737" s="42"/>
      <c r="I737" s="8"/>
      <c r="J737" s="42"/>
      <c r="K737" s="8"/>
      <c r="L737" s="8"/>
      <c r="M737" s="8"/>
    </row>
    <row r="738" spans="1:13">
      <c r="A738" s="17">
        <v>25</v>
      </c>
      <c r="B738" s="76"/>
      <c r="C738" s="6"/>
      <c r="D738" s="6"/>
      <c r="E738" s="6"/>
      <c r="F738" s="6"/>
      <c r="G738" s="99"/>
      <c r="H738" s="42"/>
      <c r="I738" s="99"/>
      <c r="J738" s="42"/>
      <c r="K738" s="8"/>
      <c r="L738" s="8"/>
      <c r="M738" s="8"/>
    </row>
    <row r="739" spans="1:13">
      <c r="G739" s="8"/>
      <c r="H739" s="8"/>
      <c r="I739" s="8"/>
      <c r="J739" s="8"/>
      <c r="K739" s="8"/>
      <c r="L739" s="8"/>
      <c r="M739" s="8"/>
    </row>
    <row r="740" spans="1:13">
      <c r="G740" s="8"/>
      <c r="H740" s="8"/>
      <c r="I740" s="8"/>
      <c r="J740" s="8"/>
      <c r="K740" s="8"/>
      <c r="L740" s="8"/>
      <c r="M740" s="8"/>
    </row>
    <row r="741" spans="1:13">
      <c r="G741" s="8"/>
      <c r="H741" s="8"/>
      <c r="I741" s="8"/>
      <c r="J741" s="8"/>
      <c r="K741" s="8"/>
      <c r="L741" s="8"/>
      <c r="M741" s="8"/>
    </row>
    <row r="742" spans="1:13">
      <c r="G742" s="8"/>
      <c r="H742" s="8"/>
      <c r="I742" s="8"/>
      <c r="J742" s="8"/>
      <c r="K742" s="8"/>
      <c r="L742" s="8"/>
      <c r="M742" s="8"/>
    </row>
    <row r="743" spans="1:13">
      <c r="G743" s="8"/>
      <c r="H743" s="8"/>
      <c r="I743" s="8"/>
      <c r="J743" s="8"/>
      <c r="K743" s="8"/>
      <c r="L743" s="8"/>
      <c r="M743" s="8"/>
    </row>
    <row r="744" spans="1:13">
      <c r="G744" s="8"/>
      <c r="H744" s="8"/>
      <c r="I744" s="8"/>
      <c r="J744" s="8"/>
      <c r="K744" s="8"/>
      <c r="L744" s="8"/>
      <c r="M744" s="8"/>
    </row>
    <row r="745" spans="1:13">
      <c r="G745" s="8"/>
      <c r="H745" s="8"/>
      <c r="I745" s="8"/>
      <c r="J745" s="8"/>
      <c r="K745" s="8"/>
      <c r="L745" s="8"/>
      <c r="M745" s="8"/>
    </row>
    <row r="746" spans="1:13">
      <c r="G746" s="8"/>
      <c r="H746" s="8"/>
      <c r="I746" s="8"/>
      <c r="J746" s="8"/>
      <c r="K746" s="8"/>
      <c r="L746" s="8"/>
      <c r="M746" s="8"/>
    </row>
    <row r="747" spans="1:13">
      <c r="G747" s="8"/>
      <c r="H747" s="8"/>
      <c r="I747" s="8"/>
      <c r="J747" s="8"/>
      <c r="K747" s="8"/>
      <c r="L747" s="8"/>
      <c r="M747" s="8"/>
    </row>
    <row r="748" spans="1:13">
      <c r="G748" s="8"/>
      <c r="H748" s="8"/>
      <c r="I748" s="8"/>
      <c r="J748" s="8"/>
      <c r="K748" s="8"/>
      <c r="L748" s="8"/>
      <c r="M748" s="8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94"/>
    </row>
    <row r="750" spans="1:13">
      <c r="A750" s="202" t="s">
        <v>86</v>
      </c>
      <c r="B750" s="203"/>
      <c r="C750" s="203"/>
      <c r="D750" s="203"/>
      <c r="E750" s="203"/>
      <c r="F750" s="97"/>
      <c r="G750" s="27"/>
      <c r="H750" s="96" t="s">
        <v>51</v>
      </c>
      <c r="I750" s="96"/>
      <c r="J750" s="96"/>
      <c r="K750" s="27"/>
      <c r="L750" s="27"/>
      <c r="M750" s="27"/>
    </row>
    <row r="751" spans="1:13">
      <c r="A751" s="34" t="s">
        <v>52</v>
      </c>
      <c r="B751" s="97"/>
      <c r="C751" s="97"/>
      <c r="D751" s="97"/>
      <c r="E751" s="97"/>
      <c r="F751" s="97"/>
      <c r="G751" s="27"/>
      <c r="H751" s="55" t="s">
        <v>89</v>
      </c>
      <c r="I751" s="55"/>
      <c r="J751" s="55"/>
      <c r="K751" s="37"/>
      <c r="L751" s="26"/>
      <c r="M751" s="26"/>
    </row>
    <row r="752" spans="1:13">
      <c r="A752" s="97"/>
      <c r="B752" s="29"/>
      <c r="C752" s="15" t="s">
        <v>53</v>
      </c>
      <c r="D752" s="67"/>
      <c r="E752" s="30"/>
      <c r="F752" s="28"/>
      <c r="G752" s="27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32"/>
    </row>
    <row r="753" spans="1:13">
      <c r="A753" s="1"/>
      <c r="B753" s="1"/>
      <c r="C753" s="15" t="s">
        <v>59</v>
      </c>
      <c r="D753" s="30"/>
      <c r="E753" s="30"/>
      <c r="F753" s="28"/>
      <c r="G753" s="27"/>
      <c r="H753" s="31">
        <v>1</v>
      </c>
      <c r="I753" s="68"/>
      <c r="J753" s="35"/>
      <c r="K753" s="31"/>
      <c r="L753" s="33"/>
      <c r="M753" s="106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27"/>
      <c r="H754" s="31">
        <v>2</v>
      </c>
      <c r="I754" s="68"/>
      <c r="J754" s="35"/>
      <c r="K754" s="31"/>
      <c r="L754" s="33"/>
      <c r="M754" s="106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27"/>
      <c r="H755" s="31">
        <v>3</v>
      </c>
      <c r="I755" s="31"/>
      <c r="J755" s="35"/>
      <c r="K755" s="31"/>
      <c r="L755" s="33"/>
      <c r="M755" s="106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27"/>
      <c r="H756" s="31">
        <v>4</v>
      </c>
      <c r="I756" s="31"/>
      <c r="J756" s="35"/>
      <c r="K756" s="31"/>
      <c r="L756" s="33"/>
      <c r="M756" s="106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27"/>
      <c r="H757" s="31">
        <v>5</v>
      </c>
      <c r="I757" s="31"/>
      <c r="J757" s="35"/>
      <c r="K757" s="31"/>
      <c r="L757" s="33"/>
      <c r="M757" s="106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27"/>
      <c r="H758" s="72"/>
      <c r="I758" s="72"/>
      <c r="J758" s="72"/>
      <c r="K758" s="72"/>
      <c r="L758" s="44"/>
      <c r="M758" s="44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27"/>
      <c r="H759" s="98"/>
      <c r="I759" s="98"/>
      <c r="J759" s="98"/>
      <c r="K759" s="98"/>
      <c r="L759" s="44"/>
      <c r="M759" s="44"/>
    </row>
    <row r="760" spans="1:13">
      <c r="A760" s="17">
        <v>3</v>
      </c>
      <c r="B760" s="75"/>
      <c r="C760" s="71"/>
      <c r="D760" s="6"/>
      <c r="E760" s="71"/>
      <c r="F760" s="6"/>
      <c r="G760" s="27"/>
      <c r="H760" s="204" t="s">
        <v>75</v>
      </c>
      <c r="I760" s="205"/>
      <c r="J760" s="98"/>
      <c r="K760" s="44" t="s">
        <v>35</v>
      </c>
      <c r="L760" s="5"/>
      <c r="M760" s="5"/>
    </row>
    <row r="761" spans="1:13">
      <c r="A761" s="17">
        <v>4</v>
      </c>
      <c r="B761" s="75"/>
      <c r="C761" s="71"/>
      <c r="D761" s="6"/>
      <c r="E761" s="71"/>
      <c r="F761" s="6"/>
      <c r="G761" s="27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3"/>
    </row>
    <row r="762" spans="1:13">
      <c r="A762" s="17">
        <v>5</v>
      </c>
      <c r="B762" s="76"/>
      <c r="C762" s="71"/>
      <c r="D762" s="71"/>
      <c r="E762" s="71"/>
      <c r="F762" s="6"/>
      <c r="G762" s="27"/>
      <c r="H762" s="21" t="s">
        <v>65</v>
      </c>
      <c r="I762" s="21"/>
      <c r="J762" s="43">
        <f>SUM(B760:B762)*5+(B764)*3+B759</f>
        <v>10</v>
      </c>
      <c r="K762" s="27"/>
      <c r="L762" s="3"/>
      <c r="M762" s="3"/>
    </row>
    <row r="763" spans="1:13">
      <c r="A763" s="17">
        <v>6</v>
      </c>
      <c r="B763" s="7"/>
      <c r="C763" s="7"/>
      <c r="D763" s="7"/>
      <c r="E763" s="71"/>
      <c r="F763" s="6"/>
      <c r="G763" s="27"/>
      <c r="H763" s="206" t="s">
        <v>66</v>
      </c>
      <c r="I763" s="207"/>
      <c r="J763" s="206" t="s">
        <v>67</v>
      </c>
      <c r="K763" s="207"/>
      <c r="L763" s="20"/>
      <c r="M763" s="20"/>
    </row>
    <row r="764" spans="1:13">
      <c r="A764" s="17">
        <v>7</v>
      </c>
      <c r="B764" s="76"/>
      <c r="C764" s="71"/>
      <c r="D764" s="71"/>
      <c r="E764" s="71"/>
      <c r="F764" s="6"/>
      <c r="G764" s="27"/>
      <c r="H764" s="197"/>
      <c r="I764" s="198"/>
      <c r="J764" s="197"/>
      <c r="K764" s="198"/>
      <c r="L764" s="27"/>
      <c r="M764" s="27"/>
    </row>
    <row r="765" spans="1:13">
      <c r="A765" s="17">
        <v>8</v>
      </c>
      <c r="B765" s="7"/>
      <c r="C765" s="7"/>
      <c r="D765" s="7"/>
      <c r="E765" s="71"/>
      <c r="F765" s="6"/>
      <c r="G765" s="27"/>
      <c r="H765" s="199"/>
      <c r="I765" s="200"/>
      <c r="J765" s="199"/>
      <c r="K765" s="200"/>
      <c r="L765" s="27"/>
      <c r="M765" s="27"/>
    </row>
    <row r="766" spans="1:13">
      <c r="A766" s="17">
        <v>9</v>
      </c>
      <c r="B766" s="23"/>
      <c r="C766" s="7"/>
      <c r="D766" s="7"/>
      <c r="E766" s="6"/>
      <c r="F766" s="6"/>
      <c r="G766" s="27"/>
      <c r="H766" s="38" t="s">
        <v>68</v>
      </c>
      <c r="I766" s="38"/>
      <c r="J766" s="38"/>
      <c r="K766" s="38"/>
      <c r="L766" s="27"/>
      <c r="M766" s="27"/>
    </row>
    <row r="767" spans="1:13">
      <c r="A767" s="17">
        <v>10</v>
      </c>
      <c r="B767" s="95"/>
      <c r="C767" s="6"/>
      <c r="D767" s="6"/>
      <c r="E767" s="6"/>
      <c r="F767" s="6"/>
      <c r="G767" s="27"/>
      <c r="H767" s="54" t="s">
        <v>69</v>
      </c>
      <c r="I767" s="54"/>
      <c r="J767" s="54"/>
      <c r="K767" s="54"/>
      <c r="L767" s="27"/>
      <c r="M767" s="27"/>
    </row>
    <row r="768" spans="1:13">
      <c r="A768" s="17">
        <v>11</v>
      </c>
      <c r="B768" s="76"/>
      <c r="C768" s="6"/>
      <c r="D768" s="6"/>
      <c r="E768" s="6"/>
      <c r="F768" s="6"/>
      <c r="G768" s="20"/>
      <c r="H768" s="182"/>
      <c r="I768" s="183"/>
      <c r="J768" s="8"/>
      <c r="K768" s="8"/>
      <c r="L768" s="8"/>
      <c r="M768" s="8"/>
    </row>
    <row r="769" spans="1:13">
      <c r="A769" s="17">
        <v>12</v>
      </c>
      <c r="B769" s="75"/>
      <c r="C769" s="6"/>
      <c r="D769" s="6"/>
      <c r="E769" s="6"/>
      <c r="F769" s="6"/>
      <c r="G769" s="20"/>
      <c r="H769" s="95"/>
      <c r="I769" s="7"/>
      <c r="J769" s="8"/>
      <c r="K769" s="8"/>
      <c r="L769" s="8"/>
      <c r="M769" s="8"/>
    </row>
    <row r="770" spans="1:13">
      <c r="A770" s="17">
        <v>13</v>
      </c>
      <c r="B770" s="76"/>
      <c r="C770" s="6"/>
      <c r="D770" s="6"/>
      <c r="E770" s="6"/>
      <c r="F770" s="6"/>
      <c r="G770" s="20"/>
      <c r="H770" s="95"/>
      <c r="I770" s="7"/>
      <c r="J770" s="8"/>
      <c r="K770" s="8"/>
      <c r="L770" s="8"/>
      <c r="M770" s="8"/>
    </row>
    <row r="771" spans="1:13">
      <c r="A771" s="17">
        <v>14</v>
      </c>
      <c r="B771" s="76"/>
      <c r="C771" s="6"/>
      <c r="D771" s="6"/>
      <c r="E771" s="6"/>
      <c r="F771" s="6"/>
      <c r="G771" s="20"/>
      <c r="H771" s="95"/>
      <c r="I771" s="7"/>
      <c r="J771" s="8"/>
      <c r="K771" s="8"/>
      <c r="L771" s="8"/>
      <c r="M771" s="8"/>
    </row>
    <row r="772" spans="1:13">
      <c r="A772" s="17">
        <v>15</v>
      </c>
      <c r="B772" s="76"/>
      <c r="C772" s="6"/>
      <c r="D772" s="6"/>
      <c r="E772" s="6"/>
      <c r="F772" s="6"/>
      <c r="G772" s="20"/>
      <c r="H772" s="95"/>
      <c r="I772" s="7"/>
      <c r="J772" s="8"/>
      <c r="K772" s="8"/>
      <c r="L772" s="8"/>
      <c r="M772" s="8"/>
    </row>
    <row r="773" spans="1:13">
      <c r="A773" s="17">
        <v>16</v>
      </c>
      <c r="B773" s="75"/>
      <c r="C773" s="6"/>
      <c r="D773" s="6"/>
      <c r="E773" s="6"/>
      <c r="F773" s="6"/>
      <c r="G773" s="54"/>
      <c r="H773" s="95"/>
      <c r="I773" s="7"/>
      <c r="J773" s="8"/>
      <c r="K773" s="8"/>
      <c r="L773" s="8"/>
      <c r="M773" s="8"/>
    </row>
    <row r="774" spans="1:13">
      <c r="A774" s="17">
        <v>17</v>
      </c>
      <c r="B774" s="76"/>
      <c r="C774" s="6"/>
      <c r="D774" s="6"/>
      <c r="E774" s="6"/>
      <c r="F774" s="6"/>
      <c r="G774" s="54"/>
      <c r="H774" s="56" t="s">
        <v>83</v>
      </c>
      <c r="I774" s="8"/>
      <c r="J774" s="56"/>
      <c r="K774" s="8"/>
      <c r="L774" s="56"/>
      <c r="M774" s="56"/>
    </row>
    <row r="775" spans="1:13">
      <c r="A775" s="17">
        <v>18</v>
      </c>
      <c r="B775" s="76"/>
      <c r="C775" s="6"/>
      <c r="D775" s="6"/>
      <c r="E775" s="6"/>
      <c r="F775" s="6"/>
      <c r="G775" s="54"/>
      <c r="H775" s="99"/>
      <c r="I775" s="8"/>
      <c r="J775" s="99"/>
      <c r="K775" s="8"/>
      <c r="L775" s="99"/>
      <c r="M775" s="99"/>
    </row>
    <row r="776" spans="1:13">
      <c r="A776" s="17">
        <v>19</v>
      </c>
      <c r="B776" s="76"/>
      <c r="C776" s="6"/>
      <c r="D776" s="6"/>
      <c r="E776" s="6"/>
      <c r="F776" s="6"/>
      <c r="G776" s="99"/>
      <c r="H776" s="8"/>
      <c r="I776" s="8"/>
      <c r="J776" s="8"/>
      <c r="K776" s="8"/>
      <c r="L776" s="8"/>
      <c r="M776" s="8"/>
    </row>
    <row r="777" spans="1:13">
      <c r="A777" s="17">
        <v>20</v>
      </c>
      <c r="B777" s="75"/>
      <c r="C777" s="6"/>
      <c r="D777" s="6"/>
      <c r="E777" s="6"/>
      <c r="F777" s="6"/>
      <c r="G777" s="99"/>
      <c r="H777" s="8"/>
      <c r="I777" s="8"/>
      <c r="J777" s="8"/>
      <c r="K777" s="8"/>
      <c r="L777" s="8"/>
      <c r="M777" s="8"/>
    </row>
    <row r="778" spans="1:13">
      <c r="A778" s="17">
        <v>21</v>
      </c>
      <c r="B778" s="76"/>
      <c r="C778" s="6"/>
      <c r="D778" s="6"/>
      <c r="E778" s="6"/>
      <c r="F778" s="6"/>
      <c r="G778" s="99"/>
      <c r="H778" s="8"/>
      <c r="I778" s="8"/>
      <c r="J778" s="8"/>
      <c r="K778" s="8"/>
      <c r="L778" s="8"/>
      <c r="M778" s="8"/>
    </row>
    <row r="779" spans="1:13">
      <c r="A779" s="17">
        <v>22</v>
      </c>
      <c r="B779" s="76"/>
      <c r="C779" s="6"/>
      <c r="D779" s="6"/>
      <c r="E779" s="6"/>
      <c r="F779" s="6"/>
      <c r="G779" s="99"/>
      <c r="H779" s="8"/>
      <c r="I779" s="8"/>
      <c r="J779" s="8"/>
      <c r="K779" s="8"/>
      <c r="L779" s="8"/>
      <c r="M779" s="8"/>
    </row>
    <row r="780" spans="1:13">
      <c r="A780" s="17">
        <v>23</v>
      </c>
      <c r="B780" s="76"/>
      <c r="C780" s="6"/>
      <c r="D780" s="6"/>
      <c r="E780" s="6"/>
      <c r="F780" s="6"/>
      <c r="G780" s="99"/>
      <c r="H780" s="8"/>
      <c r="I780" s="8"/>
      <c r="J780" s="8"/>
      <c r="K780" s="8"/>
      <c r="L780" s="8" t="s">
        <v>84</v>
      </c>
      <c r="M780" s="8"/>
    </row>
    <row r="781" spans="1:13">
      <c r="A781" s="17">
        <v>24</v>
      </c>
      <c r="B781" s="75"/>
      <c r="C781" s="6"/>
      <c r="D781" s="6"/>
      <c r="E781" s="6"/>
      <c r="F781" s="6"/>
      <c r="G781" s="99"/>
      <c r="H781" s="42"/>
      <c r="I781" s="8"/>
      <c r="J781" s="42"/>
      <c r="K781" s="8"/>
      <c r="L781" s="8"/>
      <c r="M781" s="8"/>
    </row>
    <row r="782" spans="1:13">
      <c r="A782" s="17">
        <v>25</v>
      </c>
      <c r="B782" s="76"/>
      <c r="C782" s="6"/>
      <c r="D782" s="6"/>
      <c r="E782" s="6"/>
      <c r="F782" s="6"/>
      <c r="G782" s="99"/>
      <c r="H782" s="42"/>
      <c r="I782" s="99"/>
      <c r="J782" s="42"/>
      <c r="K782" s="8"/>
      <c r="L782" s="8"/>
      <c r="M782" s="8"/>
    </row>
    <row r="783" spans="1:13">
      <c r="G783" s="8"/>
      <c r="H783" s="8"/>
      <c r="I783" s="8"/>
      <c r="J783" s="8"/>
      <c r="K783" s="8"/>
      <c r="L783" s="8"/>
      <c r="M783" s="8"/>
    </row>
    <row r="784" spans="1:13">
      <c r="G784" s="8"/>
      <c r="H784" s="8"/>
      <c r="I784" s="8"/>
      <c r="J784" s="8"/>
      <c r="K784" s="8"/>
      <c r="L784" s="8"/>
      <c r="M784" s="8"/>
    </row>
    <row r="785" spans="1:13">
      <c r="G785" s="8"/>
      <c r="H785" s="8"/>
      <c r="I785" s="8"/>
      <c r="J785" s="8"/>
      <c r="K785" s="8"/>
      <c r="L785" s="8"/>
      <c r="M785" s="8"/>
    </row>
    <row r="786" spans="1:13">
      <c r="G786" s="8"/>
      <c r="H786" s="8"/>
      <c r="I786" s="8"/>
      <c r="J786" s="8"/>
      <c r="K786" s="8"/>
      <c r="L786" s="8"/>
      <c r="M786" s="8"/>
    </row>
    <row r="787" spans="1:13">
      <c r="G787" s="8"/>
      <c r="H787" s="8"/>
      <c r="I787" s="8"/>
      <c r="J787" s="8"/>
      <c r="K787" s="8"/>
      <c r="L787" s="8"/>
      <c r="M787" s="8"/>
    </row>
    <row r="788" spans="1:13">
      <c r="G788" s="8"/>
      <c r="H788" s="8"/>
      <c r="I788" s="8"/>
      <c r="J788" s="8"/>
      <c r="K788" s="8"/>
      <c r="L788" s="8"/>
      <c r="M788" s="8"/>
    </row>
    <row r="789" spans="1:13">
      <c r="G789" s="8"/>
      <c r="H789" s="8"/>
      <c r="I789" s="8"/>
      <c r="J789" s="8"/>
      <c r="K789" s="8"/>
      <c r="L789" s="8"/>
      <c r="M789" s="8"/>
    </row>
    <row r="790" spans="1:13">
      <c r="G790" s="8"/>
      <c r="H790" s="8"/>
      <c r="I790" s="8"/>
      <c r="J790" s="8"/>
      <c r="K790" s="8"/>
      <c r="L790" s="8"/>
      <c r="M790" s="8"/>
    </row>
    <row r="791" spans="1:13">
      <c r="G791" s="8"/>
      <c r="H791" s="8"/>
      <c r="I791" s="8"/>
      <c r="J791" s="8"/>
      <c r="K791" s="8"/>
      <c r="L791" s="8"/>
      <c r="M791" s="8"/>
    </row>
    <row r="792" spans="1:13">
      <c r="G792" s="8"/>
      <c r="H792" s="8"/>
      <c r="I792" s="8"/>
      <c r="J792" s="8"/>
      <c r="K792" s="8"/>
      <c r="L792" s="8"/>
      <c r="M792" s="8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94"/>
    </row>
    <row r="794" spans="1:13">
      <c r="A794" s="202" t="s">
        <v>86</v>
      </c>
      <c r="B794" s="203"/>
      <c r="C794" s="203"/>
      <c r="D794" s="203"/>
      <c r="E794" s="203"/>
      <c r="F794" s="97"/>
      <c r="G794" s="27"/>
      <c r="H794" s="96" t="s">
        <v>51</v>
      </c>
      <c r="I794" s="96"/>
      <c r="J794" s="96"/>
      <c r="K794" s="27"/>
      <c r="L794" s="27"/>
      <c r="M794" s="27"/>
    </row>
    <row r="795" spans="1:13">
      <c r="A795" s="34" t="s">
        <v>52</v>
      </c>
      <c r="B795" s="97"/>
      <c r="C795" s="97"/>
      <c r="D795" s="97"/>
      <c r="E795" s="97"/>
      <c r="F795" s="97"/>
      <c r="G795" s="27"/>
      <c r="H795" s="55" t="s">
        <v>89</v>
      </c>
      <c r="I795" s="55"/>
      <c r="J795" s="55"/>
      <c r="K795" s="37"/>
      <c r="L795" s="26"/>
      <c r="M795" s="26"/>
    </row>
    <row r="796" spans="1:13">
      <c r="A796" s="97"/>
      <c r="B796" s="29"/>
      <c r="C796" s="15" t="s">
        <v>53</v>
      </c>
      <c r="D796" s="67"/>
      <c r="E796" s="30"/>
      <c r="F796" s="28"/>
      <c r="G796" s="27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32"/>
    </row>
    <row r="797" spans="1:13">
      <c r="A797" s="1"/>
      <c r="B797" s="1"/>
      <c r="C797" s="15" t="s">
        <v>59</v>
      </c>
      <c r="D797" s="30"/>
      <c r="E797" s="30"/>
      <c r="F797" s="28"/>
      <c r="G797" s="27"/>
      <c r="H797" s="31">
        <v>1</v>
      </c>
      <c r="I797" s="68"/>
      <c r="J797" s="35"/>
      <c r="K797" s="31"/>
      <c r="L797" s="33"/>
      <c r="M797" s="106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27"/>
      <c r="H798" s="31">
        <v>2</v>
      </c>
      <c r="I798" s="68"/>
      <c r="J798" s="35"/>
      <c r="K798" s="31"/>
      <c r="L798" s="33"/>
      <c r="M798" s="106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27"/>
      <c r="H799" s="31">
        <v>3</v>
      </c>
      <c r="I799" s="31"/>
      <c r="J799" s="35"/>
      <c r="K799" s="31"/>
      <c r="L799" s="33"/>
      <c r="M799" s="106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27"/>
      <c r="H800" s="31">
        <v>4</v>
      </c>
      <c r="I800" s="31"/>
      <c r="J800" s="35"/>
      <c r="K800" s="31"/>
      <c r="L800" s="33"/>
      <c r="M800" s="106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27"/>
      <c r="H801" s="31">
        <v>5</v>
      </c>
      <c r="I801" s="31"/>
      <c r="J801" s="35"/>
      <c r="K801" s="31"/>
      <c r="L801" s="33"/>
      <c r="M801" s="106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27"/>
      <c r="H802" s="72"/>
      <c r="I802" s="72"/>
      <c r="J802" s="72"/>
      <c r="K802" s="72"/>
      <c r="L802" s="44"/>
      <c r="M802" s="44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27"/>
      <c r="H803" s="98"/>
      <c r="I803" s="98"/>
      <c r="J803" s="98"/>
      <c r="K803" s="98"/>
      <c r="L803" s="44"/>
      <c r="M803" s="44"/>
    </row>
    <row r="804" spans="1:13">
      <c r="A804" s="17">
        <v>3</v>
      </c>
      <c r="B804" s="75"/>
      <c r="C804" s="71"/>
      <c r="D804" s="6"/>
      <c r="E804" s="71"/>
      <c r="F804" s="6"/>
      <c r="G804" s="27"/>
      <c r="H804" s="204" t="s">
        <v>75</v>
      </c>
      <c r="I804" s="205"/>
      <c r="J804" s="98"/>
      <c r="K804" s="44" t="s">
        <v>35</v>
      </c>
      <c r="L804" s="5"/>
      <c r="M804" s="5"/>
    </row>
    <row r="805" spans="1:13">
      <c r="A805" s="17">
        <v>4</v>
      </c>
      <c r="B805" s="75"/>
      <c r="C805" s="71"/>
      <c r="D805" s="6"/>
      <c r="E805" s="71"/>
      <c r="F805" s="6"/>
      <c r="G805" s="27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3"/>
    </row>
    <row r="806" spans="1:13">
      <c r="A806" s="17">
        <v>5</v>
      </c>
      <c r="B806" s="76"/>
      <c r="C806" s="71"/>
      <c r="D806" s="71"/>
      <c r="E806" s="71"/>
      <c r="F806" s="6"/>
      <c r="G806" s="27"/>
      <c r="H806" s="21" t="s">
        <v>65</v>
      </c>
      <c r="I806" s="21"/>
      <c r="J806" s="43">
        <f>SUM(B804:B806)*5+(B808)*3+B803</f>
        <v>10</v>
      </c>
      <c r="K806" s="27"/>
      <c r="L806" s="3"/>
      <c r="M806" s="3"/>
    </row>
    <row r="807" spans="1:13">
      <c r="A807" s="17">
        <v>6</v>
      </c>
      <c r="B807" s="7"/>
      <c r="C807" s="7"/>
      <c r="D807" s="7"/>
      <c r="E807" s="71"/>
      <c r="F807" s="6"/>
      <c r="G807" s="27"/>
      <c r="H807" s="206" t="s">
        <v>66</v>
      </c>
      <c r="I807" s="207"/>
      <c r="J807" s="206" t="s">
        <v>67</v>
      </c>
      <c r="K807" s="207"/>
      <c r="L807" s="20"/>
      <c r="M807" s="20"/>
    </row>
    <row r="808" spans="1:13">
      <c r="A808" s="17">
        <v>7</v>
      </c>
      <c r="B808" s="76"/>
      <c r="C808" s="71"/>
      <c r="D808" s="71"/>
      <c r="E808" s="71"/>
      <c r="F808" s="6"/>
      <c r="G808" s="27"/>
      <c r="H808" s="197"/>
      <c r="I808" s="198"/>
      <c r="J808" s="197"/>
      <c r="K808" s="198"/>
      <c r="L808" s="27"/>
      <c r="M808" s="27"/>
    </row>
    <row r="809" spans="1:13">
      <c r="A809" s="17">
        <v>8</v>
      </c>
      <c r="B809" s="7"/>
      <c r="C809" s="7"/>
      <c r="D809" s="7"/>
      <c r="E809" s="71"/>
      <c r="F809" s="6"/>
      <c r="G809" s="27"/>
      <c r="H809" s="199"/>
      <c r="I809" s="200"/>
      <c r="J809" s="199"/>
      <c r="K809" s="200"/>
      <c r="L809" s="27"/>
      <c r="M809" s="27"/>
    </row>
    <row r="810" spans="1:13">
      <c r="A810" s="17">
        <v>9</v>
      </c>
      <c r="B810" s="23"/>
      <c r="C810" s="7"/>
      <c r="D810" s="7"/>
      <c r="E810" s="6"/>
      <c r="F810" s="6"/>
      <c r="G810" s="27"/>
      <c r="H810" s="38" t="s">
        <v>68</v>
      </c>
      <c r="I810" s="38"/>
      <c r="J810" s="38"/>
      <c r="K810" s="38"/>
      <c r="L810" s="27"/>
      <c r="M810" s="27"/>
    </row>
    <row r="811" spans="1:13">
      <c r="A811" s="17">
        <v>10</v>
      </c>
      <c r="B811" s="95"/>
      <c r="C811" s="6"/>
      <c r="D811" s="6"/>
      <c r="E811" s="6"/>
      <c r="F811" s="6"/>
      <c r="G811" s="27"/>
      <c r="H811" s="54" t="s">
        <v>69</v>
      </c>
      <c r="I811" s="54"/>
      <c r="J811" s="54"/>
      <c r="K811" s="54"/>
      <c r="L811" s="27"/>
      <c r="M811" s="27"/>
    </row>
    <row r="812" spans="1:13">
      <c r="A812" s="17">
        <v>11</v>
      </c>
      <c r="B812" s="76"/>
      <c r="C812" s="6"/>
      <c r="D812" s="6"/>
      <c r="E812" s="6"/>
      <c r="F812" s="6"/>
      <c r="G812" s="20"/>
      <c r="H812" s="182"/>
      <c r="I812" s="183"/>
      <c r="J812" s="8"/>
      <c r="K812" s="8"/>
      <c r="L812" s="8"/>
      <c r="M812" s="8"/>
    </row>
    <row r="813" spans="1:13">
      <c r="A813" s="17">
        <v>12</v>
      </c>
      <c r="B813" s="75"/>
      <c r="C813" s="6"/>
      <c r="D813" s="6"/>
      <c r="E813" s="6"/>
      <c r="F813" s="6"/>
      <c r="G813" s="20"/>
      <c r="H813" s="95"/>
      <c r="I813" s="7"/>
      <c r="J813" s="8"/>
      <c r="K813" s="8"/>
      <c r="L813" s="8"/>
      <c r="M813" s="8"/>
    </row>
    <row r="814" spans="1:13">
      <c r="A814" s="17">
        <v>13</v>
      </c>
      <c r="B814" s="76"/>
      <c r="C814" s="6"/>
      <c r="D814" s="6"/>
      <c r="E814" s="6"/>
      <c r="F814" s="6"/>
      <c r="G814" s="20"/>
      <c r="H814" s="95"/>
      <c r="I814" s="7"/>
      <c r="J814" s="8"/>
      <c r="K814" s="8"/>
      <c r="L814" s="8"/>
      <c r="M814" s="8"/>
    </row>
    <row r="815" spans="1:13">
      <c r="A815" s="17">
        <v>14</v>
      </c>
      <c r="B815" s="76"/>
      <c r="C815" s="6"/>
      <c r="D815" s="6"/>
      <c r="E815" s="6"/>
      <c r="F815" s="6"/>
      <c r="G815" s="20"/>
      <c r="H815" s="95"/>
      <c r="I815" s="7"/>
      <c r="J815" s="8"/>
      <c r="K815" s="8"/>
      <c r="L815" s="8"/>
      <c r="M815" s="8"/>
    </row>
    <row r="816" spans="1:13">
      <c r="A816" s="17">
        <v>15</v>
      </c>
      <c r="B816" s="76"/>
      <c r="C816" s="6"/>
      <c r="D816" s="6"/>
      <c r="E816" s="6"/>
      <c r="F816" s="6"/>
      <c r="G816" s="20"/>
      <c r="H816" s="95"/>
      <c r="I816" s="7"/>
      <c r="J816" s="8"/>
      <c r="K816" s="8"/>
      <c r="L816" s="8"/>
      <c r="M816" s="8"/>
    </row>
    <row r="817" spans="1:13">
      <c r="A817" s="17">
        <v>16</v>
      </c>
      <c r="B817" s="75"/>
      <c r="C817" s="6"/>
      <c r="D817" s="6"/>
      <c r="E817" s="6"/>
      <c r="F817" s="6"/>
      <c r="G817" s="54"/>
      <c r="H817" s="95"/>
      <c r="I817" s="7"/>
      <c r="J817" s="8"/>
      <c r="K817" s="8"/>
      <c r="L817" s="8"/>
      <c r="M817" s="8"/>
    </row>
    <row r="818" spans="1:13">
      <c r="A818" s="17">
        <v>17</v>
      </c>
      <c r="B818" s="76"/>
      <c r="C818" s="6"/>
      <c r="D818" s="6"/>
      <c r="E818" s="6"/>
      <c r="F818" s="6"/>
      <c r="G818" s="54"/>
      <c r="H818" s="56" t="s">
        <v>83</v>
      </c>
      <c r="I818" s="8"/>
      <c r="J818" s="56"/>
      <c r="K818" s="8"/>
      <c r="L818" s="56"/>
      <c r="M818" s="56"/>
    </row>
    <row r="819" spans="1:13">
      <c r="A819" s="17">
        <v>18</v>
      </c>
      <c r="B819" s="76"/>
      <c r="C819" s="6"/>
      <c r="D819" s="6"/>
      <c r="E819" s="6"/>
      <c r="F819" s="6"/>
      <c r="G819" s="54"/>
      <c r="H819" s="99"/>
      <c r="I819" s="8"/>
      <c r="J819" s="99"/>
      <c r="K819" s="8"/>
      <c r="L819" s="99"/>
      <c r="M819" s="99"/>
    </row>
    <row r="820" spans="1:13">
      <c r="A820" s="17">
        <v>19</v>
      </c>
      <c r="B820" s="76"/>
      <c r="C820" s="6"/>
      <c r="D820" s="6"/>
      <c r="E820" s="6"/>
      <c r="F820" s="6"/>
      <c r="G820" s="99"/>
      <c r="H820" s="8"/>
      <c r="I820" s="8"/>
      <c r="J820" s="8"/>
      <c r="K820" s="8"/>
      <c r="L820" s="8"/>
      <c r="M820" s="8"/>
    </row>
    <row r="821" spans="1:13">
      <c r="A821" s="17">
        <v>20</v>
      </c>
      <c r="B821" s="75"/>
      <c r="C821" s="6"/>
      <c r="D821" s="6"/>
      <c r="E821" s="6"/>
      <c r="F821" s="6"/>
      <c r="G821" s="99"/>
      <c r="H821" s="8"/>
      <c r="I821" s="8"/>
      <c r="J821" s="8"/>
      <c r="K821" s="8"/>
      <c r="L821" s="8"/>
      <c r="M821" s="8"/>
    </row>
    <row r="822" spans="1:13">
      <c r="A822" s="17">
        <v>21</v>
      </c>
      <c r="B822" s="76"/>
      <c r="C822" s="6"/>
      <c r="D822" s="6"/>
      <c r="E822" s="6"/>
      <c r="F822" s="6"/>
      <c r="G822" s="99"/>
      <c r="H822" s="8"/>
      <c r="I822" s="8"/>
      <c r="J822" s="8"/>
      <c r="K822" s="8"/>
      <c r="L822" s="8"/>
      <c r="M822" s="8"/>
    </row>
    <row r="823" spans="1:13">
      <c r="A823" s="17">
        <v>22</v>
      </c>
      <c r="B823" s="76"/>
      <c r="C823" s="6"/>
      <c r="D823" s="6"/>
      <c r="E823" s="6"/>
      <c r="F823" s="6"/>
      <c r="G823" s="99"/>
      <c r="H823" s="8"/>
      <c r="I823" s="8"/>
      <c r="J823" s="8"/>
      <c r="K823" s="8"/>
      <c r="L823" s="8"/>
      <c r="M823" s="8"/>
    </row>
    <row r="824" spans="1:13">
      <c r="A824" s="17">
        <v>23</v>
      </c>
      <c r="B824" s="76"/>
      <c r="C824" s="6"/>
      <c r="D824" s="6"/>
      <c r="E824" s="6"/>
      <c r="F824" s="6"/>
      <c r="G824" s="99"/>
      <c r="H824" s="8"/>
      <c r="I824" s="8"/>
      <c r="J824" s="8"/>
      <c r="K824" s="8"/>
      <c r="L824" s="8" t="s">
        <v>84</v>
      </c>
      <c r="M824" s="8"/>
    </row>
    <row r="825" spans="1:13">
      <c r="A825" s="17">
        <v>24</v>
      </c>
      <c r="B825" s="75"/>
      <c r="C825" s="6"/>
      <c r="D825" s="6"/>
      <c r="E825" s="6"/>
      <c r="F825" s="6"/>
      <c r="G825" s="99"/>
      <c r="H825" s="42"/>
      <c r="I825" s="8"/>
      <c r="J825" s="42"/>
      <c r="K825" s="8"/>
      <c r="L825" s="8"/>
      <c r="M825" s="8"/>
    </row>
    <row r="826" spans="1:13">
      <c r="A826" s="17">
        <v>25</v>
      </c>
      <c r="B826" s="76"/>
      <c r="C826" s="6"/>
      <c r="D826" s="6"/>
      <c r="E826" s="6"/>
      <c r="F826" s="6"/>
      <c r="G826" s="99"/>
      <c r="H826" s="42"/>
      <c r="I826" s="99"/>
      <c r="J826" s="42"/>
      <c r="K826" s="8"/>
      <c r="L826" s="8"/>
      <c r="M826" s="8"/>
    </row>
    <row r="827" spans="1:13">
      <c r="G827" s="8"/>
      <c r="H827" s="8"/>
      <c r="I827" s="8"/>
      <c r="J827" s="8"/>
      <c r="K827" s="8"/>
      <c r="L827" s="8"/>
      <c r="M827" s="8"/>
    </row>
    <row r="828" spans="1:13">
      <c r="G828" s="8"/>
      <c r="H828" s="8"/>
      <c r="I828" s="8"/>
      <c r="J828" s="8"/>
      <c r="K828" s="8"/>
      <c r="L828" s="8"/>
      <c r="M828" s="8"/>
    </row>
    <row r="829" spans="1:13">
      <c r="G829" s="8"/>
      <c r="H829" s="8"/>
      <c r="I829" s="8"/>
      <c r="J829" s="8"/>
      <c r="K829" s="8"/>
      <c r="L829" s="8"/>
      <c r="M829" s="8"/>
    </row>
    <row r="830" spans="1:13">
      <c r="G830" s="8"/>
      <c r="H830" s="8"/>
      <c r="I830" s="8"/>
      <c r="J830" s="8"/>
      <c r="K830" s="8"/>
      <c r="L830" s="8"/>
      <c r="M830" s="8"/>
    </row>
    <row r="831" spans="1:13">
      <c r="G831" s="8"/>
      <c r="H831" s="8"/>
      <c r="I831" s="8"/>
      <c r="J831" s="8"/>
      <c r="K831" s="8"/>
      <c r="L831" s="8"/>
      <c r="M831" s="8"/>
    </row>
    <row r="832" spans="1:13">
      <c r="G832" s="8"/>
      <c r="H832" s="8"/>
      <c r="I832" s="8"/>
      <c r="J832" s="8"/>
      <c r="K832" s="8"/>
      <c r="L832" s="8"/>
      <c r="M832" s="8"/>
    </row>
    <row r="833" spans="1:13">
      <c r="G833" s="8"/>
      <c r="H833" s="8"/>
      <c r="I833" s="8"/>
      <c r="J833" s="8"/>
      <c r="K833" s="8"/>
      <c r="L833" s="8"/>
      <c r="M833" s="8"/>
    </row>
    <row r="834" spans="1:13">
      <c r="G834" s="8"/>
      <c r="H834" s="8"/>
      <c r="I834" s="8"/>
      <c r="J834" s="8"/>
      <c r="K834" s="8"/>
      <c r="L834" s="8"/>
      <c r="M834" s="8"/>
    </row>
    <row r="835" spans="1:13">
      <c r="G835" s="8"/>
      <c r="H835" s="8"/>
      <c r="I835" s="8"/>
      <c r="J835" s="8"/>
      <c r="K835" s="8"/>
      <c r="L835" s="8"/>
      <c r="M835" s="8"/>
    </row>
    <row r="836" spans="1:13">
      <c r="G836" s="8"/>
      <c r="H836" s="8"/>
      <c r="I836" s="8"/>
      <c r="J836" s="8"/>
      <c r="K836" s="8"/>
      <c r="L836" s="8"/>
      <c r="M836" s="8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94"/>
    </row>
    <row r="838" spans="1:13">
      <c r="A838" s="202" t="s">
        <v>86</v>
      </c>
      <c r="B838" s="203"/>
      <c r="C838" s="203"/>
      <c r="D838" s="203"/>
      <c r="E838" s="203"/>
      <c r="F838" s="97"/>
      <c r="G838" s="27"/>
      <c r="H838" s="96" t="s">
        <v>51</v>
      </c>
      <c r="I838" s="96"/>
      <c r="J838" s="96"/>
      <c r="K838" s="27"/>
      <c r="L838" s="27"/>
      <c r="M838" s="27"/>
    </row>
    <row r="839" spans="1:13">
      <c r="A839" s="34" t="s">
        <v>52</v>
      </c>
      <c r="B839" s="97"/>
      <c r="C839" s="97"/>
      <c r="D839" s="97"/>
      <c r="E839" s="97"/>
      <c r="F839" s="97"/>
      <c r="G839" s="27"/>
      <c r="H839" s="55" t="s">
        <v>89</v>
      </c>
      <c r="I839" s="55"/>
      <c r="J839" s="55"/>
      <c r="K839" s="37"/>
      <c r="L839" s="26"/>
      <c r="M839" s="26"/>
    </row>
    <row r="840" spans="1:13">
      <c r="A840" s="97"/>
      <c r="B840" s="29"/>
      <c r="C840" s="15" t="s">
        <v>53</v>
      </c>
      <c r="D840" s="67"/>
      <c r="E840" s="30"/>
      <c r="F840" s="28"/>
      <c r="G840" s="27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32"/>
    </row>
    <row r="841" spans="1:13">
      <c r="A841" s="1"/>
      <c r="B841" s="1"/>
      <c r="C841" s="15" t="s">
        <v>59</v>
      </c>
      <c r="D841" s="30"/>
      <c r="E841" s="30"/>
      <c r="F841" s="28"/>
      <c r="G841" s="27"/>
      <c r="H841" s="31">
        <v>1</v>
      </c>
      <c r="I841" s="68"/>
      <c r="J841" s="35"/>
      <c r="K841" s="31"/>
      <c r="L841" s="33"/>
      <c r="M841" s="106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27"/>
      <c r="H842" s="31">
        <v>2</v>
      </c>
      <c r="I842" s="68"/>
      <c r="J842" s="35"/>
      <c r="K842" s="31"/>
      <c r="L842" s="33"/>
      <c r="M842" s="106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27"/>
      <c r="H843" s="31">
        <v>3</v>
      </c>
      <c r="I843" s="31"/>
      <c r="J843" s="35"/>
      <c r="K843" s="31"/>
      <c r="L843" s="33"/>
      <c r="M843" s="106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27"/>
      <c r="H844" s="31">
        <v>4</v>
      </c>
      <c r="I844" s="31"/>
      <c r="J844" s="35"/>
      <c r="K844" s="31"/>
      <c r="L844" s="33"/>
      <c r="M844" s="106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27"/>
      <c r="H845" s="31">
        <v>5</v>
      </c>
      <c r="I845" s="31"/>
      <c r="J845" s="35"/>
      <c r="K845" s="31"/>
      <c r="L845" s="33"/>
      <c r="M845" s="106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27"/>
      <c r="H846" s="72"/>
      <c r="I846" s="72"/>
      <c r="J846" s="72"/>
      <c r="K846" s="72"/>
      <c r="L846" s="44"/>
      <c r="M846" s="44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27"/>
      <c r="H847" s="98"/>
      <c r="I847" s="98"/>
      <c r="J847" s="98"/>
      <c r="K847" s="98"/>
      <c r="L847" s="44"/>
      <c r="M847" s="44"/>
    </row>
    <row r="848" spans="1:13">
      <c r="A848" s="17">
        <v>3</v>
      </c>
      <c r="B848" s="75"/>
      <c r="C848" s="71"/>
      <c r="D848" s="6"/>
      <c r="E848" s="71"/>
      <c r="F848" s="6"/>
      <c r="G848" s="27"/>
      <c r="H848" s="204" t="s">
        <v>75</v>
      </c>
      <c r="I848" s="205"/>
      <c r="J848" s="98"/>
      <c r="K848" s="44" t="s">
        <v>35</v>
      </c>
      <c r="L848" s="5"/>
      <c r="M848" s="5"/>
    </row>
    <row r="849" spans="1:13">
      <c r="A849" s="17">
        <v>4</v>
      </c>
      <c r="B849" s="75"/>
      <c r="C849" s="71"/>
      <c r="D849" s="6"/>
      <c r="E849" s="71"/>
      <c r="F849" s="6"/>
      <c r="G849" s="27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3"/>
    </row>
    <row r="850" spans="1:13">
      <c r="A850" s="17">
        <v>5</v>
      </c>
      <c r="B850" s="76"/>
      <c r="C850" s="71"/>
      <c r="D850" s="71"/>
      <c r="E850" s="71"/>
      <c r="F850" s="6"/>
      <c r="G850" s="27"/>
      <c r="H850" s="21" t="s">
        <v>65</v>
      </c>
      <c r="I850" s="21"/>
      <c r="J850" s="43">
        <f>SUM(B848:B850)*5+(B852)*3+B847</f>
        <v>10</v>
      </c>
      <c r="K850" s="27"/>
      <c r="L850" s="3"/>
      <c r="M850" s="3"/>
    </row>
    <row r="851" spans="1:13">
      <c r="A851" s="17">
        <v>6</v>
      </c>
      <c r="B851" s="7"/>
      <c r="C851" s="7"/>
      <c r="D851" s="7"/>
      <c r="E851" s="71"/>
      <c r="F851" s="6"/>
      <c r="G851" s="27"/>
      <c r="H851" s="206" t="s">
        <v>66</v>
      </c>
      <c r="I851" s="207"/>
      <c r="J851" s="206" t="s">
        <v>67</v>
      </c>
      <c r="K851" s="207"/>
      <c r="L851" s="20"/>
      <c r="M851" s="20"/>
    </row>
    <row r="852" spans="1:13">
      <c r="A852" s="17">
        <v>7</v>
      </c>
      <c r="B852" s="76"/>
      <c r="C852" s="71"/>
      <c r="D852" s="71"/>
      <c r="E852" s="71"/>
      <c r="F852" s="6"/>
      <c r="G852" s="27"/>
      <c r="H852" s="197"/>
      <c r="I852" s="198"/>
      <c r="J852" s="197"/>
      <c r="K852" s="198"/>
      <c r="L852" s="27"/>
      <c r="M852" s="27"/>
    </row>
    <row r="853" spans="1:13">
      <c r="A853" s="17">
        <v>8</v>
      </c>
      <c r="B853" s="7"/>
      <c r="C853" s="7"/>
      <c r="D853" s="7"/>
      <c r="E853" s="71"/>
      <c r="F853" s="6"/>
      <c r="G853" s="27"/>
      <c r="H853" s="199"/>
      <c r="I853" s="200"/>
      <c r="J853" s="199"/>
      <c r="K853" s="200"/>
      <c r="L853" s="27"/>
      <c r="M853" s="27"/>
    </row>
    <row r="854" spans="1:13">
      <c r="A854" s="17">
        <v>9</v>
      </c>
      <c r="B854" s="23"/>
      <c r="C854" s="7"/>
      <c r="D854" s="7"/>
      <c r="E854" s="6"/>
      <c r="F854" s="6"/>
      <c r="G854" s="27"/>
      <c r="H854" s="38" t="s">
        <v>68</v>
      </c>
      <c r="I854" s="38"/>
      <c r="J854" s="38"/>
      <c r="K854" s="38"/>
      <c r="L854" s="27"/>
      <c r="M854" s="27"/>
    </row>
    <row r="855" spans="1:13">
      <c r="A855" s="17">
        <v>10</v>
      </c>
      <c r="B855" s="95"/>
      <c r="C855" s="6"/>
      <c r="D855" s="6"/>
      <c r="E855" s="6"/>
      <c r="F855" s="6"/>
      <c r="G855" s="27"/>
      <c r="H855" s="54" t="s">
        <v>69</v>
      </c>
      <c r="I855" s="54"/>
      <c r="J855" s="54"/>
      <c r="K855" s="54"/>
      <c r="L855" s="27"/>
      <c r="M855" s="27"/>
    </row>
    <row r="856" spans="1:13">
      <c r="A856" s="17">
        <v>11</v>
      </c>
      <c r="B856" s="76"/>
      <c r="C856" s="6"/>
      <c r="D856" s="6"/>
      <c r="E856" s="6"/>
      <c r="F856" s="6"/>
      <c r="G856" s="20"/>
      <c r="H856" s="182"/>
      <c r="I856" s="183"/>
      <c r="J856" s="8"/>
      <c r="K856" s="8"/>
      <c r="L856" s="8"/>
      <c r="M856" s="8"/>
    </row>
    <row r="857" spans="1:13">
      <c r="A857" s="17">
        <v>12</v>
      </c>
      <c r="B857" s="75"/>
      <c r="C857" s="6"/>
      <c r="D857" s="6"/>
      <c r="E857" s="6"/>
      <c r="F857" s="6"/>
      <c r="G857" s="20"/>
      <c r="H857" s="95"/>
      <c r="I857" s="7"/>
      <c r="J857" s="8"/>
      <c r="K857" s="8"/>
      <c r="L857" s="8"/>
      <c r="M857" s="8"/>
    </row>
    <row r="858" spans="1:13">
      <c r="A858" s="17">
        <v>13</v>
      </c>
      <c r="B858" s="76"/>
      <c r="C858" s="6"/>
      <c r="D858" s="6"/>
      <c r="E858" s="6"/>
      <c r="F858" s="6"/>
      <c r="G858" s="20"/>
      <c r="H858" s="95"/>
      <c r="I858" s="7"/>
      <c r="J858" s="8"/>
      <c r="K858" s="8"/>
      <c r="L858" s="8"/>
      <c r="M858" s="8"/>
    </row>
    <row r="859" spans="1:13">
      <c r="A859" s="17">
        <v>14</v>
      </c>
      <c r="B859" s="76"/>
      <c r="C859" s="6"/>
      <c r="D859" s="6"/>
      <c r="E859" s="6"/>
      <c r="F859" s="6"/>
      <c r="G859" s="20"/>
      <c r="H859" s="95"/>
      <c r="I859" s="7"/>
      <c r="J859" s="8"/>
      <c r="K859" s="8"/>
      <c r="L859" s="8"/>
      <c r="M859" s="8"/>
    </row>
    <row r="860" spans="1:13">
      <c r="A860" s="17">
        <v>15</v>
      </c>
      <c r="B860" s="76"/>
      <c r="C860" s="6"/>
      <c r="D860" s="6"/>
      <c r="E860" s="6"/>
      <c r="F860" s="6"/>
      <c r="G860" s="20"/>
      <c r="H860" s="95"/>
      <c r="I860" s="7"/>
      <c r="J860" s="8"/>
      <c r="K860" s="8"/>
      <c r="L860" s="8"/>
      <c r="M860" s="8"/>
    </row>
    <row r="861" spans="1:13">
      <c r="A861" s="17">
        <v>16</v>
      </c>
      <c r="B861" s="75"/>
      <c r="C861" s="6"/>
      <c r="D861" s="6"/>
      <c r="E861" s="6"/>
      <c r="F861" s="6"/>
      <c r="G861" s="54"/>
      <c r="H861" s="95"/>
      <c r="I861" s="7"/>
      <c r="J861" s="8"/>
      <c r="K861" s="8"/>
      <c r="L861" s="8"/>
      <c r="M861" s="8"/>
    </row>
    <row r="862" spans="1:13">
      <c r="A862" s="17">
        <v>17</v>
      </c>
      <c r="B862" s="76"/>
      <c r="C862" s="6"/>
      <c r="D862" s="6"/>
      <c r="E862" s="6"/>
      <c r="F862" s="6"/>
      <c r="G862" s="54"/>
      <c r="H862" s="56" t="s">
        <v>83</v>
      </c>
      <c r="I862" s="8"/>
      <c r="J862" s="56"/>
      <c r="K862" s="8"/>
      <c r="L862" s="56"/>
      <c r="M862" s="56"/>
    </row>
    <row r="863" spans="1:13">
      <c r="A863" s="17">
        <v>18</v>
      </c>
      <c r="B863" s="76"/>
      <c r="C863" s="6"/>
      <c r="D863" s="6"/>
      <c r="E863" s="6"/>
      <c r="F863" s="6"/>
      <c r="G863" s="54"/>
      <c r="H863" s="99"/>
      <c r="I863" s="8"/>
      <c r="J863" s="99"/>
      <c r="K863" s="8"/>
      <c r="L863" s="99"/>
      <c r="M863" s="99"/>
    </row>
    <row r="864" spans="1:13">
      <c r="A864" s="17">
        <v>19</v>
      </c>
      <c r="B864" s="76"/>
      <c r="C864" s="6"/>
      <c r="D864" s="6"/>
      <c r="E864" s="6"/>
      <c r="F864" s="6"/>
      <c r="G864" s="99"/>
      <c r="H864" s="8"/>
      <c r="I864" s="8"/>
      <c r="J864" s="8"/>
      <c r="K864" s="8"/>
      <c r="L864" s="8"/>
      <c r="M864" s="8"/>
    </row>
    <row r="865" spans="1:13">
      <c r="A865" s="17">
        <v>20</v>
      </c>
      <c r="B865" s="75"/>
      <c r="C865" s="6"/>
      <c r="D865" s="6"/>
      <c r="E865" s="6"/>
      <c r="F865" s="6"/>
      <c r="G865" s="99"/>
      <c r="H865" s="8"/>
      <c r="I865" s="8"/>
      <c r="J865" s="8"/>
      <c r="K865" s="8"/>
      <c r="L865" s="8"/>
      <c r="M865" s="8"/>
    </row>
    <row r="866" spans="1:13">
      <c r="A866" s="17">
        <v>21</v>
      </c>
      <c r="B866" s="76"/>
      <c r="C866" s="6"/>
      <c r="D866" s="6"/>
      <c r="E866" s="6"/>
      <c r="F866" s="6"/>
      <c r="G866" s="99"/>
      <c r="H866" s="8"/>
      <c r="I866" s="8"/>
      <c r="J866" s="8"/>
      <c r="K866" s="8"/>
      <c r="L866" s="8"/>
      <c r="M866" s="8"/>
    </row>
    <row r="867" spans="1:13">
      <c r="A867" s="17">
        <v>22</v>
      </c>
      <c r="B867" s="76"/>
      <c r="C867" s="6"/>
      <c r="D867" s="6"/>
      <c r="E867" s="6"/>
      <c r="F867" s="6"/>
      <c r="G867" s="99"/>
      <c r="H867" s="8"/>
      <c r="I867" s="8"/>
      <c r="J867" s="8"/>
      <c r="K867" s="8"/>
      <c r="L867" s="8"/>
      <c r="M867" s="8"/>
    </row>
    <row r="868" spans="1:13">
      <c r="A868" s="17">
        <v>23</v>
      </c>
      <c r="B868" s="76"/>
      <c r="C868" s="6"/>
      <c r="D868" s="6"/>
      <c r="E868" s="6"/>
      <c r="F868" s="6"/>
      <c r="G868" s="99"/>
      <c r="H868" s="8"/>
      <c r="I868" s="8"/>
      <c r="J868" s="8"/>
      <c r="K868" s="8"/>
      <c r="L868" s="8" t="s">
        <v>84</v>
      </c>
      <c r="M868" s="8"/>
    </row>
    <row r="869" spans="1:13">
      <c r="A869" s="17">
        <v>24</v>
      </c>
      <c r="B869" s="75"/>
      <c r="C869" s="6"/>
      <c r="D869" s="6"/>
      <c r="E869" s="6"/>
      <c r="F869" s="6"/>
      <c r="G869" s="99"/>
      <c r="H869" s="42"/>
      <c r="I869" s="8"/>
      <c r="J869" s="42"/>
      <c r="K869" s="8"/>
      <c r="L869" s="8"/>
      <c r="M869" s="8"/>
    </row>
    <row r="870" spans="1:13">
      <c r="A870" s="17">
        <v>25</v>
      </c>
      <c r="B870" s="76"/>
      <c r="C870" s="6"/>
      <c r="D870" s="6"/>
      <c r="E870" s="6"/>
      <c r="F870" s="6"/>
      <c r="G870" s="99"/>
      <c r="H870" s="42"/>
      <c r="I870" s="99"/>
      <c r="J870" s="42"/>
      <c r="K870" s="8"/>
      <c r="L870" s="8"/>
      <c r="M870" s="8"/>
    </row>
    <row r="871" spans="1:13">
      <c r="G871" s="8"/>
      <c r="H871" s="8"/>
      <c r="I871" s="8"/>
      <c r="J871" s="8"/>
      <c r="K871" s="8"/>
      <c r="L871" s="8"/>
      <c r="M871" s="8"/>
    </row>
    <row r="872" spans="1:13">
      <c r="G872" s="8"/>
      <c r="H872" s="8"/>
      <c r="I872" s="8"/>
      <c r="J872" s="8"/>
      <c r="K872" s="8"/>
      <c r="L872" s="8"/>
      <c r="M872" s="8"/>
    </row>
    <row r="873" spans="1:13">
      <c r="G873" s="8"/>
      <c r="H873" s="8"/>
      <c r="I873" s="8"/>
      <c r="J873" s="8"/>
      <c r="K873" s="8"/>
      <c r="L873" s="8"/>
      <c r="M873" s="8"/>
    </row>
    <row r="874" spans="1:13">
      <c r="G874" s="8"/>
      <c r="H874" s="8"/>
      <c r="I874" s="8"/>
      <c r="J874" s="8"/>
      <c r="K874" s="8"/>
      <c r="L874" s="8"/>
      <c r="M874" s="8"/>
    </row>
    <row r="875" spans="1:13">
      <c r="G875" s="8"/>
      <c r="H875" s="8"/>
      <c r="I875" s="8"/>
      <c r="J875" s="8"/>
      <c r="K875" s="8"/>
      <c r="L875" s="8"/>
      <c r="M875" s="8"/>
    </row>
    <row r="876" spans="1:13">
      <c r="G876" s="8"/>
      <c r="H876" s="8"/>
      <c r="I876" s="8"/>
      <c r="J876" s="8"/>
      <c r="K876" s="8"/>
      <c r="L876" s="8"/>
      <c r="M876" s="8"/>
    </row>
    <row r="877" spans="1:13">
      <c r="G877" s="8"/>
      <c r="H877" s="8"/>
      <c r="I877" s="8"/>
      <c r="J877" s="8"/>
      <c r="K877" s="8"/>
      <c r="L877" s="8"/>
      <c r="M877" s="8"/>
    </row>
    <row r="878" spans="1:13">
      <c r="G878" s="8"/>
      <c r="H878" s="8"/>
      <c r="I878" s="8"/>
      <c r="J878" s="8"/>
      <c r="K878" s="8"/>
      <c r="L878" s="8"/>
      <c r="M878" s="8"/>
    </row>
    <row r="879" spans="1:13">
      <c r="G879" s="8"/>
      <c r="H879" s="8"/>
      <c r="I879" s="8"/>
      <c r="J879" s="8"/>
      <c r="K879" s="8"/>
      <c r="L879" s="8"/>
      <c r="M879" s="8"/>
    </row>
    <row r="880" spans="1:13">
      <c r="G880" s="8"/>
      <c r="H880" s="8"/>
      <c r="I880" s="8"/>
      <c r="J880" s="8"/>
      <c r="K880" s="8"/>
      <c r="L880" s="8"/>
      <c r="M880" s="8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94"/>
    </row>
    <row r="882" spans="1:13">
      <c r="A882" s="202" t="s">
        <v>86</v>
      </c>
      <c r="B882" s="203"/>
      <c r="C882" s="203"/>
      <c r="D882" s="203"/>
      <c r="E882" s="203"/>
      <c r="F882" s="97"/>
      <c r="G882" s="27"/>
      <c r="H882" s="96" t="s">
        <v>51</v>
      </c>
      <c r="I882" s="96"/>
      <c r="J882" s="96"/>
      <c r="K882" s="27"/>
      <c r="L882" s="27"/>
      <c r="M882" s="27"/>
    </row>
    <row r="883" spans="1:13">
      <c r="A883" s="34" t="s">
        <v>52</v>
      </c>
      <c r="B883" s="97"/>
      <c r="C883" s="97"/>
      <c r="D883" s="97"/>
      <c r="E883" s="97"/>
      <c r="F883" s="97"/>
      <c r="G883" s="27"/>
      <c r="H883" s="55" t="s">
        <v>89</v>
      </c>
      <c r="I883" s="55"/>
      <c r="J883" s="55"/>
      <c r="K883" s="37"/>
      <c r="L883" s="26"/>
      <c r="M883" s="26"/>
    </row>
    <row r="884" spans="1:13">
      <c r="A884" s="97"/>
      <c r="B884" s="29"/>
      <c r="C884" s="15" t="s">
        <v>53</v>
      </c>
      <c r="D884" s="67"/>
      <c r="E884" s="30"/>
      <c r="F884" s="28"/>
      <c r="G884" s="27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32"/>
    </row>
    <row r="885" spans="1:13">
      <c r="A885" s="1"/>
      <c r="B885" s="1"/>
      <c r="C885" s="15" t="s">
        <v>59</v>
      </c>
      <c r="D885" s="30"/>
      <c r="E885" s="30"/>
      <c r="F885" s="28"/>
      <c r="G885" s="27"/>
      <c r="H885" s="31">
        <v>1</v>
      </c>
      <c r="I885" s="68"/>
      <c r="J885" s="35"/>
      <c r="K885" s="31"/>
      <c r="L885" s="33"/>
      <c r="M885" s="106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27"/>
      <c r="H886" s="31">
        <v>2</v>
      </c>
      <c r="I886" s="68"/>
      <c r="J886" s="35"/>
      <c r="K886" s="31"/>
      <c r="L886" s="33"/>
      <c r="M886" s="106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27"/>
      <c r="H887" s="31">
        <v>3</v>
      </c>
      <c r="I887" s="31"/>
      <c r="J887" s="35"/>
      <c r="K887" s="31"/>
      <c r="L887" s="33"/>
      <c r="M887" s="106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27"/>
      <c r="H888" s="31">
        <v>4</v>
      </c>
      <c r="I888" s="31"/>
      <c r="J888" s="35"/>
      <c r="K888" s="31"/>
      <c r="L888" s="33"/>
      <c r="M888" s="106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27"/>
      <c r="H889" s="31">
        <v>5</v>
      </c>
      <c r="I889" s="31"/>
      <c r="J889" s="35"/>
      <c r="K889" s="31"/>
      <c r="L889" s="33"/>
      <c r="M889" s="106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27"/>
      <c r="H890" s="72"/>
      <c r="I890" s="72"/>
      <c r="J890" s="72"/>
      <c r="K890" s="72"/>
      <c r="L890" s="44"/>
      <c r="M890" s="44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27"/>
      <c r="H891" s="98"/>
      <c r="I891" s="98"/>
      <c r="J891" s="98"/>
      <c r="K891" s="98"/>
      <c r="L891" s="44"/>
      <c r="M891" s="44"/>
    </row>
    <row r="892" spans="1:13">
      <c r="A892" s="17">
        <v>3</v>
      </c>
      <c r="B892" s="75"/>
      <c r="C892" s="71"/>
      <c r="D892" s="6"/>
      <c r="E892" s="71"/>
      <c r="F892" s="6"/>
      <c r="G892" s="27"/>
      <c r="H892" s="204" t="s">
        <v>75</v>
      </c>
      <c r="I892" s="205"/>
      <c r="J892" s="98"/>
      <c r="K892" s="44" t="s">
        <v>35</v>
      </c>
      <c r="L892" s="5"/>
      <c r="M892" s="5"/>
    </row>
    <row r="893" spans="1:13">
      <c r="A893" s="17">
        <v>4</v>
      </c>
      <c r="B893" s="75"/>
      <c r="C893" s="71"/>
      <c r="D893" s="6"/>
      <c r="E893" s="71"/>
      <c r="F893" s="6"/>
      <c r="G893" s="27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3"/>
    </row>
    <row r="894" spans="1:13">
      <c r="A894" s="17">
        <v>5</v>
      </c>
      <c r="B894" s="76"/>
      <c r="C894" s="71"/>
      <c r="D894" s="71"/>
      <c r="E894" s="71"/>
      <c r="F894" s="6"/>
      <c r="G894" s="27"/>
      <c r="H894" s="21" t="s">
        <v>65</v>
      </c>
      <c r="I894" s="21"/>
      <c r="J894" s="43">
        <f>SUM(B892:B894)*5+(B896)*3+B891</f>
        <v>10</v>
      </c>
      <c r="K894" s="27"/>
      <c r="L894" s="3"/>
      <c r="M894" s="3"/>
    </row>
    <row r="895" spans="1:13">
      <c r="A895" s="17">
        <v>6</v>
      </c>
      <c r="B895" s="7"/>
      <c r="C895" s="7"/>
      <c r="D895" s="7"/>
      <c r="E895" s="71"/>
      <c r="F895" s="6"/>
      <c r="G895" s="27"/>
      <c r="H895" s="206" t="s">
        <v>66</v>
      </c>
      <c r="I895" s="207"/>
      <c r="J895" s="206" t="s">
        <v>67</v>
      </c>
      <c r="K895" s="207"/>
      <c r="L895" s="20"/>
      <c r="M895" s="20"/>
    </row>
    <row r="896" spans="1:13">
      <c r="A896" s="17">
        <v>7</v>
      </c>
      <c r="B896" s="76"/>
      <c r="C896" s="71"/>
      <c r="D896" s="71"/>
      <c r="E896" s="71"/>
      <c r="F896" s="6"/>
      <c r="G896" s="27"/>
      <c r="H896" s="197"/>
      <c r="I896" s="198"/>
      <c r="J896" s="197"/>
      <c r="K896" s="198"/>
      <c r="L896" s="27"/>
      <c r="M896" s="27"/>
    </row>
    <row r="897" spans="1:13">
      <c r="A897" s="17">
        <v>8</v>
      </c>
      <c r="B897" s="7"/>
      <c r="C897" s="7"/>
      <c r="D897" s="7"/>
      <c r="E897" s="71"/>
      <c r="F897" s="6"/>
      <c r="G897" s="27"/>
      <c r="H897" s="199"/>
      <c r="I897" s="200"/>
      <c r="J897" s="199"/>
      <c r="K897" s="200"/>
      <c r="L897" s="27"/>
      <c r="M897" s="27"/>
    </row>
    <row r="898" spans="1:13">
      <c r="A898" s="17">
        <v>9</v>
      </c>
      <c r="B898" s="23"/>
      <c r="C898" s="7"/>
      <c r="D898" s="7"/>
      <c r="E898" s="6"/>
      <c r="F898" s="6"/>
      <c r="G898" s="27"/>
      <c r="H898" s="38" t="s">
        <v>68</v>
      </c>
      <c r="I898" s="38"/>
      <c r="J898" s="38"/>
      <c r="K898" s="38"/>
      <c r="L898" s="27"/>
      <c r="M898" s="27"/>
    </row>
    <row r="899" spans="1:13">
      <c r="A899" s="17">
        <v>10</v>
      </c>
      <c r="B899" s="95"/>
      <c r="C899" s="6"/>
      <c r="D899" s="6"/>
      <c r="E899" s="6"/>
      <c r="F899" s="6"/>
      <c r="G899" s="27"/>
      <c r="H899" s="54" t="s">
        <v>69</v>
      </c>
      <c r="I899" s="54"/>
      <c r="J899" s="54"/>
      <c r="K899" s="54"/>
      <c r="L899" s="27"/>
      <c r="M899" s="27"/>
    </row>
    <row r="900" spans="1:13">
      <c r="A900" s="17">
        <v>11</v>
      </c>
      <c r="B900" s="76"/>
      <c r="C900" s="6"/>
      <c r="D900" s="6"/>
      <c r="E900" s="6"/>
      <c r="F900" s="6"/>
      <c r="G900" s="20"/>
      <c r="H900" s="182"/>
      <c r="I900" s="183"/>
      <c r="J900" s="8"/>
      <c r="K900" s="8"/>
      <c r="L900" s="8"/>
      <c r="M900" s="8"/>
    </row>
    <row r="901" spans="1:13">
      <c r="A901" s="17">
        <v>12</v>
      </c>
      <c r="B901" s="75"/>
      <c r="C901" s="6"/>
      <c r="D901" s="6"/>
      <c r="E901" s="6"/>
      <c r="F901" s="6"/>
      <c r="G901" s="20"/>
      <c r="H901" s="95"/>
      <c r="I901" s="7"/>
      <c r="J901" s="8"/>
      <c r="K901" s="8"/>
      <c r="L901" s="8"/>
      <c r="M901" s="8"/>
    </row>
    <row r="902" spans="1:13">
      <c r="A902" s="17">
        <v>13</v>
      </c>
      <c r="B902" s="76"/>
      <c r="C902" s="6"/>
      <c r="D902" s="6"/>
      <c r="E902" s="6"/>
      <c r="F902" s="6"/>
      <c r="G902" s="20"/>
      <c r="H902" s="95"/>
      <c r="I902" s="7"/>
      <c r="J902" s="8"/>
      <c r="K902" s="8"/>
      <c r="L902" s="8"/>
      <c r="M902" s="8"/>
    </row>
    <row r="903" spans="1:13">
      <c r="A903" s="17">
        <v>14</v>
      </c>
      <c r="B903" s="76"/>
      <c r="C903" s="6"/>
      <c r="D903" s="6"/>
      <c r="E903" s="6"/>
      <c r="F903" s="6"/>
      <c r="G903" s="20"/>
      <c r="H903" s="95"/>
      <c r="I903" s="7"/>
      <c r="J903" s="8"/>
      <c r="K903" s="8"/>
      <c r="L903" s="8"/>
      <c r="M903" s="8"/>
    </row>
    <row r="904" spans="1:13">
      <c r="A904" s="17">
        <v>15</v>
      </c>
      <c r="B904" s="76"/>
      <c r="C904" s="6"/>
      <c r="D904" s="6"/>
      <c r="E904" s="6"/>
      <c r="F904" s="6"/>
      <c r="G904" s="20"/>
      <c r="H904" s="95"/>
      <c r="I904" s="7"/>
      <c r="J904" s="8"/>
      <c r="K904" s="8"/>
      <c r="L904" s="8"/>
      <c r="M904" s="8"/>
    </row>
    <row r="905" spans="1:13">
      <c r="A905" s="17">
        <v>16</v>
      </c>
      <c r="B905" s="75"/>
      <c r="C905" s="6"/>
      <c r="D905" s="6"/>
      <c r="E905" s="6"/>
      <c r="F905" s="6"/>
      <c r="G905" s="54"/>
      <c r="H905" s="95"/>
      <c r="I905" s="7"/>
      <c r="J905" s="8"/>
      <c r="K905" s="8"/>
      <c r="L905" s="8"/>
      <c r="M905" s="8"/>
    </row>
    <row r="906" spans="1:13">
      <c r="A906" s="17">
        <v>17</v>
      </c>
      <c r="B906" s="76"/>
      <c r="C906" s="6"/>
      <c r="D906" s="6"/>
      <c r="E906" s="6"/>
      <c r="F906" s="6"/>
      <c r="G906" s="54"/>
      <c r="H906" s="56" t="s">
        <v>83</v>
      </c>
      <c r="I906" s="8"/>
      <c r="J906" s="56"/>
      <c r="K906" s="8"/>
      <c r="L906" s="56"/>
      <c r="M906" s="56"/>
    </row>
    <row r="907" spans="1:13">
      <c r="A907" s="17">
        <v>18</v>
      </c>
      <c r="B907" s="76"/>
      <c r="C907" s="6"/>
      <c r="D907" s="6"/>
      <c r="E907" s="6"/>
      <c r="F907" s="6"/>
      <c r="G907" s="54"/>
      <c r="H907" s="99"/>
      <c r="I907" s="8"/>
      <c r="J907" s="99"/>
      <c r="K907" s="8"/>
      <c r="L907" s="99"/>
      <c r="M907" s="99"/>
    </row>
    <row r="908" spans="1:13">
      <c r="A908" s="17">
        <v>19</v>
      </c>
      <c r="B908" s="76"/>
      <c r="C908" s="6"/>
      <c r="D908" s="6"/>
      <c r="E908" s="6"/>
      <c r="F908" s="6"/>
      <c r="G908" s="99"/>
      <c r="H908" s="8"/>
      <c r="I908" s="8"/>
      <c r="J908" s="8"/>
      <c r="K908" s="8"/>
      <c r="L908" s="8"/>
      <c r="M908" s="8"/>
    </row>
    <row r="909" spans="1:13">
      <c r="A909" s="17">
        <v>20</v>
      </c>
      <c r="B909" s="75"/>
      <c r="C909" s="6"/>
      <c r="D909" s="6"/>
      <c r="E909" s="6"/>
      <c r="F909" s="6"/>
      <c r="G909" s="99"/>
      <c r="H909" s="8"/>
      <c r="I909" s="8"/>
      <c r="J909" s="8"/>
      <c r="K909" s="8"/>
      <c r="L909" s="8"/>
      <c r="M909" s="8"/>
    </row>
    <row r="910" spans="1:13">
      <c r="A910" s="17">
        <v>21</v>
      </c>
      <c r="B910" s="76"/>
      <c r="C910" s="6"/>
      <c r="D910" s="6"/>
      <c r="E910" s="6"/>
      <c r="F910" s="6"/>
      <c r="G910" s="99"/>
      <c r="H910" s="8"/>
      <c r="I910" s="8"/>
      <c r="J910" s="8"/>
      <c r="K910" s="8"/>
      <c r="L910" s="8"/>
      <c r="M910" s="8"/>
    </row>
    <row r="911" spans="1:13">
      <c r="A911" s="17">
        <v>22</v>
      </c>
      <c r="B911" s="76"/>
      <c r="C911" s="6"/>
      <c r="D911" s="6"/>
      <c r="E911" s="6"/>
      <c r="F911" s="6"/>
      <c r="G911" s="99"/>
      <c r="H911" s="8"/>
      <c r="I911" s="8"/>
      <c r="J911" s="8"/>
      <c r="K911" s="8"/>
      <c r="L911" s="8"/>
      <c r="M911" s="8"/>
    </row>
    <row r="912" spans="1:13">
      <c r="A912" s="17">
        <v>23</v>
      </c>
      <c r="B912" s="76"/>
      <c r="C912" s="6"/>
      <c r="D912" s="6"/>
      <c r="E912" s="6"/>
      <c r="F912" s="6"/>
      <c r="G912" s="99"/>
      <c r="H912" s="8"/>
      <c r="I912" s="8"/>
      <c r="J912" s="8"/>
      <c r="K912" s="8"/>
      <c r="L912" s="8" t="s">
        <v>84</v>
      </c>
      <c r="M912" s="8"/>
    </row>
    <row r="913" spans="1:13">
      <c r="A913" s="17">
        <v>24</v>
      </c>
      <c r="B913" s="75"/>
      <c r="C913" s="6"/>
      <c r="D913" s="6"/>
      <c r="E913" s="6"/>
      <c r="F913" s="6"/>
      <c r="G913" s="99"/>
      <c r="H913" s="42"/>
      <c r="I913" s="8"/>
      <c r="J913" s="42"/>
      <c r="K913" s="8"/>
      <c r="L913" s="8"/>
      <c r="M913" s="8"/>
    </row>
    <row r="914" spans="1:13">
      <c r="A914" s="17">
        <v>25</v>
      </c>
      <c r="B914" s="76"/>
      <c r="C914" s="6"/>
      <c r="D914" s="6"/>
      <c r="E914" s="6"/>
      <c r="F914" s="6"/>
      <c r="G914" s="99"/>
      <c r="H914" s="42"/>
      <c r="I914" s="99"/>
      <c r="J914" s="42"/>
      <c r="K914" s="8"/>
      <c r="L914" s="8"/>
      <c r="M914" s="8"/>
    </row>
    <row r="915" spans="1:13">
      <c r="G915" s="8"/>
      <c r="H915" s="8"/>
      <c r="I915" s="8"/>
      <c r="J915" s="8"/>
      <c r="K915" s="8"/>
      <c r="L915" s="8"/>
      <c r="M915" s="8"/>
    </row>
    <row r="916" spans="1:13">
      <c r="G916" s="8"/>
      <c r="H916" s="8"/>
      <c r="I916" s="8"/>
      <c r="J916" s="8"/>
      <c r="K916" s="8"/>
      <c r="L916" s="8"/>
      <c r="M916" s="8"/>
    </row>
    <row r="917" spans="1:13">
      <c r="G917" s="8"/>
      <c r="H917" s="8"/>
      <c r="I917" s="8"/>
      <c r="J917" s="8"/>
      <c r="K917" s="8"/>
      <c r="L917" s="8"/>
      <c r="M917" s="8"/>
    </row>
    <row r="918" spans="1:13">
      <c r="G918" s="8"/>
      <c r="H918" s="8"/>
      <c r="I918" s="8"/>
      <c r="J918" s="8"/>
      <c r="K918" s="8"/>
      <c r="L918" s="8"/>
      <c r="M918" s="8"/>
    </row>
    <row r="919" spans="1:13">
      <c r="G919" s="8"/>
      <c r="H919" s="8"/>
      <c r="I919" s="8"/>
      <c r="J919" s="8"/>
      <c r="K919" s="8"/>
      <c r="L919" s="8"/>
      <c r="M919" s="8"/>
    </row>
    <row r="920" spans="1:13">
      <c r="G920" s="8"/>
      <c r="H920" s="8"/>
      <c r="I920" s="8"/>
      <c r="J920" s="8"/>
      <c r="K920" s="8"/>
      <c r="L920" s="8"/>
      <c r="M920" s="8"/>
    </row>
    <row r="921" spans="1:13">
      <c r="G921" s="8"/>
      <c r="H921" s="8"/>
      <c r="I921" s="8"/>
      <c r="J921" s="8"/>
      <c r="K921" s="8"/>
      <c r="L921" s="8"/>
      <c r="M921" s="8"/>
    </row>
    <row r="922" spans="1:13">
      <c r="G922" s="8"/>
      <c r="H922" s="8"/>
      <c r="I922" s="8"/>
      <c r="J922" s="8"/>
      <c r="K922" s="8"/>
      <c r="L922" s="8"/>
      <c r="M922" s="8"/>
    </row>
    <row r="923" spans="1:13">
      <c r="G923" s="8"/>
      <c r="H923" s="8"/>
      <c r="I923" s="8"/>
      <c r="J923" s="8"/>
      <c r="K923" s="8"/>
      <c r="L923" s="8"/>
      <c r="M923" s="8"/>
    </row>
    <row r="924" spans="1:13">
      <c r="G924" s="8"/>
      <c r="H924" s="8"/>
      <c r="I924" s="8"/>
      <c r="J924" s="8"/>
      <c r="K924" s="8"/>
      <c r="L924" s="8"/>
      <c r="M924" s="8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94"/>
    </row>
    <row r="926" spans="1:13">
      <c r="A926" s="202" t="s">
        <v>86</v>
      </c>
      <c r="B926" s="203"/>
      <c r="C926" s="203"/>
      <c r="D926" s="203"/>
      <c r="E926" s="203"/>
      <c r="F926" s="97"/>
      <c r="G926" s="27"/>
      <c r="H926" s="96" t="s">
        <v>51</v>
      </c>
      <c r="I926" s="96"/>
      <c r="J926" s="96"/>
      <c r="K926" s="27"/>
      <c r="L926" s="27"/>
      <c r="M926" s="27"/>
    </row>
    <row r="927" spans="1:13">
      <c r="A927" s="34" t="s">
        <v>52</v>
      </c>
      <c r="B927" s="97"/>
      <c r="C927" s="97"/>
      <c r="D927" s="97"/>
      <c r="E927" s="97"/>
      <c r="F927" s="97"/>
      <c r="G927" s="27"/>
      <c r="H927" s="55" t="s">
        <v>89</v>
      </c>
      <c r="I927" s="55"/>
      <c r="J927" s="55"/>
      <c r="K927" s="37"/>
      <c r="L927" s="26"/>
      <c r="M927" s="26"/>
    </row>
    <row r="928" spans="1:13">
      <c r="A928" s="97"/>
      <c r="B928" s="29"/>
      <c r="C928" s="15" t="s">
        <v>53</v>
      </c>
      <c r="D928" s="67"/>
      <c r="E928" s="30"/>
      <c r="F928" s="28"/>
      <c r="G928" s="27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32"/>
    </row>
    <row r="929" spans="1:13">
      <c r="A929" s="1"/>
      <c r="B929" s="1"/>
      <c r="C929" s="15" t="s">
        <v>59</v>
      </c>
      <c r="D929" s="30"/>
      <c r="E929" s="30"/>
      <c r="F929" s="28"/>
      <c r="G929" s="27"/>
      <c r="H929" s="31">
        <v>1</v>
      </c>
      <c r="I929" s="68"/>
      <c r="J929" s="35"/>
      <c r="K929" s="31"/>
      <c r="L929" s="33"/>
      <c r="M929" s="106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27"/>
      <c r="H930" s="31">
        <v>2</v>
      </c>
      <c r="I930" s="68"/>
      <c r="J930" s="35"/>
      <c r="K930" s="31"/>
      <c r="L930" s="33"/>
      <c r="M930" s="106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27"/>
      <c r="H931" s="31">
        <v>3</v>
      </c>
      <c r="I931" s="31"/>
      <c r="J931" s="35"/>
      <c r="K931" s="31"/>
      <c r="L931" s="33"/>
      <c r="M931" s="106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27"/>
      <c r="H932" s="31">
        <v>4</v>
      </c>
      <c r="I932" s="31"/>
      <c r="J932" s="35"/>
      <c r="K932" s="31"/>
      <c r="L932" s="33"/>
      <c r="M932" s="106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27"/>
      <c r="H933" s="31">
        <v>5</v>
      </c>
      <c r="I933" s="31"/>
      <c r="J933" s="35"/>
      <c r="K933" s="31"/>
      <c r="L933" s="33"/>
      <c r="M933" s="106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27"/>
      <c r="H934" s="72"/>
      <c r="I934" s="72"/>
      <c r="J934" s="72"/>
      <c r="K934" s="72"/>
      <c r="L934" s="44"/>
      <c r="M934" s="44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27"/>
      <c r="H935" s="98"/>
      <c r="I935" s="98"/>
      <c r="J935" s="98"/>
      <c r="K935" s="98"/>
      <c r="L935" s="44"/>
      <c r="M935" s="44"/>
    </row>
    <row r="936" spans="1:13">
      <c r="A936" s="17">
        <v>3</v>
      </c>
      <c r="B936" s="75"/>
      <c r="C936" s="71"/>
      <c r="D936" s="6"/>
      <c r="E936" s="71"/>
      <c r="F936" s="6"/>
      <c r="G936" s="27"/>
      <c r="H936" s="204" t="s">
        <v>75</v>
      </c>
      <c r="I936" s="205"/>
      <c r="J936" s="98"/>
      <c r="K936" s="44" t="s">
        <v>35</v>
      </c>
      <c r="L936" s="5"/>
      <c r="M936" s="5"/>
    </row>
    <row r="937" spans="1:13">
      <c r="A937" s="17">
        <v>4</v>
      </c>
      <c r="B937" s="75"/>
      <c r="C937" s="71"/>
      <c r="D937" s="6"/>
      <c r="E937" s="71"/>
      <c r="F937" s="6"/>
      <c r="G937" s="27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3"/>
    </row>
    <row r="938" spans="1:13">
      <c r="A938" s="17">
        <v>5</v>
      </c>
      <c r="B938" s="76"/>
      <c r="C938" s="71"/>
      <c r="D938" s="71"/>
      <c r="E938" s="71"/>
      <c r="F938" s="6"/>
      <c r="G938" s="27"/>
      <c r="H938" s="21" t="s">
        <v>65</v>
      </c>
      <c r="I938" s="21"/>
      <c r="J938" s="43">
        <f>SUM(B936:B938)*5+(B940)*3+B935</f>
        <v>10</v>
      </c>
      <c r="K938" s="27"/>
      <c r="L938" s="3"/>
      <c r="M938" s="3"/>
    </row>
    <row r="939" spans="1:13">
      <c r="A939" s="17">
        <v>6</v>
      </c>
      <c r="B939" s="7"/>
      <c r="C939" s="7"/>
      <c r="D939" s="7"/>
      <c r="E939" s="71"/>
      <c r="F939" s="6"/>
      <c r="G939" s="27"/>
      <c r="H939" s="206" t="s">
        <v>66</v>
      </c>
      <c r="I939" s="207"/>
      <c r="J939" s="206" t="s">
        <v>67</v>
      </c>
      <c r="K939" s="207"/>
      <c r="L939" s="20"/>
      <c r="M939" s="20"/>
    </row>
    <row r="940" spans="1:13">
      <c r="A940" s="17">
        <v>7</v>
      </c>
      <c r="B940" s="76"/>
      <c r="C940" s="71"/>
      <c r="D940" s="71"/>
      <c r="E940" s="71"/>
      <c r="F940" s="6"/>
      <c r="G940" s="27"/>
      <c r="H940" s="197"/>
      <c r="I940" s="198"/>
      <c r="J940" s="197"/>
      <c r="K940" s="198"/>
      <c r="L940" s="27"/>
      <c r="M940" s="27"/>
    </row>
    <row r="941" spans="1:13">
      <c r="A941" s="17">
        <v>8</v>
      </c>
      <c r="B941" s="7"/>
      <c r="C941" s="7"/>
      <c r="D941" s="7"/>
      <c r="E941" s="71"/>
      <c r="F941" s="6"/>
      <c r="G941" s="27"/>
      <c r="H941" s="199"/>
      <c r="I941" s="200"/>
      <c r="J941" s="199"/>
      <c r="K941" s="200"/>
      <c r="L941" s="27"/>
      <c r="M941" s="27"/>
    </row>
    <row r="942" spans="1:13">
      <c r="A942" s="17">
        <v>9</v>
      </c>
      <c r="B942" s="23"/>
      <c r="C942" s="7"/>
      <c r="D942" s="7"/>
      <c r="E942" s="6"/>
      <c r="F942" s="6"/>
      <c r="G942" s="27"/>
      <c r="H942" s="38" t="s">
        <v>68</v>
      </c>
      <c r="I942" s="38"/>
      <c r="J942" s="38"/>
      <c r="K942" s="38"/>
      <c r="L942" s="27"/>
      <c r="M942" s="27"/>
    </row>
    <row r="943" spans="1:13">
      <c r="A943" s="17">
        <v>10</v>
      </c>
      <c r="B943" s="95"/>
      <c r="C943" s="6"/>
      <c r="D943" s="6"/>
      <c r="E943" s="6"/>
      <c r="F943" s="6"/>
      <c r="G943" s="27"/>
      <c r="H943" s="54" t="s">
        <v>69</v>
      </c>
      <c r="I943" s="54"/>
      <c r="J943" s="54"/>
      <c r="K943" s="54"/>
      <c r="L943" s="27"/>
      <c r="M943" s="27"/>
    </row>
    <row r="944" spans="1:13">
      <c r="A944" s="17">
        <v>11</v>
      </c>
      <c r="B944" s="76"/>
      <c r="C944" s="6"/>
      <c r="D944" s="6"/>
      <c r="E944" s="6"/>
      <c r="F944" s="6"/>
      <c r="G944" s="20"/>
      <c r="H944" s="182"/>
      <c r="I944" s="183"/>
      <c r="J944" s="8"/>
      <c r="K944" s="8"/>
      <c r="L944" s="8"/>
      <c r="M944" s="8"/>
    </row>
    <row r="945" spans="1:13">
      <c r="A945" s="17">
        <v>12</v>
      </c>
      <c r="B945" s="75"/>
      <c r="C945" s="6"/>
      <c r="D945" s="6"/>
      <c r="E945" s="6"/>
      <c r="F945" s="6"/>
      <c r="G945" s="20"/>
      <c r="H945" s="95"/>
      <c r="I945" s="7"/>
      <c r="J945" s="8"/>
      <c r="K945" s="8"/>
      <c r="L945" s="8"/>
      <c r="M945" s="8"/>
    </row>
    <row r="946" spans="1:13">
      <c r="A946" s="17">
        <v>13</v>
      </c>
      <c r="B946" s="76"/>
      <c r="C946" s="6"/>
      <c r="D946" s="6"/>
      <c r="E946" s="6"/>
      <c r="F946" s="6"/>
      <c r="G946" s="20"/>
      <c r="H946" s="95"/>
      <c r="I946" s="7"/>
      <c r="J946" s="8"/>
      <c r="K946" s="8"/>
      <c r="L946" s="8"/>
      <c r="M946" s="8"/>
    </row>
    <row r="947" spans="1:13">
      <c r="A947" s="17">
        <v>14</v>
      </c>
      <c r="B947" s="76"/>
      <c r="C947" s="6"/>
      <c r="D947" s="6"/>
      <c r="E947" s="6"/>
      <c r="F947" s="6"/>
      <c r="G947" s="20"/>
      <c r="H947" s="95"/>
      <c r="I947" s="7"/>
      <c r="J947" s="8"/>
      <c r="K947" s="8"/>
      <c r="L947" s="8"/>
      <c r="M947" s="8"/>
    </row>
    <row r="948" spans="1:13">
      <c r="A948" s="17">
        <v>15</v>
      </c>
      <c r="B948" s="76"/>
      <c r="C948" s="6"/>
      <c r="D948" s="6"/>
      <c r="E948" s="6"/>
      <c r="F948" s="6"/>
      <c r="G948" s="20"/>
      <c r="H948" s="95"/>
      <c r="I948" s="7"/>
      <c r="J948" s="8"/>
      <c r="K948" s="8"/>
      <c r="L948" s="8"/>
      <c r="M948" s="8"/>
    </row>
    <row r="949" spans="1:13">
      <c r="A949" s="17">
        <v>16</v>
      </c>
      <c r="B949" s="75"/>
      <c r="C949" s="6"/>
      <c r="D949" s="6"/>
      <c r="E949" s="6"/>
      <c r="F949" s="6"/>
      <c r="G949" s="54"/>
      <c r="H949" s="95"/>
      <c r="I949" s="7"/>
      <c r="J949" s="8"/>
      <c r="K949" s="8"/>
      <c r="L949" s="8"/>
      <c r="M949" s="8"/>
    </row>
    <row r="950" spans="1:13">
      <c r="A950" s="17">
        <v>17</v>
      </c>
      <c r="B950" s="76"/>
      <c r="C950" s="6"/>
      <c r="D950" s="6"/>
      <c r="E950" s="6"/>
      <c r="F950" s="6"/>
      <c r="G950" s="54"/>
      <c r="H950" s="56" t="s">
        <v>83</v>
      </c>
      <c r="I950" s="8"/>
      <c r="J950" s="56"/>
      <c r="K950" s="8"/>
      <c r="L950" s="56"/>
      <c r="M950" s="56"/>
    </row>
    <row r="951" spans="1:13">
      <c r="A951" s="17">
        <v>18</v>
      </c>
      <c r="B951" s="76"/>
      <c r="C951" s="6"/>
      <c r="D951" s="6"/>
      <c r="E951" s="6"/>
      <c r="F951" s="6"/>
      <c r="G951" s="54"/>
      <c r="H951" s="99"/>
      <c r="I951" s="8"/>
      <c r="J951" s="99"/>
      <c r="K951" s="8"/>
      <c r="L951" s="99"/>
      <c r="M951" s="99"/>
    </row>
    <row r="952" spans="1:13">
      <c r="A952" s="17">
        <v>19</v>
      </c>
      <c r="B952" s="76"/>
      <c r="C952" s="6"/>
      <c r="D952" s="6"/>
      <c r="E952" s="6"/>
      <c r="F952" s="6"/>
      <c r="G952" s="99"/>
      <c r="H952" s="8"/>
      <c r="I952" s="8"/>
      <c r="J952" s="8"/>
      <c r="K952" s="8"/>
      <c r="L952" s="8"/>
      <c r="M952" s="8"/>
    </row>
    <row r="953" spans="1:13">
      <c r="A953" s="17">
        <v>20</v>
      </c>
      <c r="B953" s="75"/>
      <c r="C953" s="6"/>
      <c r="D953" s="6"/>
      <c r="E953" s="6"/>
      <c r="F953" s="6"/>
      <c r="G953" s="99"/>
      <c r="H953" s="8"/>
      <c r="I953" s="8"/>
      <c r="J953" s="8"/>
      <c r="K953" s="8"/>
      <c r="L953" s="8"/>
      <c r="M953" s="8"/>
    </row>
    <row r="954" spans="1:13">
      <c r="A954" s="17">
        <v>21</v>
      </c>
      <c r="B954" s="76"/>
      <c r="C954" s="6"/>
      <c r="D954" s="6"/>
      <c r="E954" s="6"/>
      <c r="F954" s="6"/>
      <c r="G954" s="99"/>
      <c r="H954" s="8"/>
      <c r="I954" s="8"/>
      <c r="J954" s="8"/>
      <c r="K954" s="8"/>
      <c r="L954" s="8"/>
      <c r="M954" s="8"/>
    </row>
    <row r="955" spans="1:13">
      <c r="A955" s="17">
        <v>22</v>
      </c>
      <c r="B955" s="76"/>
      <c r="C955" s="6"/>
      <c r="D955" s="6"/>
      <c r="E955" s="6"/>
      <c r="F955" s="6"/>
      <c r="G955" s="99"/>
      <c r="H955" s="8"/>
      <c r="I955" s="8"/>
      <c r="J955" s="8"/>
      <c r="K955" s="8"/>
      <c r="L955" s="8"/>
      <c r="M955" s="8"/>
    </row>
    <row r="956" spans="1:13">
      <c r="A956" s="17">
        <v>23</v>
      </c>
      <c r="B956" s="76"/>
      <c r="C956" s="6"/>
      <c r="D956" s="6"/>
      <c r="E956" s="6"/>
      <c r="F956" s="6"/>
      <c r="G956" s="99"/>
      <c r="H956" s="8"/>
      <c r="I956" s="8"/>
      <c r="J956" s="8"/>
      <c r="K956" s="8"/>
      <c r="L956" s="8" t="s">
        <v>84</v>
      </c>
      <c r="M956" s="8"/>
    </row>
    <row r="957" spans="1:13">
      <c r="A957" s="17">
        <v>24</v>
      </c>
      <c r="B957" s="75"/>
      <c r="C957" s="6"/>
      <c r="D957" s="6"/>
      <c r="E957" s="6"/>
      <c r="F957" s="6"/>
      <c r="G957" s="99"/>
      <c r="H957" s="42"/>
      <c r="I957" s="8"/>
      <c r="J957" s="42"/>
      <c r="K957" s="8"/>
      <c r="L957" s="8"/>
      <c r="M957" s="8"/>
    </row>
    <row r="958" spans="1:13">
      <c r="A958" s="17">
        <v>25</v>
      </c>
      <c r="B958" s="76"/>
      <c r="C958" s="6"/>
      <c r="D958" s="6"/>
      <c r="E958" s="6"/>
      <c r="F958" s="6"/>
      <c r="G958" s="99"/>
      <c r="H958" s="42"/>
      <c r="I958" s="99"/>
      <c r="J958" s="42"/>
      <c r="K958" s="8"/>
      <c r="L958" s="8"/>
      <c r="M958" s="8"/>
    </row>
    <row r="959" spans="1:13">
      <c r="G959" s="8"/>
      <c r="H959" s="8"/>
      <c r="I959" s="8"/>
      <c r="J959" s="8"/>
      <c r="K959" s="8"/>
      <c r="L959" s="8"/>
      <c r="M959" s="8"/>
    </row>
    <row r="960" spans="1:13">
      <c r="G960" s="8"/>
      <c r="H960" s="8"/>
      <c r="I960" s="8"/>
      <c r="J960" s="8"/>
      <c r="K960" s="8"/>
      <c r="L960" s="8"/>
      <c r="M960" s="8"/>
    </row>
    <row r="961" spans="1:13">
      <c r="G961" s="8"/>
      <c r="H961" s="8"/>
      <c r="I961" s="8"/>
      <c r="J961" s="8"/>
      <c r="K961" s="8"/>
      <c r="L961" s="8"/>
      <c r="M961" s="8"/>
    </row>
    <row r="962" spans="1:13">
      <c r="G962" s="8"/>
      <c r="H962" s="8"/>
      <c r="I962" s="8"/>
      <c r="J962" s="8"/>
      <c r="K962" s="8"/>
      <c r="L962" s="8"/>
      <c r="M962" s="8"/>
    </row>
    <row r="963" spans="1:13">
      <c r="G963" s="8"/>
      <c r="H963" s="8"/>
      <c r="I963" s="8"/>
      <c r="J963" s="8"/>
      <c r="K963" s="8"/>
      <c r="L963" s="8"/>
      <c r="M963" s="8"/>
    </row>
    <row r="964" spans="1:13">
      <c r="G964" s="8"/>
      <c r="H964" s="8"/>
      <c r="I964" s="8"/>
      <c r="J964" s="8"/>
      <c r="K964" s="8"/>
      <c r="L964" s="8"/>
      <c r="M964" s="8"/>
    </row>
    <row r="965" spans="1:13">
      <c r="G965" s="8"/>
      <c r="H965" s="8"/>
      <c r="I965" s="8"/>
      <c r="J965" s="8"/>
      <c r="K965" s="8"/>
      <c r="L965" s="8"/>
      <c r="M965" s="8"/>
    </row>
    <row r="966" spans="1:13">
      <c r="G966" s="8"/>
      <c r="H966" s="8"/>
      <c r="I966" s="8"/>
      <c r="J966" s="8"/>
      <c r="K966" s="8"/>
      <c r="L966" s="8"/>
      <c r="M966" s="8"/>
    </row>
    <row r="967" spans="1:13">
      <c r="G967" s="8"/>
      <c r="H967" s="8"/>
      <c r="I967" s="8"/>
      <c r="J967" s="8"/>
      <c r="K967" s="8"/>
      <c r="L967" s="8"/>
      <c r="M967" s="8"/>
    </row>
    <row r="968" spans="1:13">
      <c r="G968" s="8"/>
      <c r="H968" s="8"/>
      <c r="I968" s="8"/>
      <c r="J968" s="8"/>
      <c r="K968" s="8"/>
      <c r="L968" s="8"/>
      <c r="M968" s="8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94"/>
    </row>
    <row r="970" spans="1:13">
      <c r="A970" s="202" t="s">
        <v>86</v>
      </c>
      <c r="B970" s="203"/>
      <c r="C970" s="203"/>
      <c r="D970" s="203"/>
      <c r="E970" s="203"/>
      <c r="F970" s="97"/>
      <c r="G970" s="27"/>
      <c r="H970" s="96" t="s">
        <v>51</v>
      </c>
      <c r="I970" s="96"/>
      <c r="J970" s="96"/>
      <c r="K970" s="27"/>
      <c r="L970" s="27"/>
      <c r="M970" s="27"/>
    </row>
    <row r="971" spans="1:13">
      <c r="A971" s="34" t="s">
        <v>52</v>
      </c>
      <c r="B971" s="97"/>
      <c r="C971" s="97"/>
      <c r="D971" s="97"/>
      <c r="E971" s="97"/>
      <c r="F971" s="97"/>
      <c r="G971" s="27"/>
      <c r="H971" s="55" t="s">
        <v>89</v>
      </c>
      <c r="I971" s="55"/>
      <c r="J971" s="55"/>
      <c r="K971" s="37"/>
      <c r="L971" s="26"/>
      <c r="M971" s="26"/>
    </row>
    <row r="972" spans="1:13">
      <c r="A972" s="97"/>
      <c r="B972" s="29"/>
      <c r="C972" s="15" t="s">
        <v>53</v>
      </c>
      <c r="D972" s="67"/>
      <c r="E972" s="30"/>
      <c r="F972" s="28"/>
      <c r="G972" s="27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32"/>
    </row>
    <row r="973" spans="1:13">
      <c r="A973" s="1"/>
      <c r="B973" s="1"/>
      <c r="C973" s="15" t="s">
        <v>59</v>
      </c>
      <c r="D973" s="30"/>
      <c r="E973" s="30"/>
      <c r="F973" s="28"/>
      <c r="G973" s="27"/>
      <c r="H973" s="31">
        <v>1</v>
      </c>
      <c r="I973" s="68"/>
      <c r="J973" s="35"/>
      <c r="K973" s="31"/>
      <c r="L973" s="33"/>
      <c r="M973" s="106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27"/>
      <c r="H974" s="31">
        <v>2</v>
      </c>
      <c r="I974" s="68"/>
      <c r="J974" s="35"/>
      <c r="K974" s="31"/>
      <c r="L974" s="33"/>
      <c r="M974" s="106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27"/>
      <c r="H975" s="31">
        <v>3</v>
      </c>
      <c r="I975" s="31"/>
      <c r="J975" s="35"/>
      <c r="K975" s="31"/>
      <c r="L975" s="33"/>
      <c r="M975" s="106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27"/>
      <c r="H976" s="31">
        <v>4</v>
      </c>
      <c r="I976" s="31"/>
      <c r="J976" s="35"/>
      <c r="K976" s="31"/>
      <c r="L976" s="33"/>
      <c r="M976" s="106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27"/>
      <c r="H977" s="31">
        <v>5</v>
      </c>
      <c r="I977" s="31"/>
      <c r="J977" s="35"/>
      <c r="K977" s="31"/>
      <c r="L977" s="33"/>
      <c r="M977" s="106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27"/>
      <c r="H978" s="72"/>
      <c r="I978" s="72"/>
      <c r="J978" s="72"/>
      <c r="K978" s="72"/>
      <c r="L978" s="44"/>
      <c r="M978" s="44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27"/>
      <c r="H979" s="98"/>
      <c r="I979" s="98"/>
      <c r="J979" s="98"/>
      <c r="K979" s="98"/>
      <c r="L979" s="44"/>
      <c r="M979" s="44"/>
    </row>
    <row r="980" spans="1:13">
      <c r="A980" s="17">
        <v>3</v>
      </c>
      <c r="B980" s="75"/>
      <c r="C980" s="71"/>
      <c r="D980" s="6"/>
      <c r="E980" s="71"/>
      <c r="F980" s="6"/>
      <c r="G980" s="27"/>
      <c r="H980" s="204" t="s">
        <v>75</v>
      </c>
      <c r="I980" s="205"/>
      <c r="J980" s="98"/>
      <c r="K980" s="44" t="s">
        <v>35</v>
      </c>
      <c r="L980" s="5"/>
      <c r="M980" s="5"/>
    </row>
    <row r="981" spans="1:13">
      <c r="A981" s="17">
        <v>4</v>
      </c>
      <c r="B981" s="75"/>
      <c r="C981" s="71"/>
      <c r="D981" s="6"/>
      <c r="E981" s="71"/>
      <c r="F981" s="6"/>
      <c r="G981" s="27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3"/>
    </row>
    <row r="982" spans="1:13">
      <c r="A982" s="17">
        <v>5</v>
      </c>
      <c r="B982" s="76"/>
      <c r="C982" s="71"/>
      <c r="D982" s="71"/>
      <c r="E982" s="71"/>
      <c r="F982" s="6"/>
      <c r="G982" s="27"/>
      <c r="H982" s="21" t="s">
        <v>65</v>
      </c>
      <c r="I982" s="21"/>
      <c r="J982" s="43">
        <f>SUM(B980:B982)*5+(B984)*3+B979</f>
        <v>10</v>
      </c>
      <c r="K982" s="27"/>
      <c r="L982" s="3"/>
      <c r="M982" s="3"/>
    </row>
    <row r="983" spans="1:13">
      <c r="A983" s="17">
        <v>6</v>
      </c>
      <c r="B983" s="7"/>
      <c r="C983" s="7"/>
      <c r="D983" s="7"/>
      <c r="E983" s="71"/>
      <c r="F983" s="6"/>
      <c r="G983" s="27"/>
      <c r="H983" s="206" t="s">
        <v>66</v>
      </c>
      <c r="I983" s="207"/>
      <c r="J983" s="206" t="s">
        <v>67</v>
      </c>
      <c r="K983" s="207"/>
      <c r="L983" s="20"/>
      <c r="M983" s="20"/>
    </row>
    <row r="984" spans="1:13">
      <c r="A984" s="17">
        <v>7</v>
      </c>
      <c r="B984" s="76"/>
      <c r="C984" s="71"/>
      <c r="D984" s="71"/>
      <c r="E984" s="71"/>
      <c r="F984" s="6"/>
      <c r="G984" s="27"/>
      <c r="H984" s="197"/>
      <c r="I984" s="198"/>
      <c r="J984" s="197"/>
      <c r="K984" s="198"/>
      <c r="L984" s="27"/>
      <c r="M984" s="27"/>
    </row>
    <row r="985" spans="1:13">
      <c r="A985" s="17">
        <v>8</v>
      </c>
      <c r="B985" s="7"/>
      <c r="C985" s="7"/>
      <c r="D985" s="7"/>
      <c r="E985" s="71"/>
      <c r="F985" s="6"/>
      <c r="G985" s="27"/>
      <c r="H985" s="199"/>
      <c r="I985" s="200"/>
      <c r="J985" s="199"/>
      <c r="K985" s="200"/>
      <c r="L985" s="27"/>
      <c r="M985" s="27"/>
    </row>
    <row r="986" spans="1:13">
      <c r="A986" s="17">
        <v>9</v>
      </c>
      <c r="B986" s="23"/>
      <c r="C986" s="7"/>
      <c r="D986" s="7"/>
      <c r="E986" s="6"/>
      <c r="F986" s="6"/>
      <c r="G986" s="27"/>
      <c r="H986" s="38" t="s">
        <v>68</v>
      </c>
      <c r="I986" s="38"/>
      <c r="J986" s="38"/>
      <c r="K986" s="38"/>
      <c r="L986" s="27"/>
      <c r="M986" s="27"/>
    </row>
    <row r="987" spans="1:13">
      <c r="A987" s="17">
        <v>10</v>
      </c>
      <c r="B987" s="95"/>
      <c r="C987" s="6"/>
      <c r="D987" s="6"/>
      <c r="E987" s="6"/>
      <c r="F987" s="6"/>
      <c r="G987" s="27"/>
      <c r="H987" s="54" t="s">
        <v>69</v>
      </c>
      <c r="I987" s="54"/>
      <c r="J987" s="54"/>
      <c r="K987" s="54"/>
      <c r="L987" s="27"/>
      <c r="M987" s="27"/>
    </row>
    <row r="988" spans="1:13">
      <c r="A988" s="17">
        <v>11</v>
      </c>
      <c r="B988" s="76"/>
      <c r="C988" s="6"/>
      <c r="D988" s="6"/>
      <c r="E988" s="6"/>
      <c r="F988" s="6"/>
      <c r="G988" s="20"/>
      <c r="H988" s="182"/>
      <c r="I988" s="183"/>
      <c r="J988" s="8"/>
      <c r="K988" s="8"/>
      <c r="L988" s="8"/>
      <c r="M988" s="8"/>
    </row>
    <row r="989" spans="1:13">
      <c r="A989" s="17">
        <v>12</v>
      </c>
      <c r="B989" s="75"/>
      <c r="C989" s="6"/>
      <c r="D989" s="6"/>
      <c r="E989" s="6"/>
      <c r="F989" s="6"/>
      <c r="G989" s="20"/>
      <c r="H989" s="95"/>
      <c r="I989" s="7"/>
      <c r="J989" s="8"/>
      <c r="K989" s="8"/>
      <c r="L989" s="8"/>
      <c r="M989" s="8"/>
    </row>
    <row r="990" spans="1:13">
      <c r="A990" s="17">
        <v>13</v>
      </c>
      <c r="B990" s="76"/>
      <c r="C990" s="6"/>
      <c r="D990" s="6"/>
      <c r="E990" s="6"/>
      <c r="F990" s="6"/>
      <c r="G990" s="20"/>
      <c r="H990" s="95"/>
      <c r="I990" s="7"/>
      <c r="J990" s="8"/>
      <c r="K990" s="8"/>
      <c r="L990" s="8"/>
      <c r="M990" s="8"/>
    </row>
    <row r="991" spans="1:13">
      <c r="A991" s="17">
        <v>14</v>
      </c>
      <c r="B991" s="76"/>
      <c r="C991" s="6"/>
      <c r="D991" s="6"/>
      <c r="E991" s="6"/>
      <c r="F991" s="6"/>
      <c r="G991" s="20"/>
      <c r="H991" s="95"/>
      <c r="I991" s="7"/>
      <c r="J991" s="8"/>
      <c r="K991" s="8"/>
      <c r="L991" s="8"/>
      <c r="M991" s="8"/>
    </row>
    <row r="992" spans="1:13">
      <c r="A992" s="17">
        <v>15</v>
      </c>
      <c r="B992" s="76"/>
      <c r="C992" s="6"/>
      <c r="D992" s="6"/>
      <c r="E992" s="6"/>
      <c r="F992" s="6"/>
      <c r="G992" s="20"/>
      <c r="H992" s="95"/>
      <c r="I992" s="7"/>
      <c r="J992" s="8"/>
      <c r="K992" s="8"/>
      <c r="L992" s="8"/>
      <c r="M992" s="8"/>
    </row>
    <row r="993" spans="1:13">
      <c r="A993" s="17">
        <v>16</v>
      </c>
      <c r="B993" s="75"/>
      <c r="C993" s="6"/>
      <c r="D993" s="6"/>
      <c r="E993" s="6"/>
      <c r="F993" s="6"/>
      <c r="G993" s="54"/>
      <c r="H993" s="95"/>
      <c r="I993" s="7"/>
      <c r="J993" s="8"/>
      <c r="K993" s="8"/>
      <c r="L993" s="8"/>
      <c r="M993" s="8"/>
    </row>
    <row r="994" spans="1:13">
      <c r="A994" s="17">
        <v>17</v>
      </c>
      <c r="B994" s="76"/>
      <c r="C994" s="6"/>
      <c r="D994" s="6"/>
      <c r="E994" s="6"/>
      <c r="F994" s="6"/>
      <c r="G994" s="54"/>
      <c r="H994" s="56" t="s">
        <v>83</v>
      </c>
      <c r="I994" s="8"/>
      <c r="J994" s="56"/>
      <c r="K994" s="8"/>
      <c r="L994" s="56"/>
      <c r="M994" s="56"/>
    </row>
    <row r="995" spans="1:13">
      <c r="A995" s="17">
        <v>18</v>
      </c>
      <c r="B995" s="76"/>
      <c r="C995" s="6"/>
      <c r="D995" s="6"/>
      <c r="E995" s="6"/>
      <c r="F995" s="6"/>
      <c r="G995" s="54"/>
      <c r="H995" s="99"/>
      <c r="I995" s="8"/>
      <c r="J995" s="99"/>
      <c r="K995" s="8"/>
      <c r="L995" s="99"/>
      <c r="M995" s="99"/>
    </row>
    <row r="996" spans="1:13">
      <c r="A996" s="17">
        <v>19</v>
      </c>
      <c r="B996" s="76"/>
      <c r="C996" s="6"/>
      <c r="D996" s="6"/>
      <c r="E996" s="6"/>
      <c r="F996" s="6"/>
      <c r="G996" s="99"/>
      <c r="H996" s="8"/>
      <c r="I996" s="8"/>
      <c r="J996" s="8"/>
      <c r="K996" s="8"/>
      <c r="L996" s="8"/>
      <c r="M996" s="8"/>
    </row>
    <row r="997" spans="1:13">
      <c r="A997" s="17">
        <v>20</v>
      </c>
      <c r="B997" s="75"/>
      <c r="C997" s="6"/>
      <c r="D997" s="6"/>
      <c r="E997" s="6"/>
      <c r="F997" s="6"/>
      <c r="G997" s="99"/>
      <c r="H997" s="8"/>
      <c r="I997" s="8"/>
      <c r="J997" s="8"/>
      <c r="K997" s="8"/>
      <c r="L997" s="8"/>
      <c r="M997" s="8"/>
    </row>
    <row r="998" spans="1:13">
      <c r="A998" s="17">
        <v>21</v>
      </c>
      <c r="B998" s="76"/>
      <c r="C998" s="6"/>
      <c r="D998" s="6"/>
      <c r="E998" s="6"/>
      <c r="F998" s="6"/>
      <c r="G998" s="99"/>
      <c r="H998" s="8"/>
      <c r="I998" s="8"/>
      <c r="J998" s="8"/>
      <c r="K998" s="8"/>
      <c r="L998" s="8"/>
      <c r="M998" s="8"/>
    </row>
    <row r="999" spans="1:13">
      <c r="A999" s="17">
        <v>22</v>
      </c>
      <c r="B999" s="76"/>
      <c r="C999" s="6"/>
      <c r="D999" s="6"/>
      <c r="E999" s="6"/>
      <c r="F999" s="6"/>
      <c r="G999" s="99"/>
      <c r="H999" s="8"/>
      <c r="I999" s="8"/>
      <c r="J999" s="8"/>
      <c r="K999" s="8"/>
      <c r="L999" s="8"/>
      <c r="M999" s="8"/>
    </row>
    <row r="1000" spans="1:13">
      <c r="A1000" s="17">
        <v>23</v>
      </c>
      <c r="B1000" s="76"/>
      <c r="C1000" s="6"/>
      <c r="D1000" s="6"/>
      <c r="E1000" s="6"/>
      <c r="F1000" s="6"/>
      <c r="G1000" s="99"/>
      <c r="H1000" s="8"/>
      <c r="I1000" s="8"/>
      <c r="J1000" s="8"/>
      <c r="K1000" s="8"/>
      <c r="L1000" s="8" t="s">
        <v>84</v>
      </c>
      <c r="M1000" s="8"/>
    </row>
    <row r="1001" spans="1:13">
      <c r="A1001" s="17">
        <v>24</v>
      </c>
      <c r="B1001" s="75"/>
      <c r="C1001" s="6"/>
      <c r="D1001" s="6"/>
      <c r="E1001" s="6"/>
      <c r="F1001" s="6"/>
      <c r="G1001" s="99"/>
      <c r="H1001" s="42"/>
      <c r="I1001" s="8"/>
      <c r="J1001" s="42"/>
      <c r="K1001" s="8"/>
      <c r="L1001" s="8"/>
      <c r="M1001" s="8"/>
    </row>
    <row r="1002" spans="1:13">
      <c r="A1002" s="17">
        <v>25</v>
      </c>
      <c r="B1002" s="76"/>
      <c r="C1002" s="6"/>
      <c r="D1002" s="6"/>
      <c r="E1002" s="6"/>
      <c r="F1002" s="6"/>
      <c r="G1002" s="99"/>
      <c r="H1002" s="42"/>
      <c r="I1002" s="99"/>
      <c r="J1002" s="42"/>
      <c r="K1002" s="8"/>
      <c r="L1002" s="8"/>
      <c r="M1002" s="8"/>
    </row>
    <row r="1003" spans="1:13">
      <c r="G1003" s="8"/>
      <c r="H1003" s="8"/>
      <c r="I1003" s="8"/>
      <c r="J1003" s="8"/>
      <c r="K1003" s="8"/>
      <c r="L1003" s="8"/>
      <c r="M1003" s="8"/>
    </row>
    <row r="1004" spans="1:13">
      <c r="G1004" s="8"/>
      <c r="H1004" s="8"/>
      <c r="I1004" s="8"/>
      <c r="J1004" s="8"/>
      <c r="K1004" s="8"/>
      <c r="L1004" s="8"/>
      <c r="M1004" s="8"/>
    </row>
    <row r="1005" spans="1:13">
      <c r="G1005" s="8"/>
      <c r="H1005" s="8"/>
      <c r="I1005" s="8"/>
      <c r="J1005" s="8"/>
      <c r="K1005" s="8"/>
      <c r="L1005" s="8"/>
      <c r="M1005" s="8"/>
    </row>
    <row r="1006" spans="1:13">
      <c r="G1006" s="8"/>
      <c r="H1006" s="8"/>
      <c r="I1006" s="8"/>
      <c r="J1006" s="8"/>
      <c r="K1006" s="8"/>
      <c r="L1006" s="8"/>
      <c r="M1006" s="8"/>
    </row>
    <row r="1007" spans="1:13">
      <c r="G1007" s="8"/>
      <c r="H1007" s="8"/>
      <c r="I1007" s="8"/>
      <c r="J1007" s="8"/>
      <c r="K1007" s="8"/>
      <c r="L1007" s="8"/>
      <c r="M1007" s="8"/>
    </row>
    <row r="1008" spans="1:13">
      <c r="G1008" s="8"/>
      <c r="H1008" s="8"/>
      <c r="I1008" s="8"/>
      <c r="J1008" s="8"/>
      <c r="K1008" s="8"/>
      <c r="L1008" s="8"/>
      <c r="M1008" s="8"/>
    </row>
    <row r="1009" spans="1:13">
      <c r="G1009" s="8"/>
      <c r="H1009" s="8"/>
      <c r="I1009" s="8"/>
      <c r="J1009" s="8"/>
      <c r="K1009" s="8"/>
      <c r="L1009" s="8"/>
      <c r="M1009" s="8"/>
    </row>
    <row r="1010" spans="1:13">
      <c r="G1010" s="8"/>
      <c r="H1010" s="8"/>
      <c r="I1010" s="8"/>
      <c r="J1010" s="8"/>
      <c r="K1010" s="8"/>
      <c r="L1010" s="8"/>
      <c r="M1010" s="8"/>
    </row>
    <row r="1011" spans="1:13">
      <c r="G1011" s="8"/>
      <c r="H1011" s="8"/>
      <c r="I1011" s="8"/>
      <c r="J1011" s="8"/>
      <c r="K1011" s="8"/>
      <c r="L1011" s="8"/>
      <c r="M1011" s="8"/>
    </row>
    <row r="1012" spans="1:13">
      <c r="G1012" s="8"/>
      <c r="H1012" s="8"/>
      <c r="I1012" s="8"/>
      <c r="J1012" s="8"/>
      <c r="K1012" s="8"/>
      <c r="L1012" s="8"/>
      <c r="M1012" s="8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  <c r="M1013" s="94"/>
    </row>
    <row r="1014" spans="1:13">
      <c r="A1014" s="202" t="s">
        <v>86</v>
      </c>
      <c r="B1014" s="203"/>
      <c r="C1014" s="203"/>
      <c r="D1014" s="203"/>
      <c r="E1014" s="203"/>
      <c r="F1014" s="97"/>
      <c r="G1014" s="27"/>
      <c r="H1014" s="96" t="s">
        <v>51</v>
      </c>
      <c r="I1014" s="96"/>
      <c r="J1014" s="96"/>
      <c r="K1014" s="27"/>
      <c r="L1014" s="27"/>
      <c r="M1014" s="27"/>
    </row>
    <row r="1015" spans="1:13">
      <c r="A1015" s="34" t="s">
        <v>52</v>
      </c>
      <c r="B1015" s="97"/>
      <c r="C1015" s="97"/>
      <c r="D1015" s="97"/>
      <c r="E1015" s="97"/>
      <c r="F1015" s="97"/>
      <c r="G1015" s="27"/>
      <c r="H1015" s="55" t="s">
        <v>89</v>
      </c>
      <c r="I1015" s="55"/>
      <c r="J1015" s="55"/>
      <c r="K1015" s="37"/>
      <c r="L1015" s="26"/>
      <c r="M1015" s="26"/>
    </row>
    <row r="1016" spans="1:13">
      <c r="A1016" s="97"/>
      <c r="B1016" s="29"/>
      <c r="C1016" s="15" t="s">
        <v>53</v>
      </c>
      <c r="D1016" s="67"/>
      <c r="E1016" s="30"/>
      <c r="F1016" s="28"/>
      <c r="G1016" s="27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32"/>
    </row>
    <row r="1017" spans="1:13">
      <c r="A1017" s="1"/>
      <c r="B1017" s="1"/>
      <c r="C1017" s="15" t="s">
        <v>59</v>
      </c>
      <c r="D1017" s="30"/>
      <c r="E1017" s="30"/>
      <c r="F1017" s="28"/>
      <c r="G1017" s="27"/>
      <c r="H1017" s="31">
        <v>1</v>
      </c>
      <c r="I1017" s="68"/>
      <c r="J1017" s="35"/>
      <c r="K1017" s="31"/>
      <c r="L1017" s="33"/>
      <c r="M1017" s="106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27"/>
      <c r="H1018" s="31">
        <v>2</v>
      </c>
      <c r="I1018" s="68"/>
      <c r="J1018" s="35"/>
      <c r="K1018" s="31"/>
      <c r="L1018" s="33"/>
      <c r="M1018" s="106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27"/>
      <c r="H1019" s="31">
        <v>3</v>
      </c>
      <c r="I1019" s="31"/>
      <c r="J1019" s="35"/>
      <c r="K1019" s="31"/>
      <c r="L1019" s="33"/>
      <c r="M1019" s="106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27"/>
      <c r="H1020" s="31">
        <v>4</v>
      </c>
      <c r="I1020" s="31"/>
      <c r="J1020" s="35"/>
      <c r="K1020" s="31"/>
      <c r="L1020" s="33"/>
      <c r="M1020" s="106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27"/>
      <c r="H1021" s="31">
        <v>5</v>
      </c>
      <c r="I1021" s="31"/>
      <c r="J1021" s="35"/>
      <c r="K1021" s="31"/>
      <c r="L1021" s="33"/>
      <c r="M1021" s="106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27"/>
      <c r="H1022" s="72"/>
      <c r="I1022" s="72"/>
      <c r="J1022" s="72"/>
      <c r="K1022" s="72"/>
      <c r="L1022" s="44"/>
      <c r="M1022" s="44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27"/>
      <c r="H1023" s="98"/>
      <c r="I1023" s="98"/>
      <c r="J1023" s="98"/>
      <c r="K1023" s="98"/>
      <c r="L1023" s="44"/>
      <c r="M1023" s="44"/>
    </row>
    <row r="1024" spans="1:13">
      <c r="A1024" s="17">
        <v>3</v>
      </c>
      <c r="B1024" s="75"/>
      <c r="C1024" s="71"/>
      <c r="D1024" s="6"/>
      <c r="E1024" s="71"/>
      <c r="F1024" s="6"/>
      <c r="G1024" s="27"/>
      <c r="H1024" s="204" t="s">
        <v>75</v>
      </c>
      <c r="I1024" s="205"/>
      <c r="J1024" s="98"/>
      <c r="K1024" s="44" t="s">
        <v>35</v>
      </c>
      <c r="L1024" s="5"/>
      <c r="M1024" s="5"/>
    </row>
    <row r="1025" spans="1:14">
      <c r="A1025" s="17">
        <v>4</v>
      </c>
      <c r="B1025" s="75"/>
      <c r="C1025" s="71"/>
      <c r="D1025" s="6"/>
      <c r="E1025" s="71"/>
      <c r="F1025" s="6"/>
      <c r="G1025" s="27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3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27"/>
      <c r="H1026" s="21" t="s">
        <v>65</v>
      </c>
      <c r="I1026" s="21"/>
      <c r="J1026" s="43">
        <f>SUM(B1024:B1026)*5+(B1028)*3+B1023</f>
        <v>10</v>
      </c>
      <c r="K1026" s="27"/>
      <c r="L1026" s="3"/>
      <c r="M1026" s="3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27"/>
      <c r="H1027" s="206" t="s">
        <v>66</v>
      </c>
      <c r="I1027" s="207"/>
      <c r="J1027" s="206" t="s">
        <v>67</v>
      </c>
      <c r="K1027" s="207"/>
      <c r="L1027" s="20"/>
      <c r="M1027" s="20"/>
    </row>
    <row r="1028" spans="1:14">
      <c r="A1028" s="17">
        <v>7</v>
      </c>
      <c r="B1028" s="76"/>
      <c r="C1028" s="71"/>
      <c r="D1028" s="71"/>
      <c r="E1028" s="71"/>
      <c r="F1028" s="6"/>
      <c r="G1028" s="27"/>
      <c r="H1028" s="197"/>
      <c r="I1028" s="198"/>
      <c r="J1028" s="197"/>
      <c r="K1028" s="198"/>
      <c r="L1028" s="27"/>
      <c r="M1028" s="27"/>
    </row>
    <row r="1029" spans="1:14">
      <c r="A1029" s="17">
        <v>8</v>
      </c>
      <c r="B1029" s="7"/>
      <c r="C1029" s="7"/>
      <c r="D1029" s="7"/>
      <c r="E1029" s="71"/>
      <c r="F1029" s="6"/>
      <c r="G1029" s="27"/>
      <c r="H1029" s="199"/>
      <c r="I1029" s="200"/>
      <c r="J1029" s="199"/>
      <c r="K1029" s="200"/>
      <c r="L1029" s="27"/>
      <c r="M1029" s="27"/>
    </row>
    <row r="1030" spans="1:14">
      <c r="A1030" s="17">
        <v>9</v>
      </c>
      <c r="B1030" s="23"/>
      <c r="C1030" s="7"/>
      <c r="D1030" s="7"/>
      <c r="E1030" s="6"/>
      <c r="F1030" s="6"/>
      <c r="G1030" s="27"/>
      <c r="H1030" s="38" t="s">
        <v>68</v>
      </c>
      <c r="I1030" s="38"/>
      <c r="J1030" s="38"/>
      <c r="K1030" s="38"/>
      <c r="L1030" s="27"/>
      <c r="M1030" s="27"/>
    </row>
    <row r="1031" spans="1:14">
      <c r="A1031" s="17">
        <v>10</v>
      </c>
      <c r="B1031" s="95"/>
      <c r="C1031" s="6"/>
      <c r="D1031" s="6"/>
      <c r="E1031" s="6"/>
      <c r="F1031" s="6"/>
      <c r="G1031" s="27"/>
      <c r="H1031" s="54" t="s">
        <v>69</v>
      </c>
      <c r="I1031" s="54"/>
      <c r="J1031" s="54"/>
      <c r="K1031" s="54"/>
      <c r="L1031" s="27"/>
      <c r="M1031" s="27"/>
    </row>
    <row r="1032" spans="1:14">
      <c r="A1032" s="17">
        <v>11</v>
      </c>
      <c r="B1032" s="76"/>
      <c r="C1032" s="6"/>
      <c r="D1032" s="6"/>
      <c r="E1032" s="6"/>
      <c r="F1032" s="6"/>
      <c r="G1032" s="20"/>
      <c r="H1032" s="182"/>
      <c r="I1032" s="183"/>
      <c r="J1032" s="8"/>
      <c r="K1032" s="8"/>
      <c r="L1032" s="8"/>
      <c r="M1032" s="8"/>
    </row>
    <row r="1033" spans="1:14">
      <c r="A1033" s="17">
        <v>12</v>
      </c>
      <c r="B1033" s="75"/>
      <c r="C1033" s="6"/>
      <c r="D1033" s="6"/>
      <c r="E1033" s="6"/>
      <c r="F1033" s="6"/>
      <c r="G1033" s="20"/>
      <c r="H1033" s="95"/>
      <c r="I1033" s="7"/>
      <c r="J1033" s="8"/>
      <c r="K1033" s="8"/>
      <c r="L1033" s="8"/>
      <c r="M1033" s="8"/>
    </row>
    <row r="1034" spans="1:14">
      <c r="A1034" s="17">
        <v>13</v>
      </c>
      <c r="B1034" s="76"/>
      <c r="C1034" s="6"/>
      <c r="D1034" s="6"/>
      <c r="E1034" s="6"/>
      <c r="F1034" s="6"/>
      <c r="G1034" s="20"/>
      <c r="H1034" s="95"/>
      <c r="I1034" s="7"/>
      <c r="J1034" s="8"/>
      <c r="K1034" s="8"/>
      <c r="L1034" s="8"/>
      <c r="M1034" s="8"/>
    </row>
    <row r="1035" spans="1:14">
      <c r="A1035" s="17">
        <v>14</v>
      </c>
      <c r="B1035" s="76"/>
      <c r="C1035" s="6"/>
      <c r="D1035" s="6"/>
      <c r="E1035" s="6"/>
      <c r="F1035" s="6"/>
      <c r="G1035" s="20"/>
      <c r="H1035" s="95"/>
      <c r="I1035" s="7"/>
      <c r="J1035" s="8"/>
      <c r="K1035" s="8"/>
      <c r="L1035" s="8"/>
      <c r="M1035" s="8"/>
    </row>
    <row r="1036" spans="1:14">
      <c r="A1036" s="17">
        <v>15</v>
      </c>
      <c r="B1036" s="76"/>
      <c r="C1036" s="6"/>
      <c r="D1036" s="6"/>
      <c r="E1036" s="6"/>
      <c r="F1036" s="6"/>
      <c r="G1036" s="20"/>
      <c r="H1036" s="95"/>
      <c r="I1036" s="7"/>
      <c r="J1036" s="8"/>
      <c r="K1036" s="8"/>
      <c r="L1036" s="8"/>
      <c r="M1036" s="8"/>
    </row>
    <row r="1037" spans="1:14">
      <c r="A1037" s="17">
        <v>16</v>
      </c>
      <c r="B1037" s="75"/>
      <c r="C1037" s="6"/>
      <c r="D1037" s="6"/>
      <c r="E1037" s="6"/>
      <c r="F1037" s="6"/>
      <c r="G1037" s="54"/>
      <c r="H1037" s="95"/>
      <c r="I1037" s="7"/>
      <c r="J1037" s="8"/>
      <c r="K1037" s="8"/>
      <c r="L1037" s="8"/>
      <c r="M1037" s="8"/>
    </row>
    <row r="1038" spans="1:14">
      <c r="A1038" s="17">
        <v>17</v>
      </c>
      <c r="B1038" s="76"/>
      <c r="C1038" s="6"/>
      <c r="D1038" s="6"/>
      <c r="E1038" s="6"/>
      <c r="F1038" s="6"/>
      <c r="G1038" s="54"/>
      <c r="H1038" s="56" t="s">
        <v>83</v>
      </c>
      <c r="I1038" s="8"/>
      <c r="J1038" s="56"/>
      <c r="K1038" s="8"/>
      <c r="L1038" s="56"/>
      <c r="M1038" s="56"/>
    </row>
    <row r="1039" spans="1:14">
      <c r="A1039" s="17">
        <v>18</v>
      </c>
      <c r="B1039" s="76"/>
      <c r="C1039" s="6"/>
      <c r="D1039" s="6"/>
      <c r="E1039" s="6"/>
      <c r="F1039" s="6"/>
      <c r="G1039" s="54"/>
      <c r="H1039" s="99"/>
      <c r="I1039" s="8"/>
      <c r="J1039" s="99"/>
      <c r="K1039" s="8"/>
      <c r="L1039" s="99"/>
      <c r="M1039" s="99"/>
    </row>
    <row r="1040" spans="1:14">
      <c r="A1040" s="17">
        <v>19</v>
      </c>
      <c r="B1040" s="76"/>
      <c r="C1040" s="6"/>
      <c r="D1040" s="6"/>
      <c r="E1040" s="6"/>
      <c r="F1040" s="6"/>
      <c r="G1040" s="99"/>
      <c r="H1040" s="8"/>
      <c r="I1040" s="8"/>
      <c r="J1040" s="8"/>
      <c r="K1040" s="8"/>
      <c r="L1040" s="8"/>
      <c r="M1040" s="8"/>
    </row>
    <row r="1041" spans="1:13">
      <c r="A1041" s="17">
        <v>20</v>
      </c>
      <c r="B1041" s="75"/>
      <c r="C1041" s="6"/>
      <c r="D1041" s="6"/>
      <c r="E1041" s="6"/>
      <c r="F1041" s="6"/>
      <c r="G1041" s="99"/>
      <c r="H1041" s="8"/>
      <c r="I1041" s="8"/>
      <c r="J1041" s="8"/>
      <c r="K1041" s="8"/>
      <c r="L1041" s="8"/>
      <c r="M1041" s="8"/>
    </row>
    <row r="1042" spans="1:13">
      <c r="A1042" s="17">
        <v>21</v>
      </c>
      <c r="B1042" s="76"/>
      <c r="C1042" s="6"/>
      <c r="D1042" s="6"/>
      <c r="E1042" s="6"/>
      <c r="F1042" s="6"/>
      <c r="G1042" s="99"/>
      <c r="H1042" s="8"/>
      <c r="I1042" s="8"/>
      <c r="J1042" s="8"/>
      <c r="K1042" s="8"/>
      <c r="L1042" s="8"/>
      <c r="M1042" s="8"/>
    </row>
    <row r="1043" spans="1:13">
      <c r="A1043" s="17">
        <v>22</v>
      </c>
      <c r="B1043" s="76"/>
      <c r="C1043" s="6"/>
      <c r="D1043" s="6"/>
      <c r="E1043" s="6"/>
      <c r="F1043" s="6"/>
      <c r="G1043" s="99"/>
      <c r="H1043" s="8"/>
      <c r="I1043" s="8"/>
      <c r="J1043" s="8"/>
      <c r="K1043" s="8"/>
      <c r="L1043" s="8"/>
      <c r="M1043" s="8"/>
    </row>
    <row r="1044" spans="1:13">
      <c r="A1044" s="17">
        <v>23</v>
      </c>
      <c r="B1044" s="76"/>
      <c r="C1044" s="6"/>
      <c r="D1044" s="6"/>
      <c r="E1044" s="6"/>
      <c r="F1044" s="6"/>
      <c r="G1044" s="99"/>
      <c r="H1044" s="8"/>
      <c r="I1044" s="8"/>
      <c r="J1044" s="8"/>
      <c r="K1044" s="8"/>
      <c r="L1044" s="8" t="s">
        <v>84</v>
      </c>
      <c r="M1044" s="8"/>
    </row>
    <row r="1045" spans="1:13">
      <c r="A1045" s="17">
        <v>24</v>
      </c>
      <c r="B1045" s="75"/>
      <c r="C1045" s="6"/>
      <c r="D1045" s="6"/>
      <c r="E1045" s="6"/>
      <c r="F1045" s="6"/>
      <c r="G1045" s="99"/>
      <c r="H1045" s="42"/>
      <c r="I1045" s="8"/>
      <c r="J1045" s="42"/>
      <c r="K1045" s="8"/>
      <c r="L1045" s="8"/>
      <c r="M1045" s="8"/>
    </row>
    <row r="1046" spans="1:13">
      <c r="A1046" s="17">
        <v>25</v>
      </c>
      <c r="B1046" s="76"/>
      <c r="C1046" s="6"/>
      <c r="D1046" s="6"/>
      <c r="E1046" s="6"/>
      <c r="F1046" s="6"/>
      <c r="G1046" s="99"/>
      <c r="H1046" s="42"/>
      <c r="I1046" s="99"/>
      <c r="J1046" s="42"/>
      <c r="K1046" s="8"/>
      <c r="L1046" s="8"/>
      <c r="M1046" s="8"/>
    </row>
    <row r="1047" spans="1:13">
      <c r="G1047" s="8"/>
      <c r="H1047" s="8"/>
      <c r="I1047" s="8"/>
      <c r="J1047" s="8"/>
      <c r="K1047" s="8"/>
      <c r="L1047" s="8"/>
      <c r="M1047" s="8"/>
    </row>
    <row r="1048" spans="1:13">
      <c r="G1048" s="8"/>
      <c r="H1048" s="8"/>
      <c r="I1048" s="8"/>
      <c r="J1048" s="8"/>
      <c r="K1048" s="8"/>
      <c r="L1048" s="8"/>
      <c r="M1048" s="8"/>
    </row>
    <row r="1049" spans="1:13">
      <c r="G1049" s="8"/>
      <c r="H1049" s="8"/>
      <c r="I1049" s="8"/>
      <c r="J1049" s="8"/>
      <c r="K1049" s="8"/>
      <c r="L1049" s="8"/>
      <c r="M1049" s="8"/>
    </row>
    <row r="1050" spans="1:13">
      <c r="G1050" s="8"/>
      <c r="H1050" s="8"/>
      <c r="I1050" s="8"/>
      <c r="J1050" s="8"/>
      <c r="K1050" s="8"/>
      <c r="L1050" s="8"/>
      <c r="M1050" s="8"/>
    </row>
    <row r="1051" spans="1:13">
      <c r="G1051" s="8"/>
      <c r="H1051" s="8"/>
      <c r="I1051" s="8"/>
      <c r="J1051" s="8"/>
      <c r="K1051" s="8"/>
      <c r="L1051" s="8"/>
      <c r="M1051" s="8"/>
    </row>
    <row r="1052" spans="1:13">
      <c r="G1052" s="8"/>
      <c r="H1052" s="8"/>
      <c r="I1052" s="8"/>
      <c r="J1052" s="8"/>
      <c r="K1052" s="8"/>
      <c r="L1052" s="8"/>
      <c r="M1052" s="8"/>
    </row>
    <row r="1053" spans="1:13">
      <c r="G1053" s="8"/>
      <c r="H1053" s="8"/>
      <c r="I1053" s="8"/>
      <c r="J1053" s="8"/>
      <c r="K1053" s="8"/>
      <c r="L1053" s="8"/>
      <c r="M1053" s="8"/>
    </row>
    <row r="1054" spans="1:13">
      <c r="G1054" s="8"/>
      <c r="H1054" s="8"/>
      <c r="I1054" s="8"/>
      <c r="J1054" s="8"/>
      <c r="K1054" s="8"/>
      <c r="L1054" s="8"/>
      <c r="M1054" s="8"/>
    </row>
    <row r="1055" spans="1:13">
      <c r="G1055" s="8"/>
      <c r="H1055" s="8"/>
      <c r="I1055" s="8"/>
      <c r="J1055" s="8"/>
      <c r="K1055" s="8"/>
      <c r="L1055" s="8"/>
      <c r="M1055" s="8"/>
    </row>
    <row r="1056" spans="1:13">
      <c r="G1056" s="8"/>
      <c r="H1056" s="8"/>
      <c r="I1056" s="8"/>
      <c r="J1056" s="8"/>
      <c r="K1056" s="8"/>
      <c r="L1056" s="8"/>
      <c r="M1056" s="8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  <c r="M1057" s="94"/>
    </row>
    <row r="1058" spans="1:14">
      <c r="A1058" s="202" t="s">
        <v>86</v>
      </c>
      <c r="B1058" s="203"/>
      <c r="C1058" s="203"/>
      <c r="D1058" s="203"/>
      <c r="E1058" s="203"/>
      <c r="F1058" s="97"/>
      <c r="G1058" s="27"/>
      <c r="H1058" s="96" t="s">
        <v>51</v>
      </c>
      <c r="I1058" s="96"/>
      <c r="J1058" s="96"/>
      <c r="K1058" s="27"/>
      <c r="L1058" s="27"/>
      <c r="M1058" s="27"/>
    </row>
    <row r="1059" spans="1:14">
      <c r="A1059" s="34" t="s">
        <v>52</v>
      </c>
      <c r="B1059" s="97"/>
      <c r="C1059" s="97"/>
      <c r="D1059" s="97"/>
      <c r="E1059" s="97"/>
      <c r="F1059" s="97"/>
      <c r="G1059" s="27"/>
      <c r="H1059" s="55" t="s">
        <v>89</v>
      </c>
      <c r="I1059" s="55"/>
      <c r="J1059" s="55"/>
      <c r="K1059" s="37"/>
      <c r="L1059" s="26"/>
      <c r="M1059" s="26"/>
    </row>
    <row r="1060" spans="1:14">
      <c r="A1060" s="97"/>
      <c r="B1060" s="29"/>
      <c r="C1060" s="15" t="s">
        <v>53</v>
      </c>
      <c r="D1060" s="67"/>
      <c r="E1060" s="30"/>
      <c r="F1060" s="28"/>
      <c r="G1060" s="27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32"/>
    </row>
    <row r="1061" spans="1:14">
      <c r="A1061" s="1"/>
      <c r="B1061" s="1"/>
      <c r="C1061" s="15" t="s">
        <v>59</v>
      </c>
      <c r="D1061" s="30"/>
      <c r="E1061" s="30"/>
      <c r="F1061" s="28"/>
      <c r="G1061" s="27"/>
      <c r="H1061" s="31">
        <v>1</v>
      </c>
      <c r="I1061" s="68"/>
      <c r="J1061" s="35"/>
      <c r="K1061" s="31"/>
      <c r="L1061" s="33"/>
      <c r="M1061" s="106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27"/>
      <c r="H1062" s="31">
        <v>2</v>
      </c>
      <c r="I1062" s="68"/>
      <c r="J1062" s="35"/>
      <c r="K1062" s="31"/>
      <c r="L1062" s="33"/>
      <c r="M1062" s="106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27"/>
      <c r="H1063" s="31">
        <v>3</v>
      </c>
      <c r="I1063" s="31"/>
      <c r="J1063" s="35"/>
      <c r="K1063" s="31"/>
      <c r="L1063" s="33"/>
      <c r="M1063" s="106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27"/>
      <c r="H1064" s="31">
        <v>4</v>
      </c>
      <c r="I1064" s="31"/>
      <c r="J1064" s="35"/>
      <c r="K1064" s="31"/>
      <c r="L1064" s="33"/>
      <c r="M1064" s="106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27"/>
      <c r="H1065" s="31">
        <v>5</v>
      </c>
      <c r="I1065" s="31"/>
      <c r="J1065" s="35"/>
      <c r="K1065" s="31"/>
      <c r="L1065" s="33"/>
      <c r="M1065" s="106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27"/>
      <c r="H1066" s="72"/>
      <c r="I1066" s="72"/>
      <c r="J1066" s="72"/>
      <c r="K1066" s="72"/>
      <c r="L1066" s="44"/>
      <c r="M1066" s="44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27"/>
      <c r="H1067" s="98"/>
      <c r="I1067" s="98"/>
      <c r="J1067" s="98"/>
      <c r="K1067" s="98"/>
      <c r="L1067" s="44"/>
      <c r="M1067" s="44"/>
    </row>
    <row r="1068" spans="1:14">
      <c r="A1068" s="17">
        <v>3</v>
      </c>
      <c r="B1068" s="75"/>
      <c r="C1068" s="71"/>
      <c r="D1068" s="6"/>
      <c r="E1068" s="71"/>
      <c r="F1068" s="6"/>
      <c r="G1068" s="27"/>
      <c r="H1068" s="204" t="s">
        <v>75</v>
      </c>
      <c r="I1068" s="205"/>
      <c r="J1068" s="98"/>
      <c r="K1068" s="44" t="s">
        <v>35</v>
      </c>
      <c r="L1068" s="5"/>
      <c r="M1068" s="5"/>
    </row>
    <row r="1069" spans="1:14">
      <c r="A1069" s="17">
        <v>4</v>
      </c>
      <c r="B1069" s="75"/>
      <c r="C1069" s="71"/>
      <c r="D1069" s="6"/>
      <c r="E1069" s="71"/>
      <c r="F1069" s="6"/>
      <c r="G1069" s="27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3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27"/>
      <c r="H1070" s="21" t="s">
        <v>65</v>
      </c>
      <c r="I1070" s="21"/>
      <c r="J1070" s="43">
        <f>SUM(B1068:B1070)*5+(B1072)*3+B1067</f>
        <v>10</v>
      </c>
      <c r="K1070" s="27"/>
      <c r="L1070" s="3"/>
      <c r="M1070" s="3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27"/>
      <c r="H1071" s="206" t="s">
        <v>66</v>
      </c>
      <c r="I1071" s="207"/>
      <c r="J1071" s="206" t="s">
        <v>67</v>
      </c>
      <c r="K1071" s="207"/>
      <c r="L1071" s="20"/>
      <c r="M1071" s="20"/>
    </row>
    <row r="1072" spans="1:14">
      <c r="A1072" s="17">
        <v>7</v>
      </c>
      <c r="B1072" s="76"/>
      <c r="C1072" s="71"/>
      <c r="D1072" s="71"/>
      <c r="E1072" s="71"/>
      <c r="F1072" s="6"/>
      <c r="G1072" s="27"/>
      <c r="H1072" s="197"/>
      <c r="I1072" s="198"/>
      <c r="J1072" s="197"/>
      <c r="K1072" s="198"/>
      <c r="L1072" s="27"/>
      <c r="M1072" s="27"/>
    </row>
    <row r="1073" spans="1:13">
      <c r="A1073" s="17">
        <v>8</v>
      </c>
      <c r="B1073" s="7"/>
      <c r="C1073" s="7"/>
      <c r="D1073" s="7"/>
      <c r="E1073" s="71"/>
      <c r="F1073" s="6"/>
      <c r="G1073" s="27"/>
      <c r="H1073" s="199"/>
      <c r="I1073" s="200"/>
      <c r="J1073" s="199"/>
      <c r="K1073" s="200"/>
      <c r="L1073" s="27"/>
      <c r="M1073" s="27"/>
    </row>
    <row r="1074" spans="1:13">
      <c r="A1074" s="17">
        <v>9</v>
      </c>
      <c r="B1074" s="23"/>
      <c r="C1074" s="7"/>
      <c r="D1074" s="7"/>
      <c r="E1074" s="6"/>
      <c r="F1074" s="6"/>
      <c r="G1074" s="27"/>
      <c r="H1074" s="38" t="s">
        <v>68</v>
      </c>
      <c r="I1074" s="38"/>
      <c r="J1074" s="38"/>
      <c r="K1074" s="38"/>
      <c r="L1074" s="27"/>
      <c r="M1074" s="27"/>
    </row>
    <row r="1075" spans="1:13">
      <c r="A1075" s="17">
        <v>10</v>
      </c>
      <c r="B1075" s="95"/>
      <c r="C1075" s="6"/>
      <c r="D1075" s="6"/>
      <c r="E1075" s="6"/>
      <c r="F1075" s="6"/>
      <c r="G1075" s="27"/>
      <c r="H1075" s="54" t="s">
        <v>69</v>
      </c>
      <c r="I1075" s="54"/>
      <c r="J1075" s="54"/>
      <c r="K1075" s="54"/>
      <c r="L1075" s="27"/>
      <c r="M1075" s="27"/>
    </row>
    <row r="1076" spans="1:13">
      <c r="A1076" s="17">
        <v>11</v>
      </c>
      <c r="B1076" s="76"/>
      <c r="C1076" s="6"/>
      <c r="D1076" s="6"/>
      <c r="E1076" s="6"/>
      <c r="F1076" s="6"/>
      <c r="G1076" s="20"/>
      <c r="H1076" s="182"/>
      <c r="I1076" s="183"/>
      <c r="J1076" s="8"/>
      <c r="K1076" s="8"/>
      <c r="L1076" s="8"/>
      <c r="M1076" s="8"/>
    </row>
    <row r="1077" spans="1:13">
      <c r="A1077" s="17">
        <v>12</v>
      </c>
      <c r="B1077" s="75"/>
      <c r="C1077" s="6"/>
      <c r="D1077" s="6"/>
      <c r="E1077" s="6"/>
      <c r="F1077" s="6"/>
      <c r="G1077" s="20"/>
      <c r="H1077" s="95"/>
      <c r="I1077" s="7"/>
      <c r="J1077" s="8"/>
      <c r="K1077" s="8"/>
      <c r="L1077" s="8"/>
      <c r="M1077" s="8"/>
    </row>
    <row r="1078" spans="1:13">
      <c r="A1078" s="17">
        <v>13</v>
      </c>
      <c r="B1078" s="76"/>
      <c r="C1078" s="6"/>
      <c r="D1078" s="6"/>
      <c r="E1078" s="6"/>
      <c r="F1078" s="6"/>
      <c r="G1078" s="20"/>
      <c r="H1078" s="95"/>
      <c r="I1078" s="7"/>
      <c r="J1078" s="8"/>
      <c r="K1078" s="8"/>
      <c r="L1078" s="8"/>
      <c r="M1078" s="8"/>
    </row>
    <row r="1079" spans="1:13">
      <c r="A1079" s="17">
        <v>14</v>
      </c>
      <c r="B1079" s="76"/>
      <c r="C1079" s="6"/>
      <c r="D1079" s="6"/>
      <c r="E1079" s="6"/>
      <c r="F1079" s="6"/>
      <c r="G1079" s="20"/>
      <c r="H1079" s="95"/>
      <c r="I1079" s="7"/>
      <c r="J1079" s="8"/>
      <c r="K1079" s="8"/>
      <c r="L1079" s="8"/>
      <c r="M1079" s="8"/>
    </row>
    <row r="1080" spans="1:13">
      <c r="A1080" s="17">
        <v>15</v>
      </c>
      <c r="B1080" s="76"/>
      <c r="C1080" s="6"/>
      <c r="D1080" s="6"/>
      <c r="E1080" s="6"/>
      <c r="F1080" s="6"/>
      <c r="G1080" s="20"/>
      <c r="H1080" s="95"/>
      <c r="I1080" s="7"/>
      <c r="J1080" s="8"/>
      <c r="K1080" s="8"/>
      <c r="L1080" s="8"/>
      <c r="M1080" s="8"/>
    </row>
    <row r="1081" spans="1:13">
      <c r="A1081" s="17">
        <v>16</v>
      </c>
      <c r="B1081" s="75"/>
      <c r="C1081" s="6"/>
      <c r="D1081" s="6"/>
      <c r="E1081" s="6"/>
      <c r="F1081" s="6"/>
      <c r="G1081" s="54"/>
      <c r="H1081" s="95"/>
      <c r="I1081" s="7"/>
      <c r="J1081" s="8"/>
      <c r="K1081" s="8"/>
      <c r="L1081" s="8"/>
      <c r="M1081" s="8"/>
    </row>
    <row r="1082" spans="1:13">
      <c r="A1082" s="17">
        <v>17</v>
      </c>
      <c r="B1082" s="76"/>
      <c r="C1082" s="6"/>
      <c r="D1082" s="6"/>
      <c r="E1082" s="6"/>
      <c r="F1082" s="6"/>
      <c r="G1082" s="54"/>
      <c r="H1082" s="56" t="s">
        <v>83</v>
      </c>
      <c r="I1082" s="8"/>
      <c r="J1082" s="56"/>
      <c r="K1082" s="8"/>
      <c r="L1082" s="56"/>
      <c r="M1082" s="56"/>
    </row>
    <row r="1083" spans="1:13">
      <c r="A1083" s="17">
        <v>18</v>
      </c>
      <c r="B1083" s="76"/>
      <c r="C1083" s="6"/>
      <c r="D1083" s="6"/>
      <c r="E1083" s="6"/>
      <c r="F1083" s="6"/>
      <c r="G1083" s="54"/>
      <c r="H1083" s="99"/>
      <c r="I1083" s="8"/>
      <c r="J1083" s="99"/>
      <c r="K1083" s="8"/>
      <c r="L1083" s="99"/>
      <c r="M1083" s="99"/>
    </row>
    <row r="1084" spans="1:13">
      <c r="A1084" s="17">
        <v>19</v>
      </c>
      <c r="B1084" s="76"/>
      <c r="C1084" s="6"/>
      <c r="D1084" s="6"/>
      <c r="E1084" s="6"/>
      <c r="F1084" s="6"/>
      <c r="G1084" s="99"/>
      <c r="H1084" s="8"/>
      <c r="I1084" s="8"/>
      <c r="J1084" s="8"/>
      <c r="K1084" s="8"/>
      <c r="L1084" s="8"/>
      <c r="M1084" s="8"/>
    </row>
    <row r="1085" spans="1:13">
      <c r="A1085" s="17">
        <v>20</v>
      </c>
      <c r="B1085" s="75"/>
      <c r="C1085" s="6"/>
      <c r="D1085" s="6"/>
      <c r="E1085" s="6"/>
      <c r="F1085" s="6"/>
      <c r="G1085" s="99"/>
      <c r="H1085" s="8"/>
      <c r="I1085" s="8"/>
      <c r="J1085" s="8"/>
      <c r="K1085" s="8"/>
      <c r="L1085" s="8"/>
      <c r="M1085" s="8"/>
    </row>
    <row r="1086" spans="1:13">
      <c r="A1086" s="17">
        <v>21</v>
      </c>
      <c r="B1086" s="76"/>
      <c r="C1086" s="6"/>
      <c r="D1086" s="6"/>
      <c r="E1086" s="6"/>
      <c r="F1086" s="6"/>
      <c r="G1086" s="99"/>
      <c r="H1086" s="8"/>
      <c r="I1086" s="8"/>
      <c r="J1086" s="8"/>
      <c r="K1086" s="8"/>
      <c r="L1086" s="8"/>
      <c r="M1086" s="8"/>
    </row>
    <row r="1087" spans="1:13">
      <c r="A1087" s="17">
        <v>22</v>
      </c>
      <c r="B1087" s="76"/>
      <c r="C1087" s="6"/>
      <c r="D1087" s="6"/>
      <c r="E1087" s="6"/>
      <c r="F1087" s="6"/>
      <c r="G1087" s="99"/>
      <c r="H1087" s="8"/>
      <c r="I1087" s="8"/>
      <c r="J1087" s="8"/>
      <c r="K1087" s="8"/>
      <c r="L1087" s="8"/>
      <c r="M1087" s="8"/>
    </row>
    <row r="1088" spans="1:13">
      <c r="A1088" s="17">
        <v>23</v>
      </c>
      <c r="B1088" s="76"/>
      <c r="C1088" s="6"/>
      <c r="D1088" s="6"/>
      <c r="E1088" s="6"/>
      <c r="F1088" s="6"/>
      <c r="G1088" s="99"/>
      <c r="H1088" s="8"/>
      <c r="I1088" s="8"/>
      <c r="J1088" s="8"/>
      <c r="K1088" s="8"/>
      <c r="L1088" s="8" t="s">
        <v>84</v>
      </c>
      <c r="M1088" s="8"/>
    </row>
    <row r="1089" spans="1:13">
      <c r="A1089" s="17">
        <v>24</v>
      </c>
      <c r="B1089" s="75"/>
      <c r="C1089" s="6"/>
      <c r="D1089" s="6"/>
      <c r="E1089" s="6"/>
      <c r="F1089" s="6"/>
      <c r="G1089" s="99"/>
      <c r="H1089" s="42"/>
      <c r="I1089" s="8"/>
      <c r="J1089" s="42"/>
      <c r="K1089" s="8"/>
      <c r="L1089" s="8"/>
      <c r="M1089" s="8"/>
    </row>
    <row r="1090" spans="1:13">
      <c r="A1090" s="17">
        <v>25</v>
      </c>
      <c r="B1090" s="76"/>
      <c r="C1090" s="6"/>
      <c r="D1090" s="6"/>
      <c r="E1090" s="6"/>
      <c r="F1090" s="6"/>
      <c r="G1090" s="99"/>
      <c r="H1090" s="42"/>
      <c r="I1090" s="99"/>
      <c r="J1090" s="42"/>
      <c r="K1090" s="8"/>
      <c r="L1090" s="8"/>
      <c r="M1090" s="8"/>
    </row>
    <row r="1091" spans="1:13">
      <c r="G1091" s="8"/>
      <c r="H1091" s="8"/>
      <c r="I1091" s="8"/>
      <c r="J1091" s="8"/>
      <c r="K1091" s="8"/>
      <c r="L1091" s="8"/>
      <c r="M1091" s="8"/>
    </row>
    <row r="1092" spans="1:13">
      <c r="G1092" s="8"/>
      <c r="H1092" s="8"/>
      <c r="I1092" s="8"/>
      <c r="J1092" s="8"/>
      <c r="K1092" s="8"/>
      <c r="L1092" s="8"/>
      <c r="M1092" s="8"/>
    </row>
    <row r="1093" spans="1:13">
      <c r="G1093" s="8"/>
      <c r="H1093" s="8"/>
      <c r="I1093" s="8"/>
      <c r="J1093" s="8"/>
      <c r="K1093" s="8"/>
      <c r="L1093" s="8"/>
      <c r="M1093" s="8"/>
    </row>
    <row r="1094" spans="1:13">
      <c r="G1094" s="8"/>
      <c r="H1094" s="8"/>
      <c r="I1094" s="8"/>
      <c r="J1094" s="8"/>
      <c r="K1094" s="8"/>
      <c r="L1094" s="8"/>
      <c r="M1094" s="8"/>
    </row>
    <row r="1095" spans="1:13">
      <c r="G1095" s="8"/>
      <c r="H1095" s="8"/>
      <c r="I1095" s="8"/>
      <c r="J1095" s="8"/>
      <c r="K1095" s="8"/>
      <c r="L1095" s="8"/>
      <c r="M1095" s="8"/>
    </row>
    <row r="1096" spans="1:13">
      <c r="G1096" s="8"/>
      <c r="H1096" s="8"/>
      <c r="I1096" s="8"/>
      <c r="J1096" s="8"/>
      <c r="K1096" s="8"/>
      <c r="L1096" s="8"/>
      <c r="M1096" s="8"/>
    </row>
    <row r="1097" spans="1:13">
      <c r="G1097" s="8"/>
      <c r="H1097" s="8"/>
      <c r="I1097" s="8"/>
      <c r="J1097" s="8"/>
      <c r="K1097" s="8"/>
      <c r="L1097" s="8"/>
      <c r="M1097" s="8"/>
    </row>
    <row r="1098" spans="1:13">
      <c r="G1098" s="8"/>
      <c r="H1098" s="8"/>
      <c r="I1098" s="8"/>
      <c r="J1098" s="8"/>
      <c r="K1098" s="8"/>
      <c r="L1098" s="8"/>
      <c r="M1098" s="8"/>
    </row>
    <row r="1099" spans="1:13">
      <c r="G1099" s="8"/>
      <c r="H1099" s="8"/>
      <c r="I1099" s="8"/>
      <c r="J1099" s="8"/>
      <c r="K1099" s="8"/>
      <c r="L1099" s="8"/>
      <c r="M1099" s="8"/>
    </row>
    <row r="1100" spans="1:13">
      <c r="G1100" s="8"/>
      <c r="H1100" s="8"/>
      <c r="I1100" s="8"/>
      <c r="J1100" s="8"/>
      <c r="K1100" s="8"/>
      <c r="L1100" s="8"/>
      <c r="M1100" s="8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94"/>
    </row>
    <row r="1102" spans="1:13">
      <c r="A1102" s="202" t="s">
        <v>86</v>
      </c>
      <c r="B1102" s="203"/>
      <c r="C1102" s="203"/>
      <c r="D1102" s="203"/>
      <c r="E1102" s="203"/>
      <c r="F1102" s="97"/>
      <c r="G1102" s="27"/>
      <c r="H1102" s="96" t="s">
        <v>51</v>
      </c>
      <c r="I1102" s="96"/>
      <c r="J1102" s="96"/>
      <c r="K1102" s="27"/>
      <c r="L1102" s="27"/>
      <c r="M1102" s="27"/>
    </row>
    <row r="1103" spans="1:13">
      <c r="A1103" s="34" t="s">
        <v>52</v>
      </c>
      <c r="B1103" s="97"/>
      <c r="C1103" s="97"/>
      <c r="D1103" s="97"/>
      <c r="E1103" s="97"/>
      <c r="F1103" s="97"/>
      <c r="G1103" s="27"/>
      <c r="H1103" s="55" t="s">
        <v>89</v>
      </c>
      <c r="I1103" s="55"/>
      <c r="J1103" s="55"/>
      <c r="K1103" s="37"/>
      <c r="L1103" s="26"/>
      <c r="M1103" s="26"/>
    </row>
    <row r="1104" spans="1:13">
      <c r="A1104" s="97"/>
      <c r="B1104" s="29"/>
      <c r="C1104" s="15" t="s">
        <v>53</v>
      </c>
      <c r="D1104" s="67"/>
      <c r="E1104" s="30"/>
      <c r="F1104" s="28"/>
      <c r="G1104" s="27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32"/>
    </row>
    <row r="1105" spans="1:13">
      <c r="A1105" s="1"/>
      <c r="B1105" s="1"/>
      <c r="C1105" s="15" t="s">
        <v>59</v>
      </c>
      <c r="D1105" s="30"/>
      <c r="E1105" s="30"/>
      <c r="F1105" s="28"/>
      <c r="G1105" s="27"/>
      <c r="H1105" s="31">
        <v>1</v>
      </c>
      <c r="I1105" s="68"/>
      <c r="J1105" s="35"/>
      <c r="K1105" s="31"/>
      <c r="L1105" s="33"/>
      <c r="M1105" s="106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27"/>
      <c r="H1106" s="31">
        <v>2</v>
      </c>
      <c r="I1106" s="68"/>
      <c r="J1106" s="35"/>
      <c r="K1106" s="31"/>
      <c r="L1106" s="33"/>
      <c r="M1106" s="106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27"/>
      <c r="H1107" s="31">
        <v>3</v>
      </c>
      <c r="I1107" s="31"/>
      <c r="J1107" s="35"/>
      <c r="K1107" s="31"/>
      <c r="L1107" s="33"/>
      <c r="M1107" s="106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27"/>
      <c r="H1108" s="31">
        <v>4</v>
      </c>
      <c r="I1108" s="31"/>
      <c r="J1108" s="35"/>
      <c r="K1108" s="31"/>
      <c r="L1108" s="33"/>
      <c r="M1108" s="106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27"/>
      <c r="H1109" s="31">
        <v>5</v>
      </c>
      <c r="I1109" s="31"/>
      <c r="J1109" s="35"/>
      <c r="K1109" s="31"/>
      <c r="L1109" s="33"/>
      <c r="M1109" s="106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27"/>
      <c r="H1110" s="72"/>
      <c r="I1110" s="72"/>
      <c r="J1110" s="72"/>
      <c r="K1110" s="72"/>
      <c r="L1110" s="44"/>
      <c r="M1110" s="44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27"/>
      <c r="H1111" s="98"/>
      <c r="I1111" s="98"/>
      <c r="J1111" s="98"/>
      <c r="K1111" s="98"/>
      <c r="L1111" s="44"/>
      <c r="M1111" s="44"/>
    </row>
    <row r="1112" spans="1:13">
      <c r="A1112" s="17">
        <v>3</v>
      </c>
      <c r="B1112" s="75"/>
      <c r="C1112" s="71"/>
      <c r="D1112" s="6"/>
      <c r="E1112" s="71"/>
      <c r="F1112" s="6"/>
      <c r="G1112" s="27"/>
      <c r="H1112" s="204" t="s">
        <v>75</v>
      </c>
      <c r="I1112" s="205"/>
      <c r="J1112" s="98"/>
      <c r="K1112" s="44" t="s">
        <v>35</v>
      </c>
      <c r="L1112" s="5"/>
      <c r="M1112" s="5"/>
    </row>
    <row r="1113" spans="1:13">
      <c r="A1113" s="17">
        <v>4</v>
      </c>
      <c r="B1113" s="75"/>
      <c r="C1113" s="71"/>
      <c r="D1113" s="6"/>
      <c r="E1113" s="71"/>
      <c r="F1113" s="6"/>
      <c r="G1113" s="27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3"/>
    </row>
    <row r="1114" spans="1:13">
      <c r="A1114" s="17">
        <v>5</v>
      </c>
      <c r="B1114" s="76"/>
      <c r="C1114" s="71"/>
      <c r="D1114" s="71"/>
      <c r="E1114" s="71"/>
      <c r="F1114" s="6"/>
      <c r="G1114" s="27"/>
      <c r="H1114" s="21" t="s">
        <v>65</v>
      </c>
      <c r="I1114" s="21"/>
      <c r="J1114" s="43">
        <f>SUM(B1112:B1114)*5+(B1116)*3+B1111</f>
        <v>10</v>
      </c>
      <c r="K1114" s="27"/>
      <c r="L1114" s="3"/>
      <c r="M1114" s="3"/>
    </row>
    <row r="1115" spans="1:13">
      <c r="A1115" s="17">
        <v>6</v>
      </c>
      <c r="B1115" s="7"/>
      <c r="C1115" s="7"/>
      <c r="D1115" s="7"/>
      <c r="E1115" s="71"/>
      <c r="F1115" s="6"/>
      <c r="G1115" s="27"/>
      <c r="H1115" s="206" t="s">
        <v>66</v>
      </c>
      <c r="I1115" s="207"/>
      <c r="J1115" s="206" t="s">
        <v>67</v>
      </c>
      <c r="K1115" s="207"/>
      <c r="L1115" s="20"/>
      <c r="M1115" s="20"/>
    </row>
    <row r="1116" spans="1:13">
      <c r="A1116" s="17">
        <v>7</v>
      </c>
      <c r="B1116" s="76"/>
      <c r="C1116" s="71"/>
      <c r="D1116" s="71"/>
      <c r="E1116" s="71"/>
      <c r="F1116" s="6"/>
      <c r="G1116" s="27"/>
      <c r="H1116" s="197"/>
      <c r="I1116" s="198"/>
      <c r="J1116" s="197"/>
      <c r="K1116" s="198"/>
      <c r="L1116" s="27"/>
      <c r="M1116" s="27"/>
    </row>
    <row r="1117" spans="1:13">
      <c r="A1117" s="17">
        <v>8</v>
      </c>
      <c r="B1117" s="7"/>
      <c r="C1117" s="7"/>
      <c r="D1117" s="7"/>
      <c r="E1117" s="71"/>
      <c r="F1117" s="6"/>
      <c r="G1117" s="27"/>
      <c r="H1117" s="199"/>
      <c r="I1117" s="200"/>
      <c r="J1117" s="199"/>
      <c r="K1117" s="200"/>
      <c r="L1117" s="27"/>
      <c r="M1117" s="27"/>
    </row>
    <row r="1118" spans="1:13">
      <c r="A1118" s="17">
        <v>9</v>
      </c>
      <c r="B1118" s="23"/>
      <c r="C1118" s="7"/>
      <c r="D1118" s="7"/>
      <c r="E1118" s="6"/>
      <c r="F1118" s="6"/>
      <c r="G1118" s="27"/>
      <c r="H1118" s="38" t="s">
        <v>68</v>
      </c>
      <c r="I1118" s="38"/>
      <c r="J1118" s="38"/>
      <c r="K1118" s="38"/>
      <c r="L1118" s="27"/>
      <c r="M1118" s="27"/>
    </row>
    <row r="1119" spans="1:13">
      <c r="A1119" s="17">
        <v>10</v>
      </c>
      <c r="B1119" s="95"/>
      <c r="C1119" s="6"/>
      <c r="D1119" s="6"/>
      <c r="E1119" s="6"/>
      <c r="F1119" s="6"/>
      <c r="G1119" s="27"/>
      <c r="H1119" s="54" t="s">
        <v>69</v>
      </c>
      <c r="I1119" s="54"/>
      <c r="J1119" s="54"/>
      <c r="K1119" s="54"/>
      <c r="L1119" s="27"/>
      <c r="M1119" s="27"/>
    </row>
    <row r="1120" spans="1:13">
      <c r="A1120" s="17">
        <v>11</v>
      </c>
      <c r="B1120" s="76"/>
      <c r="C1120" s="6"/>
      <c r="D1120" s="6"/>
      <c r="E1120" s="6"/>
      <c r="F1120" s="6"/>
      <c r="G1120" s="20"/>
      <c r="H1120" s="182"/>
      <c r="I1120" s="183"/>
      <c r="J1120" s="8"/>
      <c r="K1120" s="8"/>
      <c r="L1120" s="8"/>
      <c r="M1120" s="8"/>
    </row>
    <row r="1121" spans="1:13">
      <c r="A1121" s="17">
        <v>12</v>
      </c>
      <c r="B1121" s="75"/>
      <c r="C1121" s="6"/>
      <c r="D1121" s="6"/>
      <c r="E1121" s="6"/>
      <c r="F1121" s="6"/>
      <c r="G1121" s="20"/>
      <c r="H1121" s="95"/>
      <c r="I1121" s="7"/>
      <c r="J1121" s="8"/>
      <c r="K1121" s="8"/>
      <c r="L1121" s="8"/>
      <c r="M1121" s="8"/>
    </row>
    <row r="1122" spans="1:13">
      <c r="A1122" s="17">
        <v>13</v>
      </c>
      <c r="B1122" s="76"/>
      <c r="C1122" s="6"/>
      <c r="D1122" s="6"/>
      <c r="E1122" s="6"/>
      <c r="F1122" s="6"/>
      <c r="G1122" s="20"/>
      <c r="H1122" s="95"/>
      <c r="I1122" s="7"/>
      <c r="J1122" s="8"/>
      <c r="K1122" s="8"/>
      <c r="L1122" s="8"/>
      <c r="M1122" s="8"/>
    </row>
    <row r="1123" spans="1:13">
      <c r="A1123" s="17">
        <v>14</v>
      </c>
      <c r="B1123" s="76"/>
      <c r="C1123" s="6"/>
      <c r="D1123" s="6"/>
      <c r="E1123" s="6"/>
      <c r="F1123" s="6"/>
      <c r="G1123" s="20"/>
      <c r="H1123" s="95"/>
      <c r="I1123" s="7"/>
      <c r="J1123" s="8"/>
      <c r="K1123" s="8"/>
      <c r="L1123" s="8"/>
      <c r="M1123" s="8"/>
    </row>
    <row r="1124" spans="1:13">
      <c r="A1124" s="17">
        <v>15</v>
      </c>
      <c r="B1124" s="76"/>
      <c r="C1124" s="6"/>
      <c r="D1124" s="6"/>
      <c r="E1124" s="6"/>
      <c r="F1124" s="6"/>
      <c r="G1124" s="20"/>
      <c r="H1124" s="95"/>
      <c r="I1124" s="7"/>
      <c r="J1124" s="8"/>
      <c r="K1124" s="8"/>
      <c r="L1124" s="8"/>
      <c r="M1124" s="8"/>
    </row>
    <row r="1125" spans="1:13">
      <c r="A1125" s="17">
        <v>16</v>
      </c>
      <c r="B1125" s="75"/>
      <c r="C1125" s="6"/>
      <c r="D1125" s="6"/>
      <c r="E1125" s="6"/>
      <c r="F1125" s="6"/>
      <c r="G1125" s="54"/>
      <c r="H1125" s="95"/>
      <c r="I1125" s="7"/>
      <c r="J1125" s="8"/>
      <c r="K1125" s="8"/>
      <c r="L1125" s="8"/>
      <c r="M1125" s="8"/>
    </row>
    <row r="1126" spans="1:13">
      <c r="A1126" s="17">
        <v>17</v>
      </c>
      <c r="B1126" s="76"/>
      <c r="C1126" s="6"/>
      <c r="D1126" s="6"/>
      <c r="E1126" s="6"/>
      <c r="F1126" s="6"/>
      <c r="G1126" s="54"/>
      <c r="H1126" s="56" t="s">
        <v>83</v>
      </c>
      <c r="I1126" s="8"/>
      <c r="J1126" s="56"/>
      <c r="K1126" s="8"/>
      <c r="L1126" s="56"/>
      <c r="M1126" s="56"/>
    </row>
    <row r="1127" spans="1:13">
      <c r="A1127" s="17">
        <v>18</v>
      </c>
      <c r="B1127" s="76"/>
      <c r="C1127" s="6"/>
      <c r="D1127" s="6"/>
      <c r="E1127" s="6"/>
      <c r="F1127" s="6"/>
      <c r="G1127" s="54"/>
      <c r="H1127" s="99"/>
      <c r="I1127" s="8"/>
      <c r="J1127" s="99"/>
      <c r="K1127" s="8"/>
      <c r="L1127" s="99"/>
      <c r="M1127" s="99"/>
    </row>
    <row r="1128" spans="1:13">
      <c r="A1128" s="17">
        <v>19</v>
      </c>
      <c r="B1128" s="76"/>
      <c r="C1128" s="6"/>
      <c r="D1128" s="6"/>
      <c r="E1128" s="6"/>
      <c r="F1128" s="6"/>
      <c r="G1128" s="99"/>
      <c r="H1128" s="8"/>
      <c r="I1128" s="8"/>
      <c r="J1128" s="8"/>
      <c r="K1128" s="8"/>
      <c r="L1128" s="8"/>
      <c r="M1128" s="8"/>
    </row>
    <row r="1129" spans="1:13">
      <c r="A1129" s="17">
        <v>20</v>
      </c>
      <c r="B1129" s="75"/>
      <c r="C1129" s="6"/>
      <c r="D1129" s="6"/>
      <c r="E1129" s="6"/>
      <c r="F1129" s="6"/>
      <c r="G1129" s="99"/>
      <c r="H1129" s="8"/>
      <c r="I1129" s="8"/>
      <c r="J1129" s="8"/>
      <c r="K1129" s="8"/>
      <c r="L1129" s="8"/>
      <c r="M1129" s="8"/>
    </row>
    <row r="1130" spans="1:13">
      <c r="A1130" s="17">
        <v>21</v>
      </c>
      <c r="B1130" s="76"/>
      <c r="C1130" s="6"/>
      <c r="D1130" s="6"/>
      <c r="E1130" s="6"/>
      <c r="F1130" s="6"/>
      <c r="G1130" s="99"/>
      <c r="H1130" s="8"/>
      <c r="I1130" s="8"/>
      <c r="J1130" s="8"/>
      <c r="K1130" s="8"/>
      <c r="L1130" s="8"/>
      <c r="M1130" s="8"/>
    </row>
    <row r="1131" spans="1:13">
      <c r="A1131" s="17">
        <v>22</v>
      </c>
      <c r="B1131" s="76"/>
      <c r="C1131" s="6"/>
      <c r="D1131" s="6"/>
      <c r="E1131" s="6"/>
      <c r="F1131" s="6"/>
      <c r="G1131" s="99"/>
      <c r="H1131" s="8"/>
      <c r="I1131" s="8"/>
      <c r="J1131" s="8"/>
      <c r="K1131" s="8"/>
      <c r="L1131" s="8"/>
      <c r="M1131" s="8"/>
    </row>
    <row r="1132" spans="1:13">
      <c r="A1132" s="17">
        <v>23</v>
      </c>
      <c r="B1132" s="76"/>
      <c r="C1132" s="6"/>
      <c r="D1132" s="6"/>
      <c r="E1132" s="6"/>
      <c r="F1132" s="6"/>
      <c r="G1132" s="99"/>
      <c r="H1132" s="8"/>
      <c r="I1132" s="8"/>
      <c r="J1132" s="8"/>
      <c r="K1132" s="8"/>
      <c r="L1132" s="8" t="s">
        <v>84</v>
      </c>
      <c r="M1132" s="8"/>
    </row>
    <row r="1133" spans="1:13">
      <c r="A1133" s="17">
        <v>24</v>
      </c>
      <c r="B1133" s="75"/>
      <c r="C1133" s="6"/>
      <c r="D1133" s="6"/>
      <c r="E1133" s="6"/>
      <c r="F1133" s="6"/>
      <c r="G1133" s="99"/>
      <c r="H1133" s="42"/>
      <c r="I1133" s="8"/>
      <c r="J1133" s="42"/>
      <c r="K1133" s="8"/>
      <c r="L1133" s="8"/>
      <c r="M1133" s="8"/>
    </row>
    <row r="1134" spans="1:13">
      <c r="A1134" s="17">
        <v>25</v>
      </c>
      <c r="B1134" s="76"/>
      <c r="C1134" s="6"/>
      <c r="D1134" s="6"/>
      <c r="E1134" s="6"/>
      <c r="F1134" s="6"/>
      <c r="G1134" s="99"/>
      <c r="H1134" s="42"/>
      <c r="I1134" s="99"/>
      <c r="J1134" s="42"/>
      <c r="K1134" s="8"/>
      <c r="L1134" s="8"/>
      <c r="M1134" s="8"/>
    </row>
    <row r="1135" spans="1:13">
      <c r="G1135" s="8"/>
      <c r="H1135" s="8"/>
      <c r="I1135" s="8"/>
      <c r="J1135" s="8"/>
      <c r="K1135" s="8"/>
      <c r="L1135" s="8"/>
      <c r="M1135" s="8"/>
    </row>
    <row r="1136" spans="1:13">
      <c r="G1136" s="8"/>
      <c r="H1136" s="8"/>
      <c r="I1136" s="8"/>
      <c r="J1136" s="8"/>
      <c r="K1136" s="8"/>
      <c r="L1136" s="8"/>
      <c r="M1136" s="8"/>
    </row>
    <row r="1137" spans="1:13">
      <c r="G1137" s="8"/>
      <c r="H1137" s="8"/>
      <c r="I1137" s="8"/>
      <c r="J1137" s="8"/>
      <c r="K1137" s="8"/>
      <c r="L1137" s="8"/>
      <c r="M1137" s="8"/>
    </row>
    <row r="1138" spans="1:13">
      <c r="G1138" s="8"/>
      <c r="H1138" s="8"/>
      <c r="I1138" s="8"/>
      <c r="J1138" s="8"/>
      <c r="K1138" s="8"/>
      <c r="L1138" s="8"/>
      <c r="M1138" s="8"/>
    </row>
    <row r="1139" spans="1:13">
      <c r="G1139" s="8"/>
      <c r="H1139" s="8"/>
      <c r="I1139" s="8"/>
      <c r="J1139" s="8"/>
      <c r="K1139" s="8"/>
      <c r="L1139" s="8"/>
      <c r="M1139" s="8"/>
    </row>
    <row r="1140" spans="1:13">
      <c r="G1140" s="8"/>
      <c r="H1140" s="8"/>
      <c r="I1140" s="8"/>
      <c r="J1140" s="8"/>
      <c r="K1140" s="8"/>
      <c r="L1140" s="8"/>
      <c r="M1140" s="8"/>
    </row>
    <row r="1141" spans="1:13">
      <c r="G1141" s="8"/>
      <c r="H1141" s="8"/>
      <c r="I1141" s="8"/>
      <c r="J1141" s="8"/>
      <c r="K1141" s="8"/>
      <c r="L1141" s="8"/>
      <c r="M1141" s="8"/>
    </row>
    <row r="1142" spans="1:13">
      <c r="G1142" s="8"/>
      <c r="H1142" s="8"/>
      <c r="I1142" s="8"/>
      <c r="J1142" s="8"/>
      <c r="K1142" s="8"/>
      <c r="L1142" s="8"/>
      <c r="M1142" s="8"/>
    </row>
    <row r="1143" spans="1:13">
      <c r="G1143" s="8"/>
      <c r="H1143" s="8"/>
      <c r="I1143" s="8"/>
      <c r="J1143" s="8"/>
      <c r="K1143" s="8"/>
      <c r="L1143" s="8"/>
      <c r="M1143" s="8"/>
    </row>
    <row r="1144" spans="1:13">
      <c r="G1144" s="8"/>
      <c r="H1144" s="8"/>
      <c r="I1144" s="8"/>
      <c r="J1144" s="8"/>
      <c r="K1144" s="8"/>
      <c r="L1144" s="8"/>
      <c r="M1144" s="8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  <c r="M1145" s="94"/>
    </row>
    <row r="1146" spans="1:13">
      <c r="A1146" s="202" t="s">
        <v>86</v>
      </c>
      <c r="B1146" s="203"/>
      <c r="C1146" s="203"/>
      <c r="D1146" s="203"/>
      <c r="E1146" s="203"/>
      <c r="F1146" s="97"/>
      <c r="G1146" s="27"/>
      <c r="H1146" s="96" t="s">
        <v>51</v>
      </c>
      <c r="I1146" s="96"/>
      <c r="J1146" s="96"/>
      <c r="K1146" s="27"/>
      <c r="L1146" s="27"/>
      <c r="M1146" s="27"/>
    </row>
    <row r="1147" spans="1:13">
      <c r="A1147" s="34" t="s">
        <v>52</v>
      </c>
      <c r="B1147" s="97"/>
      <c r="C1147" s="97"/>
      <c r="D1147" s="97"/>
      <c r="E1147" s="97"/>
      <c r="F1147" s="97"/>
      <c r="G1147" s="27"/>
      <c r="H1147" s="55" t="s">
        <v>89</v>
      </c>
      <c r="I1147" s="55"/>
      <c r="J1147" s="55"/>
      <c r="K1147" s="37"/>
      <c r="L1147" s="26"/>
      <c r="M1147" s="26"/>
    </row>
    <row r="1148" spans="1:13">
      <c r="A1148" s="97"/>
      <c r="B1148" s="29"/>
      <c r="C1148" s="15" t="s">
        <v>53</v>
      </c>
      <c r="D1148" s="67"/>
      <c r="E1148" s="30"/>
      <c r="F1148" s="28"/>
      <c r="G1148" s="27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32"/>
    </row>
    <row r="1149" spans="1:13">
      <c r="A1149" s="1"/>
      <c r="B1149" s="1"/>
      <c r="C1149" s="15" t="s">
        <v>59</v>
      </c>
      <c r="D1149" s="30"/>
      <c r="E1149" s="30"/>
      <c r="F1149" s="28"/>
      <c r="G1149" s="27"/>
      <c r="H1149" s="31">
        <v>1</v>
      </c>
      <c r="I1149" s="68"/>
      <c r="J1149" s="35"/>
      <c r="K1149" s="31"/>
      <c r="L1149" s="33"/>
      <c r="M1149" s="106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27"/>
      <c r="H1150" s="31">
        <v>2</v>
      </c>
      <c r="I1150" s="68"/>
      <c r="J1150" s="35"/>
      <c r="K1150" s="31"/>
      <c r="L1150" s="33"/>
      <c r="M1150" s="106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27"/>
      <c r="H1151" s="31">
        <v>3</v>
      </c>
      <c r="I1151" s="31"/>
      <c r="J1151" s="35"/>
      <c r="K1151" s="31"/>
      <c r="L1151" s="33"/>
      <c r="M1151" s="106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27"/>
      <c r="H1152" s="31">
        <v>4</v>
      </c>
      <c r="I1152" s="31"/>
      <c r="J1152" s="35"/>
      <c r="K1152" s="31"/>
      <c r="L1152" s="33"/>
      <c r="M1152" s="106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27"/>
      <c r="H1153" s="31">
        <v>5</v>
      </c>
      <c r="I1153" s="31"/>
      <c r="J1153" s="35"/>
      <c r="K1153" s="31"/>
      <c r="L1153" s="33"/>
      <c r="M1153" s="106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27"/>
      <c r="H1154" s="72"/>
      <c r="I1154" s="72"/>
      <c r="J1154" s="72"/>
      <c r="K1154" s="72"/>
      <c r="L1154" s="44"/>
      <c r="M1154" s="44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27"/>
      <c r="H1155" s="98"/>
      <c r="I1155" s="98"/>
      <c r="J1155" s="98"/>
      <c r="K1155" s="98"/>
      <c r="L1155" s="44"/>
      <c r="M1155" s="44"/>
    </row>
    <row r="1156" spans="1:13">
      <c r="A1156" s="17">
        <v>3</v>
      </c>
      <c r="B1156" s="75"/>
      <c r="C1156" s="71"/>
      <c r="D1156" s="6"/>
      <c r="E1156" s="71"/>
      <c r="F1156" s="6"/>
      <c r="G1156" s="27"/>
      <c r="H1156" s="204" t="s">
        <v>75</v>
      </c>
      <c r="I1156" s="205"/>
      <c r="J1156" s="98"/>
      <c r="K1156" s="44" t="s">
        <v>35</v>
      </c>
      <c r="L1156" s="5"/>
      <c r="M1156" s="5"/>
    </row>
    <row r="1157" spans="1:13">
      <c r="A1157" s="17">
        <v>4</v>
      </c>
      <c r="B1157" s="75"/>
      <c r="C1157" s="71"/>
      <c r="D1157" s="6"/>
      <c r="E1157" s="71"/>
      <c r="F1157" s="6"/>
      <c r="G1157" s="27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3"/>
    </row>
    <row r="1158" spans="1:13">
      <c r="A1158" s="17">
        <v>5</v>
      </c>
      <c r="B1158" s="76"/>
      <c r="C1158" s="71"/>
      <c r="D1158" s="71"/>
      <c r="E1158" s="71"/>
      <c r="F1158" s="6"/>
      <c r="G1158" s="27"/>
      <c r="H1158" s="21" t="s">
        <v>65</v>
      </c>
      <c r="I1158" s="21"/>
      <c r="J1158" s="43">
        <f>SUM(B1156:B1158)*5+(B1160)*3+B1155</f>
        <v>10</v>
      </c>
      <c r="K1158" s="27"/>
      <c r="L1158" s="3"/>
      <c r="M1158" s="3"/>
    </row>
    <row r="1159" spans="1:13">
      <c r="A1159" s="17">
        <v>6</v>
      </c>
      <c r="B1159" s="7"/>
      <c r="C1159" s="7"/>
      <c r="D1159" s="7"/>
      <c r="E1159" s="71"/>
      <c r="F1159" s="6"/>
      <c r="G1159" s="27"/>
      <c r="H1159" s="206" t="s">
        <v>66</v>
      </c>
      <c r="I1159" s="207"/>
      <c r="J1159" s="206" t="s">
        <v>67</v>
      </c>
      <c r="K1159" s="207"/>
      <c r="L1159" s="20"/>
      <c r="M1159" s="20"/>
    </row>
    <row r="1160" spans="1:13">
      <c r="A1160" s="17">
        <v>7</v>
      </c>
      <c r="B1160" s="76"/>
      <c r="C1160" s="71"/>
      <c r="D1160" s="71"/>
      <c r="E1160" s="71"/>
      <c r="F1160" s="6"/>
      <c r="G1160" s="27"/>
      <c r="H1160" s="197"/>
      <c r="I1160" s="198"/>
      <c r="J1160" s="197"/>
      <c r="K1160" s="198"/>
      <c r="L1160" s="27"/>
      <c r="M1160" s="27"/>
    </row>
    <row r="1161" spans="1:13">
      <c r="A1161" s="17">
        <v>8</v>
      </c>
      <c r="B1161" s="7"/>
      <c r="C1161" s="7"/>
      <c r="D1161" s="7"/>
      <c r="E1161" s="71"/>
      <c r="F1161" s="6"/>
      <c r="G1161" s="27"/>
      <c r="H1161" s="199"/>
      <c r="I1161" s="200"/>
      <c r="J1161" s="199"/>
      <c r="K1161" s="200"/>
      <c r="L1161" s="27"/>
      <c r="M1161" s="27"/>
    </row>
    <row r="1162" spans="1:13">
      <c r="A1162" s="17">
        <v>9</v>
      </c>
      <c r="B1162" s="23"/>
      <c r="C1162" s="7"/>
      <c r="D1162" s="7"/>
      <c r="E1162" s="6"/>
      <c r="F1162" s="6"/>
      <c r="G1162" s="27"/>
      <c r="H1162" s="38" t="s">
        <v>68</v>
      </c>
      <c r="I1162" s="38"/>
      <c r="J1162" s="38"/>
      <c r="K1162" s="38"/>
      <c r="L1162" s="27"/>
      <c r="M1162" s="27"/>
    </row>
    <row r="1163" spans="1:13">
      <c r="A1163" s="17">
        <v>10</v>
      </c>
      <c r="B1163" s="95"/>
      <c r="C1163" s="6"/>
      <c r="D1163" s="6"/>
      <c r="E1163" s="6"/>
      <c r="F1163" s="6"/>
      <c r="G1163" s="27"/>
      <c r="H1163" s="54" t="s">
        <v>69</v>
      </c>
      <c r="I1163" s="54"/>
      <c r="J1163" s="54"/>
      <c r="K1163" s="54"/>
      <c r="L1163" s="27"/>
      <c r="M1163" s="27"/>
    </row>
    <row r="1164" spans="1:13">
      <c r="A1164" s="17">
        <v>11</v>
      </c>
      <c r="B1164" s="76"/>
      <c r="C1164" s="6"/>
      <c r="D1164" s="6"/>
      <c r="E1164" s="6"/>
      <c r="F1164" s="6"/>
      <c r="G1164" s="20"/>
      <c r="H1164" s="182"/>
      <c r="I1164" s="183"/>
      <c r="J1164" s="8"/>
      <c r="K1164" s="8"/>
      <c r="L1164" s="8"/>
      <c r="M1164" s="8"/>
    </row>
    <row r="1165" spans="1:13">
      <c r="A1165" s="17">
        <v>12</v>
      </c>
      <c r="B1165" s="75"/>
      <c r="C1165" s="6"/>
      <c r="D1165" s="6"/>
      <c r="E1165" s="6"/>
      <c r="F1165" s="6"/>
      <c r="G1165" s="20"/>
      <c r="H1165" s="95"/>
      <c r="I1165" s="7"/>
      <c r="J1165" s="8"/>
      <c r="K1165" s="8"/>
      <c r="L1165" s="8"/>
      <c r="M1165" s="8"/>
    </row>
    <row r="1166" spans="1:13">
      <c r="A1166" s="17">
        <v>13</v>
      </c>
      <c r="B1166" s="76"/>
      <c r="C1166" s="6"/>
      <c r="D1166" s="6"/>
      <c r="E1166" s="6"/>
      <c r="F1166" s="6"/>
      <c r="G1166" s="20"/>
      <c r="H1166" s="95"/>
      <c r="I1166" s="7"/>
      <c r="J1166" s="8"/>
      <c r="K1166" s="8"/>
      <c r="L1166" s="8"/>
      <c r="M1166" s="8"/>
    </row>
    <row r="1167" spans="1:13">
      <c r="A1167" s="17">
        <v>14</v>
      </c>
      <c r="B1167" s="76"/>
      <c r="C1167" s="6"/>
      <c r="D1167" s="6"/>
      <c r="E1167" s="6"/>
      <c r="F1167" s="6"/>
      <c r="G1167" s="20"/>
      <c r="H1167" s="95"/>
      <c r="I1167" s="7"/>
      <c r="J1167" s="8"/>
      <c r="K1167" s="8"/>
      <c r="L1167" s="8"/>
      <c r="M1167" s="8"/>
    </row>
    <row r="1168" spans="1:13">
      <c r="A1168" s="17">
        <v>15</v>
      </c>
      <c r="B1168" s="76"/>
      <c r="C1168" s="6"/>
      <c r="D1168" s="6"/>
      <c r="E1168" s="6"/>
      <c r="F1168" s="6"/>
      <c r="G1168" s="20"/>
      <c r="H1168" s="95"/>
      <c r="I1168" s="7"/>
      <c r="J1168" s="8"/>
      <c r="K1168" s="8"/>
      <c r="L1168" s="8"/>
      <c r="M1168" s="8"/>
    </row>
    <row r="1169" spans="1:13">
      <c r="A1169" s="17">
        <v>16</v>
      </c>
      <c r="B1169" s="75"/>
      <c r="C1169" s="6"/>
      <c r="D1169" s="6"/>
      <c r="E1169" s="6"/>
      <c r="F1169" s="6"/>
      <c r="G1169" s="54"/>
      <c r="H1169" s="95"/>
      <c r="I1169" s="7"/>
      <c r="J1169" s="8"/>
      <c r="K1169" s="8"/>
      <c r="L1169" s="8"/>
      <c r="M1169" s="8"/>
    </row>
    <row r="1170" spans="1:13">
      <c r="A1170" s="17">
        <v>17</v>
      </c>
      <c r="B1170" s="76"/>
      <c r="C1170" s="6"/>
      <c r="D1170" s="6"/>
      <c r="E1170" s="6"/>
      <c r="F1170" s="6"/>
      <c r="G1170" s="54"/>
      <c r="H1170" s="56" t="s">
        <v>83</v>
      </c>
      <c r="I1170" s="8"/>
      <c r="J1170" s="56"/>
      <c r="K1170" s="8"/>
      <c r="L1170" s="56"/>
      <c r="M1170" s="56"/>
    </row>
    <row r="1171" spans="1:13">
      <c r="A1171" s="17">
        <v>18</v>
      </c>
      <c r="B1171" s="76"/>
      <c r="C1171" s="6"/>
      <c r="D1171" s="6"/>
      <c r="E1171" s="6"/>
      <c r="F1171" s="6"/>
      <c r="G1171" s="54"/>
      <c r="H1171" s="99"/>
      <c r="I1171" s="8"/>
      <c r="J1171" s="99"/>
      <c r="K1171" s="8"/>
      <c r="L1171" s="99"/>
      <c r="M1171" s="99"/>
    </row>
    <row r="1172" spans="1:13">
      <c r="A1172" s="17">
        <v>19</v>
      </c>
      <c r="B1172" s="76"/>
      <c r="C1172" s="6"/>
      <c r="D1172" s="6"/>
      <c r="E1172" s="6"/>
      <c r="F1172" s="6"/>
      <c r="G1172" s="99"/>
      <c r="H1172" s="8"/>
      <c r="I1172" s="8"/>
      <c r="J1172" s="8"/>
      <c r="K1172" s="8"/>
      <c r="L1172" s="8"/>
      <c r="M1172" s="8"/>
    </row>
    <row r="1173" spans="1:13">
      <c r="A1173" s="17">
        <v>20</v>
      </c>
      <c r="B1173" s="75"/>
      <c r="C1173" s="6"/>
      <c r="D1173" s="6"/>
      <c r="E1173" s="6"/>
      <c r="F1173" s="6"/>
      <c r="G1173" s="99"/>
      <c r="H1173" s="8"/>
      <c r="I1173" s="8"/>
      <c r="J1173" s="8"/>
      <c r="K1173" s="8"/>
      <c r="L1173" s="8"/>
      <c r="M1173" s="8"/>
    </row>
    <row r="1174" spans="1:13">
      <c r="A1174" s="17">
        <v>21</v>
      </c>
      <c r="B1174" s="76"/>
      <c r="C1174" s="6"/>
      <c r="D1174" s="6"/>
      <c r="E1174" s="6"/>
      <c r="F1174" s="6"/>
      <c r="G1174" s="99"/>
      <c r="H1174" s="8"/>
      <c r="I1174" s="8"/>
      <c r="J1174" s="8"/>
      <c r="K1174" s="8"/>
      <c r="L1174" s="8"/>
      <c r="M1174" s="8"/>
    </row>
    <row r="1175" spans="1:13">
      <c r="A1175" s="17">
        <v>22</v>
      </c>
      <c r="B1175" s="76"/>
      <c r="C1175" s="6"/>
      <c r="D1175" s="6"/>
      <c r="E1175" s="6"/>
      <c r="F1175" s="6"/>
      <c r="G1175" s="99"/>
      <c r="H1175" s="8"/>
      <c r="I1175" s="8"/>
      <c r="J1175" s="8"/>
      <c r="K1175" s="8"/>
      <c r="L1175" s="8"/>
      <c r="M1175" s="8"/>
    </row>
    <row r="1176" spans="1:13">
      <c r="A1176" s="17">
        <v>23</v>
      </c>
      <c r="B1176" s="76"/>
      <c r="C1176" s="6"/>
      <c r="D1176" s="6"/>
      <c r="E1176" s="6"/>
      <c r="F1176" s="6"/>
      <c r="G1176" s="99"/>
      <c r="H1176" s="8"/>
      <c r="I1176" s="8"/>
      <c r="J1176" s="8"/>
      <c r="K1176" s="8"/>
      <c r="L1176" s="8" t="s">
        <v>84</v>
      </c>
      <c r="M1176" s="8"/>
    </row>
    <row r="1177" spans="1:13">
      <c r="A1177" s="17">
        <v>24</v>
      </c>
      <c r="B1177" s="75"/>
      <c r="C1177" s="6"/>
      <c r="D1177" s="6"/>
      <c r="E1177" s="6"/>
      <c r="F1177" s="6"/>
      <c r="G1177" s="99"/>
      <c r="H1177" s="42"/>
      <c r="I1177" s="8"/>
      <c r="J1177" s="42"/>
      <c r="K1177" s="8"/>
      <c r="L1177" s="8"/>
      <c r="M1177" s="8"/>
    </row>
    <row r="1178" spans="1:13">
      <c r="A1178" s="17">
        <v>25</v>
      </c>
      <c r="B1178" s="76"/>
      <c r="C1178" s="6"/>
      <c r="D1178" s="6"/>
      <c r="E1178" s="6"/>
      <c r="F1178" s="6"/>
      <c r="G1178" s="99"/>
      <c r="H1178" s="42"/>
      <c r="I1178" s="99"/>
      <c r="J1178" s="42"/>
      <c r="K1178" s="8"/>
      <c r="L1178" s="8"/>
      <c r="M1178" s="8"/>
    </row>
    <row r="1179" spans="1:13">
      <c r="G1179" s="8"/>
      <c r="H1179" s="8"/>
      <c r="I1179" s="8"/>
      <c r="J1179" s="8"/>
      <c r="K1179" s="8"/>
      <c r="L1179" s="8"/>
      <c r="M1179" s="8"/>
    </row>
    <row r="1180" spans="1:13">
      <c r="G1180" s="8"/>
      <c r="H1180" s="8"/>
      <c r="I1180" s="8"/>
      <c r="J1180" s="8"/>
      <c r="K1180" s="8"/>
      <c r="L1180" s="8"/>
      <c r="M1180" s="8"/>
    </row>
    <row r="1181" spans="1:13">
      <c r="G1181" s="8"/>
      <c r="H1181" s="8"/>
      <c r="I1181" s="8"/>
      <c r="J1181" s="8"/>
      <c r="K1181" s="8"/>
      <c r="L1181" s="8"/>
      <c r="M1181" s="8"/>
    </row>
    <row r="1182" spans="1:13">
      <c r="G1182" s="8"/>
      <c r="H1182" s="8"/>
      <c r="I1182" s="8"/>
      <c r="J1182" s="8"/>
      <c r="K1182" s="8"/>
      <c r="L1182" s="8"/>
      <c r="M1182" s="8"/>
    </row>
    <row r="1183" spans="1:13">
      <c r="G1183" s="8"/>
      <c r="H1183" s="8"/>
      <c r="I1183" s="8"/>
      <c r="J1183" s="8"/>
      <c r="K1183" s="8"/>
      <c r="L1183" s="8"/>
      <c r="M1183" s="8"/>
    </row>
    <row r="1184" spans="1:13">
      <c r="G1184" s="8"/>
      <c r="H1184" s="8"/>
      <c r="I1184" s="8"/>
      <c r="J1184" s="8"/>
      <c r="K1184" s="8"/>
      <c r="L1184" s="8"/>
      <c r="M1184" s="8"/>
    </row>
    <row r="1185" spans="1:13">
      <c r="G1185" s="8"/>
      <c r="H1185" s="8"/>
      <c r="I1185" s="8"/>
      <c r="J1185" s="8"/>
      <c r="K1185" s="8"/>
      <c r="L1185" s="8"/>
      <c r="M1185" s="8"/>
    </row>
    <row r="1186" spans="1:13">
      <c r="G1186" s="8"/>
      <c r="H1186" s="8"/>
      <c r="I1186" s="8"/>
      <c r="J1186" s="8"/>
      <c r="K1186" s="8"/>
      <c r="L1186" s="8"/>
      <c r="M1186" s="8"/>
    </row>
    <row r="1187" spans="1:13">
      <c r="G1187" s="8"/>
      <c r="H1187" s="8"/>
      <c r="I1187" s="8"/>
      <c r="J1187" s="8"/>
      <c r="K1187" s="8"/>
      <c r="L1187" s="8"/>
      <c r="M1187" s="8"/>
    </row>
    <row r="1188" spans="1:13">
      <c r="G1188" s="8"/>
      <c r="H1188" s="8"/>
      <c r="I1188" s="8"/>
      <c r="J1188" s="8"/>
      <c r="K1188" s="8"/>
      <c r="L1188" s="8"/>
      <c r="M1188" s="8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  <c r="M1189" s="94"/>
    </row>
    <row r="1190" spans="1:13">
      <c r="A1190" s="202" t="s">
        <v>86</v>
      </c>
      <c r="B1190" s="203"/>
      <c r="C1190" s="203"/>
      <c r="D1190" s="203"/>
      <c r="E1190" s="203"/>
      <c r="F1190" s="97"/>
      <c r="G1190" s="27"/>
      <c r="H1190" s="96" t="s">
        <v>51</v>
      </c>
      <c r="I1190" s="96"/>
      <c r="J1190" s="96"/>
      <c r="K1190" s="27"/>
      <c r="L1190" s="27"/>
      <c r="M1190" s="27"/>
    </row>
    <row r="1191" spans="1:13">
      <c r="A1191" s="34" t="s">
        <v>52</v>
      </c>
      <c r="B1191" s="97"/>
      <c r="C1191" s="97"/>
      <c r="D1191" s="97"/>
      <c r="E1191" s="97"/>
      <c r="F1191" s="97"/>
      <c r="G1191" s="27"/>
      <c r="H1191" s="55" t="s">
        <v>89</v>
      </c>
      <c r="I1191" s="55"/>
      <c r="J1191" s="55"/>
      <c r="K1191" s="37"/>
      <c r="L1191" s="26"/>
      <c r="M1191" s="26"/>
    </row>
    <row r="1192" spans="1:13">
      <c r="A1192" s="97"/>
      <c r="B1192" s="29"/>
      <c r="C1192" s="15" t="s">
        <v>53</v>
      </c>
      <c r="D1192" s="67"/>
      <c r="E1192" s="30"/>
      <c r="F1192" s="28"/>
      <c r="G1192" s="27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32"/>
    </row>
    <row r="1193" spans="1:13">
      <c r="A1193" s="1"/>
      <c r="B1193" s="1"/>
      <c r="C1193" s="15" t="s">
        <v>59</v>
      </c>
      <c r="D1193" s="30"/>
      <c r="E1193" s="30"/>
      <c r="F1193" s="28"/>
      <c r="G1193" s="27"/>
      <c r="H1193" s="31">
        <v>1</v>
      </c>
      <c r="I1193" s="68"/>
      <c r="J1193" s="35"/>
      <c r="K1193" s="31"/>
      <c r="L1193" s="33"/>
      <c r="M1193" s="106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27"/>
      <c r="H1194" s="31">
        <v>2</v>
      </c>
      <c r="I1194" s="68"/>
      <c r="J1194" s="35"/>
      <c r="K1194" s="31"/>
      <c r="L1194" s="33"/>
      <c r="M1194" s="106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27"/>
      <c r="H1195" s="31">
        <v>3</v>
      </c>
      <c r="I1195" s="31"/>
      <c r="J1195" s="35"/>
      <c r="K1195" s="31"/>
      <c r="L1195" s="33"/>
      <c r="M1195" s="106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27"/>
      <c r="H1196" s="31">
        <v>4</v>
      </c>
      <c r="I1196" s="31"/>
      <c r="J1196" s="35"/>
      <c r="K1196" s="31"/>
      <c r="L1196" s="33"/>
      <c r="M1196" s="106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27"/>
      <c r="H1197" s="31">
        <v>5</v>
      </c>
      <c r="I1197" s="31"/>
      <c r="J1197" s="35"/>
      <c r="K1197" s="31"/>
      <c r="L1197" s="33"/>
      <c r="M1197" s="106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27"/>
      <c r="H1198" s="72"/>
      <c r="I1198" s="72"/>
      <c r="J1198" s="72"/>
      <c r="K1198" s="72"/>
      <c r="L1198" s="44"/>
      <c r="M1198" s="44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27"/>
      <c r="H1199" s="98"/>
      <c r="I1199" s="98"/>
      <c r="J1199" s="98"/>
      <c r="K1199" s="98"/>
      <c r="L1199" s="44"/>
      <c r="M1199" s="44"/>
    </row>
    <row r="1200" spans="1:13">
      <c r="A1200" s="17">
        <v>3</v>
      </c>
      <c r="B1200" s="75"/>
      <c r="C1200" s="71"/>
      <c r="D1200" s="6"/>
      <c r="E1200" s="71"/>
      <c r="F1200" s="6"/>
      <c r="G1200" s="27"/>
      <c r="H1200" s="204" t="s">
        <v>75</v>
      </c>
      <c r="I1200" s="205"/>
      <c r="J1200" s="98"/>
      <c r="K1200" s="44" t="s">
        <v>35</v>
      </c>
      <c r="L1200" s="5"/>
      <c r="M1200" s="5"/>
    </row>
    <row r="1201" spans="1:13">
      <c r="A1201" s="17">
        <v>4</v>
      </c>
      <c r="B1201" s="75"/>
      <c r="C1201" s="71"/>
      <c r="D1201" s="6"/>
      <c r="E1201" s="71"/>
      <c r="F1201" s="6"/>
      <c r="G1201" s="27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3"/>
    </row>
    <row r="1202" spans="1:13">
      <c r="A1202" s="17">
        <v>5</v>
      </c>
      <c r="B1202" s="76"/>
      <c r="C1202" s="71"/>
      <c r="D1202" s="71"/>
      <c r="E1202" s="71"/>
      <c r="F1202" s="6"/>
      <c r="G1202" s="27"/>
      <c r="H1202" s="21" t="s">
        <v>65</v>
      </c>
      <c r="I1202" s="21"/>
      <c r="J1202" s="43">
        <f>SUM(B1200:B1202)*5+(B1204)*3+B1199</f>
        <v>10</v>
      </c>
      <c r="K1202" s="27"/>
      <c r="L1202" s="3"/>
      <c r="M1202" s="3"/>
    </row>
    <row r="1203" spans="1:13">
      <c r="A1203" s="17">
        <v>6</v>
      </c>
      <c r="B1203" s="7"/>
      <c r="C1203" s="7"/>
      <c r="D1203" s="7"/>
      <c r="E1203" s="71"/>
      <c r="F1203" s="6"/>
      <c r="G1203" s="27"/>
      <c r="H1203" s="206" t="s">
        <v>66</v>
      </c>
      <c r="I1203" s="207"/>
      <c r="J1203" s="206" t="s">
        <v>67</v>
      </c>
      <c r="K1203" s="207"/>
      <c r="L1203" s="20"/>
      <c r="M1203" s="20"/>
    </row>
    <row r="1204" spans="1:13">
      <c r="A1204" s="17">
        <v>7</v>
      </c>
      <c r="B1204" s="76"/>
      <c r="C1204" s="71"/>
      <c r="D1204" s="71"/>
      <c r="E1204" s="71"/>
      <c r="F1204" s="6"/>
      <c r="G1204" s="27"/>
      <c r="H1204" s="197"/>
      <c r="I1204" s="198"/>
      <c r="J1204" s="197"/>
      <c r="K1204" s="198"/>
      <c r="L1204" s="27"/>
      <c r="M1204" s="27"/>
    </row>
    <row r="1205" spans="1:13">
      <c r="A1205" s="17">
        <v>8</v>
      </c>
      <c r="B1205" s="7"/>
      <c r="C1205" s="7"/>
      <c r="D1205" s="7"/>
      <c r="E1205" s="71"/>
      <c r="F1205" s="6"/>
      <c r="G1205" s="27"/>
      <c r="H1205" s="199"/>
      <c r="I1205" s="200"/>
      <c r="J1205" s="199"/>
      <c r="K1205" s="200"/>
      <c r="L1205" s="27"/>
      <c r="M1205" s="27"/>
    </row>
    <row r="1206" spans="1:13">
      <c r="A1206" s="17">
        <v>9</v>
      </c>
      <c r="B1206" s="23"/>
      <c r="C1206" s="7"/>
      <c r="D1206" s="7"/>
      <c r="E1206" s="6"/>
      <c r="F1206" s="6"/>
      <c r="G1206" s="27"/>
      <c r="H1206" s="38" t="s">
        <v>68</v>
      </c>
      <c r="I1206" s="38"/>
      <c r="J1206" s="38"/>
      <c r="K1206" s="38"/>
      <c r="L1206" s="27"/>
      <c r="M1206" s="27"/>
    </row>
    <row r="1207" spans="1:13">
      <c r="A1207" s="17">
        <v>10</v>
      </c>
      <c r="B1207" s="95"/>
      <c r="C1207" s="6"/>
      <c r="D1207" s="6"/>
      <c r="E1207" s="6"/>
      <c r="F1207" s="6"/>
      <c r="G1207" s="27"/>
      <c r="H1207" s="54" t="s">
        <v>69</v>
      </c>
      <c r="I1207" s="54"/>
      <c r="J1207" s="54"/>
      <c r="K1207" s="54"/>
      <c r="L1207" s="27"/>
      <c r="M1207" s="27"/>
    </row>
    <row r="1208" spans="1:13">
      <c r="A1208" s="17">
        <v>11</v>
      </c>
      <c r="B1208" s="76"/>
      <c r="C1208" s="6"/>
      <c r="D1208" s="6"/>
      <c r="E1208" s="6"/>
      <c r="F1208" s="6"/>
      <c r="G1208" s="20"/>
      <c r="H1208" s="182"/>
      <c r="I1208" s="183"/>
      <c r="J1208" s="8"/>
      <c r="K1208" s="8"/>
      <c r="L1208" s="8"/>
      <c r="M1208" s="8"/>
    </row>
    <row r="1209" spans="1:13">
      <c r="A1209" s="17">
        <v>12</v>
      </c>
      <c r="B1209" s="75"/>
      <c r="C1209" s="6"/>
      <c r="D1209" s="6"/>
      <c r="E1209" s="6"/>
      <c r="F1209" s="6"/>
      <c r="G1209" s="20"/>
      <c r="H1209" s="95"/>
      <c r="I1209" s="7"/>
      <c r="J1209" s="8"/>
      <c r="K1209" s="8"/>
      <c r="L1209" s="8"/>
      <c r="M1209" s="8"/>
    </row>
    <row r="1210" spans="1:13">
      <c r="A1210" s="17">
        <v>13</v>
      </c>
      <c r="B1210" s="76"/>
      <c r="C1210" s="6"/>
      <c r="D1210" s="6"/>
      <c r="E1210" s="6"/>
      <c r="F1210" s="6"/>
      <c r="G1210" s="20"/>
      <c r="H1210" s="95"/>
      <c r="I1210" s="7"/>
      <c r="J1210" s="8"/>
      <c r="K1210" s="8"/>
      <c r="L1210" s="8"/>
      <c r="M1210" s="8"/>
    </row>
    <row r="1211" spans="1:13">
      <c r="A1211" s="17">
        <v>14</v>
      </c>
      <c r="B1211" s="76"/>
      <c r="C1211" s="6"/>
      <c r="D1211" s="6"/>
      <c r="E1211" s="6"/>
      <c r="F1211" s="6"/>
      <c r="G1211" s="20"/>
      <c r="H1211" s="95"/>
      <c r="I1211" s="7"/>
      <c r="J1211" s="8"/>
      <c r="K1211" s="8"/>
      <c r="L1211" s="8"/>
      <c r="M1211" s="8"/>
    </row>
    <row r="1212" spans="1:13">
      <c r="A1212" s="17">
        <v>15</v>
      </c>
      <c r="B1212" s="76"/>
      <c r="C1212" s="6"/>
      <c r="D1212" s="6"/>
      <c r="E1212" s="6"/>
      <c r="F1212" s="6"/>
      <c r="G1212" s="20"/>
      <c r="H1212" s="95"/>
      <c r="I1212" s="7"/>
      <c r="J1212" s="8"/>
      <c r="K1212" s="8"/>
      <c r="L1212" s="8"/>
      <c r="M1212" s="8"/>
    </row>
    <row r="1213" spans="1:13">
      <c r="A1213" s="17">
        <v>16</v>
      </c>
      <c r="B1213" s="75"/>
      <c r="C1213" s="6"/>
      <c r="D1213" s="6"/>
      <c r="E1213" s="6"/>
      <c r="F1213" s="6"/>
      <c r="G1213" s="54"/>
      <c r="H1213" s="95"/>
      <c r="I1213" s="7"/>
      <c r="J1213" s="8"/>
      <c r="K1213" s="8"/>
      <c r="L1213" s="8"/>
      <c r="M1213" s="8"/>
    </row>
    <row r="1214" spans="1:13">
      <c r="A1214" s="17">
        <v>17</v>
      </c>
      <c r="B1214" s="76"/>
      <c r="C1214" s="6"/>
      <c r="D1214" s="6"/>
      <c r="E1214" s="6"/>
      <c r="F1214" s="6"/>
      <c r="G1214" s="54"/>
      <c r="H1214" s="56" t="s">
        <v>83</v>
      </c>
      <c r="I1214" s="8"/>
      <c r="J1214" s="56"/>
      <c r="K1214" s="8"/>
      <c r="L1214" s="56"/>
      <c r="M1214" s="56"/>
    </row>
    <row r="1215" spans="1:13">
      <c r="A1215" s="17">
        <v>18</v>
      </c>
      <c r="B1215" s="76"/>
      <c r="C1215" s="6"/>
      <c r="D1215" s="6"/>
      <c r="E1215" s="6"/>
      <c r="F1215" s="6"/>
      <c r="G1215" s="54"/>
      <c r="H1215" s="99"/>
      <c r="I1215" s="8"/>
      <c r="J1215" s="99"/>
      <c r="K1215" s="8"/>
      <c r="L1215" s="99"/>
      <c r="M1215" s="99"/>
    </row>
    <row r="1216" spans="1:13">
      <c r="A1216" s="17">
        <v>19</v>
      </c>
      <c r="B1216" s="76"/>
      <c r="C1216" s="6"/>
      <c r="D1216" s="6"/>
      <c r="E1216" s="6"/>
      <c r="F1216" s="6"/>
      <c r="G1216" s="99"/>
      <c r="H1216" s="8"/>
      <c r="I1216" s="8"/>
      <c r="J1216" s="8"/>
      <c r="K1216" s="8"/>
      <c r="L1216" s="8"/>
      <c r="M1216" s="8"/>
    </row>
    <row r="1217" spans="1:13">
      <c r="A1217" s="17">
        <v>20</v>
      </c>
      <c r="B1217" s="75"/>
      <c r="C1217" s="6"/>
      <c r="D1217" s="6"/>
      <c r="E1217" s="6"/>
      <c r="F1217" s="6"/>
      <c r="G1217" s="99"/>
      <c r="H1217" s="8"/>
      <c r="I1217" s="8"/>
      <c r="J1217" s="8"/>
      <c r="K1217" s="8"/>
      <c r="L1217" s="8"/>
      <c r="M1217" s="8"/>
    </row>
    <row r="1218" spans="1:13">
      <c r="A1218" s="17">
        <v>21</v>
      </c>
      <c r="B1218" s="76"/>
      <c r="C1218" s="6"/>
      <c r="D1218" s="6"/>
      <c r="E1218" s="6"/>
      <c r="F1218" s="6"/>
      <c r="G1218" s="99"/>
      <c r="H1218" s="8"/>
      <c r="I1218" s="8"/>
      <c r="J1218" s="8"/>
      <c r="K1218" s="8"/>
      <c r="L1218" s="8"/>
      <c r="M1218" s="8"/>
    </row>
    <row r="1219" spans="1:13">
      <c r="A1219" s="17">
        <v>22</v>
      </c>
      <c r="B1219" s="76"/>
      <c r="C1219" s="6"/>
      <c r="D1219" s="6"/>
      <c r="E1219" s="6"/>
      <c r="F1219" s="6"/>
      <c r="G1219" s="99"/>
      <c r="H1219" s="8"/>
      <c r="I1219" s="8"/>
      <c r="J1219" s="8"/>
      <c r="K1219" s="8"/>
      <c r="L1219" s="8"/>
      <c r="M1219" s="8"/>
    </row>
    <row r="1220" spans="1:13">
      <c r="A1220" s="17">
        <v>23</v>
      </c>
      <c r="B1220" s="76"/>
      <c r="C1220" s="6"/>
      <c r="D1220" s="6"/>
      <c r="E1220" s="6"/>
      <c r="F1220" s="6"/>
      <c r="G1220" s="99"/>
      <c r="H1220" s="8"/>
      <c r="I1220" s="8"/>
      <c r="J1220" s="8"/>
      <c r="K1220" s="8"/>
      <c r="L1220" s="8" t="s">
        <v>84</v>
      </c>
      <c r="M1220" s="8"/>
    </row>
    <row r="1221" spans="1:13">
      <c r="A1221" s="17">
        <v>24</v>
      </c>
      <c r="B1221" s="75"/>
      <c r="C1221" s="6"/>
      <c r="D1221" s="6"/>
      <c r="E1221" s="6"/>
      <c r="F1221" s="6"/>
      <c r="G1221" s="99"/>
      <c r="H1221" s="42"/>
      <c r="I1221" s="8"/>
      <c r="J1221" s="42"/>
      <c r="K1221" s="8"/>
      <c r="L1221" s="8"/>
      <c r="M1221" s="8"/>
    </row>
    <row r="1222" spans="1:13">
      <c r="A1222" s="17">
        <v>25</v>
      </c>
      <c r="B1222" s="76"/>
      <c r="C1222" s="6"/>
      <c r="D1222" s="6"/>
      <c r="E1222" s="6"/>
      <c r="F1222" s="6"/>
      <c r="G1222" s="99"/>
      <c r="H1222" s="42"/>
      <c r="I1222" s="99"/>
      <c r="J1222" s="42"/>
      <c r="K1222" s="8"/>
      <c r="L1222" s="8"/>
      <c r="M1222" s="8"/>
    </row>
    <row r="1223" spans="1:13">
      <c r="G1223" s="8"/>
      <c r="H1223" s="8"/>
      <c r="I1223" s="8"/>
      <c r="J1223" s="8"/>
      <c r="K1223" s="8"/>
      <c r="L1223" s="8"/>
      <c r="M1223" s="8"/>
    </row>
    <row r="1224" spans="1:13">
      <c r="G1224" s="8"/>
      <c r="H1224" s="8"/>
      <c r="I1224" s="8"/>
      <c r="J1224" s="8"/>
      <c r="K1224" s="8"/>
      <c r="L1224" s="8"/>
      <c r="M1224" s="8"/>
    </row>
    <row r="1225" spans="1:13">
      <c r="G1225" s="8"/>
      <c r="H1225" s="8"/>
      <c r="I1225" s="8"/>
      <c r="J1225" s="8"/>
      <c r="K1225" s="8"/>
      <c r="L1225" s="8"/>
      <c r="M1225" s="8"/>
    </row>
    <row r="1226" spans="1:13">
      <c r="G1226" s="8"/>
      <c r="H1226" s="8"/>
      <c r="I1226" s="8"/>
      <c r="J1226" s="8"/>
      <c r="K1226" s="8"/>
      <c r="L1226" s="8"/>
      <c r="M1226" s="8"/>
    </row>
    <row r="1227" spans="1:13">
      <c r="G1227" s="8"/>
      <c r="H1227" s="8"/>
      <c r="I1227" s="8"/>
      <c r="J1227" s="8"/>
      <c r="K1227" s="8"/>
      <c r="L1227" s="8"/>
      <c r="M1227" s="8"/>
    </row>
    <row r="1228" spans="1:13">
      <c r="G1228" s="8"/>
      <c r="H1228" s="8"/>
      <c r="I1228" s="8"/>
      <c r="J1228" s="8"/>
      <c r="K1228" s="8"/>
      <c r="L1228" s="8"/>
      <c r="M1228" s="8"/>
    </row>
    <row r="1229" spans="1:13">
      <c r="G1229" s="8"/>
      <c r="H1229" s="8"/>
      <c r="I1229" s="8"/>
      <c r="J1229" s="8"/>
      <c r="K1229" s="8"/>
      <c r="L1229" s="8"/>
      <c r="M1229" s="8"/>
    </row>
    <row r="1230" spans="1:13">
      <c r="G1230" s="8"/>
      <c r="H1230" s="8"/>
      <c r="I1230" s="8"/>
      <c r="J1230" s="8"/>
      <c r="K1230" s="8"/>
      <c r="L1230" s="8"/>
      <c r="M1230" s="8"/>
    </row>
    <row r="1231" spans="1:13">
      <c r="G1231" s="8"/>
      <c r="H1231" s="8"/>
      <c r="I1231" s="8"/>
      <c r="J1231" s="8"/>
      <c r="K1231" s="8"/>
      <c r="L1231" s="8"/>
      <c r="M1231" s="8"/>
    </row>
    <row r="1232" spans="1:13">
      <c r="G1232" s="8"/>
      <c r="H1232" s="8"/>
      <c r="I1232" s="8"/>
      <c r="J1232" s="8"/>
      <c r="K1232" s="8"/>
      <c r="L1232" s="8"/>
      <c r="M1232" s="8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  <c r="M1233" s="94"/>
    </row>
    <row r="1234" spans="1:14">
      <c r="A1234" s="202" t="s">
        <v>86</v>
      </c>
      <c r="B1234" s="203"/>
      <c r="C1234" s="203"/>
      <c r="D1234" s="203"/>
      <c r="E1234" s="203"/>
      <c r="F1234" s="97"/>
      <c r="G1234" s="27"/>
      <c r="H1234" s="96" t="s">
        <v>51</v>
      </c>
      <c r="I1234" s="96"/>
      <c r="J1234" s="96"/>
      <c r="K1234" s="27"/>
      <c r="L1234" s="27"/>
      <c r="M1234" s="27"/>
    </row>
    <row r="1235" spans="1:14">
      <c r="A1235" s="34" t="s">
        <v>52</v>
      </c>
      <c r="B1235" s="97"/>
      <c r="C1235" s="97"/>
      <c r="D1235" s="97"/>
      <c r="E1235" s="97"/>
      <c r="F1235" s="97"/>
      <c r="G1235" s="27"/>
      <c r="H1235" s="55" t="s">
        <v>89</v>
      </c>
      <c r="I1235" s="55"/>
      <c r="J1235" s="55"/>
      <c r="K1235" s="37"/>
      <c r="L1235" s="26"/>
      <c r="M1235" s="26"/>
    </row>
    <row r="1236" spans="1:14">
      <c r="A1236" s="97"/>
      <c r="B1236" s="29"/>
      <c r="C1236" s="15" t="s">
        <v>53</v>
      </c>
      <c r="D1236" s="67"/>
      <c r="E1236" s="30"/>
      <c r="F1236" s="28"/>
      <c r="G1236" s="27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32"/>
    </row>
    <row r="1237" spans="1:14">
      <c r="A1237" s="1"/>
      <c r="B1237" s="1"/>
      <c r="C1237" s="15" t="s">
        <v>59</v>
      </c>
      <c r="D1237" s="30"/>
      <c r="E1237" s="30"/>
      <c r="F1237" s="28"/>
      <c r="G1237" s="27"/>
      <c r="H1237" s="31">
        <v>1</v>
      </c>
      <c r="I1237" s="68"/>
      <c r="J1237" s="35"/>
      <c r="K1237" s="31"/>
      <c r="L1237" s="33"/>
      <c r="M1237" s="106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27"/>
      <c r="H1238" s="31">
        <v>2</v>
      </c>
      <c r="I1238" s="68"/>
      <c r="J1238" s="35"/>
      <c r="K1238" s="31"/>
      <c r="L1238" s="33"/>
      <c r="M1238" s="106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27"/>
      <c r="H1239" s="31">
        <v>3</v>
      </c>
      <c r="I1239" s="31"/>
      <c r="J1239" s="35"/>
      <c r="K1239" s="31"/>
      <c r="L1239" s="33"/>
      <c r="M1239" s="106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27"/>
      <c r="H1240" s="31">
        <v>4</v>
      </c>
      <c r="I1240" s="31"/>
      <c r="J1240" s="35"/>
      <c r="K1240" s="31"/>
      <c r="L1240" s="33"/>
      <c r="M1240" s="106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27"/>
      <c r="H1241" s="31">
        <v>5</v>
      </c>
      <c r="I1241" s="31"/>
      <c r="J1241" s="35"/>
      <c r="K1241" s="31"/>
      <c r="L1241" s="33"/>
      <c r="M1241" s="106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27"/>
      <c r="H1242" s="72"/>
      <c r="I1242" s="72"/>
      <c r="J1242" s="72"/>
      <c r="K1242" s="72"/>
      <c r="L1242" s="44"/>
      <c r="M1242" s="44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27"/>
      <c r="H1243" s="98"/>
      <c r="I1243" s="98"/>
      <c r="J1243" s="98"/>
      <c r="K1243" s="98"/>
      <c r="L1243" s="44"/>
      <c r="M1243" s="44"/>
    </row>
    <row r="1244" spans="1:14">
      <c r="A1244" s="17">
        <v>3</v>
      </c>
      <c r="B1244" s="75"/>
      <c r="C1244" s="71"/>
      <c r="D1244" s="6"/>
      <c r="E1244" s="71"/>
      <c r="F1244" s="6"/>
      <c r="G1244" s="27"/>
      <c r="H1244" s="204" t="s">
        <v>75</v>
      </c>
      <c r="I1244" s="205"/>
      <c r="J1244" s="98"/>
      <c r="K1244" s="44" t="s">
        <v>35</v>
      </c>
      <c r="L1244" s="5"/>
      <c r="M1244" s="5"/>
    </row>
    <row r="1245" spans="1:14">
      <c r="A1245" s="17">
        <v>4</v>
      </c>
      <c r="B1245" s="75"/>
      <c r="C1245" s="71"/>
      <c r="D1245" s="6"/>
      <c r="E1245" s="71"/>
      <c r="F1245" s="6"/>
      <c r="G1245" s="27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3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27"/>
      <c r="H1246" s="21" t="s">
        <v>65</v>
      </c>
      <c r="I1246" s="21"/>
      <c r="J1246" s="43">
        <f>SUM(B1244:B1246)*5+(B1248)*3+B1243</f>
        <v>10</v>
      </c>
      <c r="K1246" s="27"/>
      <c r="L1246" s="3"/>
      <c r="M1246" s="3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27"/>
      <c r="H1247" s="206" t="s">
        <v>66</v>
      </c>
      <c r="I1247" s="207"/>
      <c r="J1247" s="206" t="s">
        <v>67</v>
      </c>
      <c r="K1247" s="207"/>
      <c r="L1247" s="20"/>
      <c r="M1247" s="20"/>
    </row>
    <row r="1248" spans="1:14">
      <c r="A1248" s="17">
        <v>7</v>
      </c>
      <c r="B1248" s="76"/>
      <c r="C1248" s="71"/>
      <c r="D1248" s="71"/>
      <c r="E1248" s="71"/>
      <c r="F1248" s="6"/>
      <c r="G1248" s="27"/>
      <c r="H1248" s="197"/>
      <c r="I1248" s="198"/>
      <c r="J1248" s="197"/>
      <c r="K1248" s="198"/>
      <c r="L1248" s="27"/>
      <c r="M1248" s="27"/>
    </row>
    <row r="1249" spans="1:13">
      <c r="A1249" s="17">
        <v>8</v>
      </c>
      <c r="B1249" s="7"/>
      <c r="C1249" s="7"/>
      <c r="D1249" s="7"/>
      <c r="E1249" s="71"/>
      <c r="F1249" s="6"/>
      <c r="G1249" s="27"/>
      <c r="H1249" s="199"/>
      <c r="I1249" s="200"/>
      <c r="J1249" s="199"/>
      <c r="K1249" s="200"/>
      <c r="L1249" s="27"/>
      <c r="M1249" s="27"/>
    </row>
    <row r="1250" spans="1:13">
      <c r="A1250" s="17">
        <v>9</v>
      </c>
      <c r="B1250" s="23"/>
      <c r="C1250" s="7"/>
      <c r="D1250" s="7"/>
      <c r="E1250" s="6"/>
      <c r="F1250" s="6"/>
      <c r="G1250" s="27"/>
      <c r="H1250" s="38" t="s">
        <v>68</v>
      </c>
      <c r="I1250" s="38"/>
      <c r="J1250" s="38"/>
      <c r="K1250" s="38"/>
      <c r="L1250" s="27"/>
      <c r="M1250" s="27"/>
    </row>
    <row r="1251" spans="1:13">
      <c r="A1251" s="17">
        <v>10</v>
      </c>
      <c r="B1251" s="95"/>
      <c r="C1251" s="6"/>
      <c r="D1251" s="6"/>
      <c r="E1251" s="6"/>
      <c r="F1251" s="6"/>
      <c r="G1251" s="27"/>
      <c r="H1251" s="54" t="s">
        <v>69</v>
      </c>
      <c r="I1251" s="54"/>
      <c r="J1251" s="54"/>
      <c r="K1251" s="54"/>
      <c r="L1251" s="27"/>
      <c r="M1251" s="27"/>
    </row>
    <row r="1252" spans="1:13">
      <c r="A1252" s="17">
        <v>11</v>
      </c>
      <c r="B1252" s="76"/>
      <c r="C1252" s="6"/>
      <c r="D1252" s="6"/>
      <c r="E1252" s="6"/>
      <c r="F1252" s="6"/>
      <c r="G1252" s="20"/>
      <c r="H1252" s="182"/>
      <c r="I1252" s="183"/>
      <c r="J1252" s="8"/>
      <c r="K1252" s="8"/>
      <c r="L1252" s="8"/>
      <c r="M1252" s="8"/>
    </row>
    <row r="1253" spans="1:13">
      <c r="A1253" s="17">
        <v>12</v>
      </c>
      <c r="B1253" s="75"/>
      <c r="C1253" s="6"/>
      <c r="D1253" s="6"/>
      <c r="E1253" s="6"/>
      <c r="F1253" s="6"/>
      <c r="G1253" s="20"/>
      <c r="H1253" s="95"/>
      <c r="I1253" s="7"/>
      <c r="J1253" s="8"/>
      <c r="K1253" s="8"/>
      <c r="L1253" s="8"/>
      <c r="M1253" s="8"/>
    </row>
    <row r="1254" spans="1:13">
      <c r="A1254" s="17">
        <v>13</v>
      </c>
      <c r="B1254" s="76"/>
      <c r="C1254" s="6"/>
      <c r="D1254" s="6"/>
      <c r="E1254" s="6"/>
      <c r="F1254" s="6"/>
      <c r="G1254" s="20"/>
      <c r="H1254" s="95"/>
      <c r="I1254" s="7"/>
      <c r="J1254" s="8"/>
      <c r="K1254" s="8"/>
      <c r="L1254" s="8"/>
      <c r="M1254" s="8"/>
    </row>
    <row r="1255" spans="1:13">
      <c r="A1255" s="17">
        <v>14</v>
      </c>
      <c r="B1255" s="76"/>
      <c r="C1255" s="6"/>
      <c r="D1255" s="6"/>
      <c r="E1255" s="6"/>
      <c r="F1255" s="6"/>
      <c r="G1255" s="20"/>
      <c r="H1255" s="95"/>
      <c r="I1255" s="7"/>
      <c r="J1255" s="8"/>
      <c r="K1255" s="8"/>
      <c r="L1255" s="8"/>
      <c r="M1255" s="8"/>
    </row>
    <row r="1256" spans="1:13">
      <c r="A1256" s="17">
        <v>15</v>
      </c>
      <c r="B1256" s="76"/>
      <c r="C1256" s="6"/>
      <c r="D1256" s="6"/>
      <c r="E1256" s="6"/>
      <c r="F1256" s="6"/>
      <c r="G1256" s="20"/>
      <c r="H1256" s="95"/>
      <c r="I1256" s="7"/>
      <c r="J1256" s="8"/>
      <c r="K1256" s="8"/>
      <c r="L1256" s="8"/>
      <c r="M1256" s="8"/>
    </row>
    <row r="1257" spans="1:13">
      <c r="A1257" s="17">
        <v>16</v>
      </c>
      <c r="B1257" s="75"/>
      <c r="C1257" s="6"/>
      <c r="D1257" s="6"/>
      <c r="E1257" s="6"/>
      <c r="F1257" s="6"/>
      <c r="G1257" s="54"/>
      <c r="H1257" s="95"/>
      <c r="I1257" s="7"/>
      <c r="J1257" s="8"/>
      <c r="K1257" s="8"/>
      <c r="L1257" s="8"/>
      <c r="M1257" s="8"/>
    </row>
    <row r="1258" spans="1:13">
      <c r="A1258" s="17">
        <v>17</v>
      </c>
      <c r="B1258" s="76"/>
      <c r="C1258" s="6"/>
      <c r="D1258" s="6"/>
      <c r="E1258" s="6"/>
      <c r="F1258" s="6"/>
      <c r="G1258" s="54"/>
      <c r="H1258" s="56" t="s">
        <v>83</v>
      </c>
      <c r="I1258" s="8"/>
      <c r="J1258" s="56"/>
      <c r="K1258" s="8"/>
      <c r="L1258" s="56"/>
      <c r="M1258" s="56"/>
    </row>
    <row r="1259" spans="1:13">
      <c r="A1259" s="17">
        <v>18</v>
      </c>
      <c r="B1259" s="76"/>
      <c r="C1259" s="6"/>
      <c r="D1259" s="6"/>
      <c r="E1259" s="6"/>
      <c r="F1259" s="6"/>
      <c r="G1259" s="54"/>
      <c r="H1259" s="99"/>
      <c r="I1259" s="8"/>
      <c r="J1259" s="99"/>
      <c r="K1259" s="8"/>
      <c r="L1259" s="99"/>
      <c r="M1259" s="99"/>
    </row>
    <row r="1260" spans="1:13">
      <c r="A1260" s="17">
        <v>19</v>
      </c>
      <c r="B1260" s="76"/>
      <c r="C1260" s="6"/>
      <c r="D1260" s="6"/>
      <c r="E1260" s="6"/>
      <c r="F1260" s="6"/>
      <c r="G1260" s="99"/>
      <c r="H1260" s="8"/>
      <c r="I1260" s="8"/>
      <c r="J1260" s="8"/>
      <c r="K1260" s="8"/>
      <c r="L1260" s="8"/>
      <c r="M1260" s="8"/>
    </row>
    <row r="1261" spans="1:13">
      <c r="A1261" s="17">
        <v>20</v>
      </c>
      <c r="B1261" s="75"/>
      <c r="C1261" s="6"/>
      <c r="D1261" s="6"/>
      <c r="E1261" s="6"/>
      <c r="F1261" s="6"/>
      <c r="G1261" s="99"/>
      <c r="H1261" s="8"/>
      <c r="I1261" s="8"/>
      <c r="J1261" s="8"/>
      <c r="K1261" s="8"/>
      <c r="L1261" s="8"/>
      <c r="M1261" s="8"/>
    </row>
    <row r="1262" spans="1:13">
      <c r="A1262" s="17">
        <v>21</v>
      </c>
      <c r="B1262" s="76"/>
      <c r="C1262" s="6"/>
      <c r="D1262" s="6"/>
      <c r="E1262" s="6"/>
      <c r="F1262" s="6"/>
      <c r="G1262" s="99"/>
      <c r="H1262" s="8"/>
      <c r="I1262" s="8"/>
      <c r="J1262" s="8"/>
      <c r="K1262" s="8"/>
      <c r="L1262" s="8"/>
      <c r="M1262" s="8"/>
    </row>
    <row r="1263" spans="1:13">
      <c r="A1263" s="17">
        <v>22</v>
      </c>
      <c r="B1263" s="76"/>
      <c r="C1263" s="6"/>
      <c r="D1263" s="6"/>
      <c r="E1263" s="6"/>
      <c r="F1263" s="6"/>
      <c r="G1263" s="99"/>
      <c r="H1263" s="8"/>
      <c r="I1263" s="8"/>
      <c r="J1263" s="8"/>
      <c r="K1263" s="8"/>
      <c r="L1263" s="8"/>
      <c r="M1263" s="8"/>
    </row>
    <row r="1264" spans="1:13">
      <c r="A1264" s="17">
        <v>23</v>
      </c>
      <c r="B1264" s="76"/>
      <c r="C1264" s="6"/>
      <c r="D1264" s="6"/>
      <c r="E1264" s="6"/>
      <c r="F1264" s="6"/>
      <c r="G1264" s="99"/>
      <c r="H1264" s="8"/>
      <c r="I1264" s="8"/>
      <c r="J1264" s="8"/>
      <c r="K1264" s="8"/>
      <c r="L1264" s="8" t="s">
        <v>84</v>
      </c>
      <c r="M1264" s="8"/>
    </row>
    <row r="1265" spans="1:13">
      <c r="A1265" s="17">
        <v>24</v>
      </c>
      <c r="B1265" s="75"/>
      <c r="C1265" s="6"/>
      <c r="D1265" s="6"/>
      <c r="E1265" s="6"/>
      <c r="F1265" s="6"/>
      <c r="G1265" s="99"/>
      <c r="H1265" s="42"/>
      <c r="I1265" s="8"/>
      <c r="J1265" s="42"/>
      <c r="K1265" s="8"/>
      <c r="L1265" s="8"/>
      <c r="M1265" s="8"/>
    </row>
    <row r="1266" spans="1:13">
      <c r="A1266" s="17">
        <v>25</v>
      </c>
      <c r="B1266" s="76"/>
      <c r="C1266" s="6"/>
      <c r="D1266" s="6"/>
      <c r="E1266" s="6"/>
      <c r="F1266" s="6"/>
      <c r="G1266" s="99"/>
      <c r="H1266" s="42"/>
      <c r="I1266" s="99"/>
      <c r="J1266" s="42"/>
      <c r="K1266" s="8"/>
      <c r="L1266" s="8"/>
      <c r="M1266" s="8"/>
    </row>
    <row r="1267" spans="1:13">
      <c r="G1267" s="8"/>
      <c r="H1267" s="8"/>
      <c r="I1267" s="8"/>
      <c r="J1267" s="8"/>
      <c r="K1267" s="8"/>
      <c r="L1267" s="8"/>
      <c r="M1267" s="8"/>
    </row>
    <row r="1268" spans="1:13">
      <c r="G1268" s="8"/>
      <c r="H1268" s="8"/>
      <c r="I1268" s="8"/>
      <c r="J1268" s="8"/>
      <c r="K1268" s="8"/>
      <c r="L1268" s="8"/>
      <c r="M1268" s="8"/>
    </row>
    <row r="1269" spans="1:13">
      <c r="G1269" s="8"/>
      <c r="H1269" s="8"/>
      <c r="I1269" s="8"/>
      <c r="J1269" s="8"/>
      <c r="K1269" s="8"/>
      <c r="L1269" s="8"/>
      <c r="M1269" s="8"/>
    </row>
    <row r="1270" spans="1:13">
      <c r="G1270" s="8"/>
      <c r="H1270" s="8"/>
      <c r="I1270" s="8"/>
      <c r="J1270" s="8"/>
      <c r="K1270" s="8"/>
      <c r="L1270" s="8"/>
      <c r="M1270" s="8"/>
    </row>
    <row r="1271" spans="1:13">
      <c r="G1271" s="8"/>
      <c r="H1271" s="8"/>
      <c r="I1271" s="8"/>
      <c r="J1271" s="8"/>
      <c r="K1271" s="8"/>
      <c r="L1271" s="8"/>
      <c r="M1271" s="8"/>
    </row>
    <row r="1272" spans="1:13">
      <c r="G1272" s="8"/>
      <c r="H1272" s="8"/>
      <c r="I1272" s="8"/>
      <c r="J1272" s="8"/>
      <c r="K1272" s="8"/>
      <c r="L1272" s="8"/>
      <c r="M1272" s="8"/>
    </row>
    <row r="1273" spans="1:13">
      <c r="G1273" s="8"/>
      <c r="H1273" s="8"/>
      <c r="I1273" s="8"/>
      <c r="J1273" s="8"/>
      <c r="K1273" s="8"/>
      <c r="L1273" s="8"/>
      <c r="M1273" s="8"/>
    </row>
    <row r="1274" spans="1:13">
      <c r="G1274" s="8"/>
      <c r="H1274" s="8"/>
      <c r="I1274" s="8"/>
      <c r="J1274" s="8"/>
      <c r="K1274" s="8"/>
      <c r="L1274" s="8"/>
      <c r="M1274" s="8"/>
    </row>
    <row r="1275" spans="1:13">
      <c r="G1275" s="8"/>
      <c r="H1275" s="8"/>
      <c r="I1275" s="8"/>
      <c r="J1275" s="8"/>
      <c r="K1275" s="8"/>
      <c r="L1275" s="8"/>
      <c r="M1275" s="8"/>
    </row>
    <row r="1276" spans="1:13">
      <c r="G1276" s="8"/>
      <c r="H1276" s="8"/>
      <c r="I1276" s="8"/>
      <c r="J1276" s="8"/>
      <c r="K1276" s="8"/>
      <c r="L1276" s="8"/>
      <c r="M1276" s="8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  <c r="M1277" s="94"/>
    </row>
    <row r="1278" spans="1:13">
      <c r="A1278" s="202" t="s">
        <v>86</v>
      </c>
      <c r="B1278" s="203"/>
      <c r="C1278" s="203"/>
      <c r="D1278" s="203"/>
      <c r="E1278" s="203"/>
      <c r="F1278" s="97"/>
      <c r="G1278" s="27"/>
      <c r="H1278" s="96" t="s">
        <v>51</v>
      </c>
      <c r="I1278" s="96"/>
      <c r="J1278" s="96"/>
      <c r="K1278" s="27"/>
      <c r="L1278" s="27"/>
      <c r="M1278" s="27"/>
    </row>
    <row r="1279" spans="1:13">
      <c r="A1279" s="34" t="s">
        <v>52</v>
      </c>
      <c r="B1279" s="97"/>
      <c r="C1279" s="97"/>
      <c r="D1279" s="97"/>
      <c r="E1279" s="97"/>
      <c r="F1279" s="97"/>
      <c r="G1279" s="27"/>
      <c r="H1279" s="55" t="s">
        <v>89</v>
      </c>
      <c r="I1279" s="55"/>
      <c r="J1279" s="55"/>
      <c r="K1279" s="37"/>
      <c r="L1279" s="26"/>
      <c r="M1279" s="26"/>
    </row>
    <row r="1280" spans="1:13">
      <c r="A1280" s="97"/>
      <c r="B1280" s="29"/>
      <c r="C1280" s="15" t="s">
        <v>53</v>
      </c>
      <c r="D1280" s="67"/>
      <c r="E1280" s="30"/>
      <c r="F1280" s="28"/>
      <c r="G1280" s="27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32"/>
    </row>
    <row r="1281" spans="1:14">
      <c r="A1281" s="1"/>
      <c r="B1281" s="1"/>
      <c r="C1281" s="15" t="s">
        <v>59</v>
      </c>
      <c r="D1281" s="30"/>
      <c r="E1281" s="30"/>
      <c r="F1281" s="28"/>
      <c r="G1281" s="27"/>
      <c r="H1281" s="31">
        <v>1</v>
      </c>
      <c r="I1281" s="68"/>
      <c r="J1281" s="35"/>
      <c r="K1281" s="31"/>
      <c r="L1281" s="33"/>
      <c r="M1281" s="106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27"/>
      <c r="H1282" s="31">
        <v>2</v>
      </c>
      <c r="I1282" s="68"/>
      <c r="J1282" s="35"/>
      <c r="K1282" s="31"/>
      <c r="L1282" s="33"/>
      <c r="M1282" s="106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27"/>
      <c r="H1283" s="31">
        <v>3</v>
      </c>
      <c r="I1283" s="31"/>
      <c r="J1283" s="35"/>
      <c r="K1283" s="31"/>
      <c r="L1283" s="33"/>
      <c r="M1283" s="106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27"/>
      <c r="H1284" s="31">
        <v>4</v>
      </c>
      <c r="I1284" s="31"/>
      <c r="J1284" s="35"/>
      <c r="K1284" s="31"/>
      <c r="L1284" s="33"/>
      <c r="M1284" s="106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27"/>
      <c r="H1285" s="31">
        <v>5</v>
      </c>
      <c r="I1285" s="31"/>
      <c r="J1285" s="35"/>
      <c r="K1285" s="31"/>
      <c r="L1285" s="33"/>
      <c r="M1285" s="106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27"/>
      <c r="H1286" s="72"/>
      <c r="I1286" s="72"/>
      <c r="J1286" s="72"/>
      <c r="K1286" s="72"/>
      <c r="L1286" s="44"/>
      <c r="M1286" s="44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27"/>
      <c r="H1287" s="98"/>
      <c r="I1287" s="98"/>
      <c r="J1287" s="98"/>
      <c r="K1287" s="98"/>
      <c r="L1287" s="44"/>
      <c r="M1287" s="44"/>
    </row>
    <row r="1288" spans="1:14">
      <c r="A1288" s="17">
        <v>3</v>
      </c>
      <c r="B1288" s="75"/>
      <c r="C1288" s="71"/>
      <c r="D1288" s="6"/>
      <c r="E1288" s="71"/>
      <c r="F1288" s="6"/>
      <c r="G1288" s="27"/>
      <c r="H1288" s="204" t="s">
        <v>75</v>
      </c>
      <c r="I1288" s="205"/>
      <c r="J1288" s="98"/>
      <c r="K1288" s="44" t="s">
        <v>35</v>
      </c>
      <c r="L1288" s="5"/>
      <c r="M1288" s="5"/>
    </row>
    <row r="1289" spans="1:14">
      <c r="A1289" s="17">
        <v>4</v>
      </c>
      <c r="B1289" s="75"/>
      <c r="C1289" s="71"/>
      <c r="D1289" s="6"/>
      <c r="E1289" s="71"/>
      <c r="F1289" s="6"/>
      <c r="G1289" s="27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3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27"/>
      <c r="H1290" s="21" t="s">
        <v>65</v>
      </c>
      <c r="I1290" s="21"/>
      <c r="J1290" s="43">
        <f>SUM(B1288:B1290)*5+(B1292)*3+B1287</f>
        <v>10</v>
      </c>
      <c r="K1290" s="27"/>
      <c r="L1290" s="3"/>
      <c r="M1290" s="3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27"/>
      <c r="H1291" s="206" t="s">
        <v>66</v>
      </c>
      <c r="I1291" s="207"/>
      <c r="J1291" s="206" t="s">
        <v>67</v>
      </c>
      <c r="K1291" s="207"/>
      <c r="L1291" s="20"/>
      <c r="M1291" s="20"/>
    </row>
    <row r="1292" spans="1:14">
      <c r="A1292" s="17">
        <v>7</v>
      </c>
      <c r="B1292" s="76"/>
      <c r="C1292" s="71"/>
      <c r="D1292" s="71"/>
      <c r="E1292" s="71"/>
      <c r="F1292" s="6"/>
      <c r="G1292" s="27"/>
      <c r="H1292" s="197"/>
      <c r="I1292" s="198"/>
      <c r="J1292" s="197"/>
      <c r="K1292" s="198"/>
      <c r="L1292" s="27"/>
      <c r="M1292" s="27"/>
    </row>
    <row r="1293" spans="1:14">
      <c r="A1293" s="17">
        <v>8</v>
      </c>
      <c r="B1293" s="7"/>
      <c r="C1293" s="7"/>
      <c r="D1293" s="7"/>
      <c r="E1293" s="71"/>
      <c r="F1293" s="6"/>
      <c r="G1293" s="27"/>
      <c r="H1293" s="199"/>
      <c r="I1293" s="200"/>
      <c r="J1293" s="199"/>
      <c r="K1293" s="200"/>
      <c r="L1293" s="27"/>
      <c r="M1293" s="27"/>
    </row>
    <row r="1294" spans="1:14">
      <c r="A1294" s="17">
        <v>9</v>
      </c>
      <c r="B1294" s="23"/>
      <c r="C1294" s="7"/>
      <c r="D1294" s="7"/>
      <c r="E1294" s="6"/>
      <c r="F1294" s="6"/>
      <c r="G1294" s="27"/>
      <c r="H1294" s="38" t="s">
        <v>68</v>
      </c>
      <c r="I1294" s="38"/>
      <c r="J1294" s="38"/>
      <c r="K1294" s="38"/>
      <c r="L1294" s="27"/>
      <c r="M1294" s="27"/>
    </row>
    <row r="1295" spans="1:14">
      <c r="A1295" s="17">
        <v>10</v>
      </c>
      <c r="B1295" s="95"/>
      <c r="C1295" s="6"/>
      <c r="D1295" s="6"/>
      <c r="E1295" s="6"/>
      <c r="F1295" s="6"/>
      <c r="G1295" s="27"/>
      <c r="H1295" s="54" t="s">
        <v>69</v>
      </c>
      <c r="I1295" s="54"/>
      <c r="J1295" s="54"/>
      <c r="K1295" s="54"/>
      <c r="L1295" s="27"/>
      <c r="M1295" s="27"/>
    </row>
    <row r="1296" spans="1:14">
      <c r="A1296" s="17">
        <v>11</v>
      </c>
      <c r="B1296" s="76"/>
      <c r="C1296" s="6"/>
      <c r="D1296" s="6"/>
      <c r="E1296" s="6"/>
      <c r="F1296" s="6"/>
      <c r="G1296" s="20"/>
      <c r="H1296" s="182"/>
      <c r="I1296" s="183"/>
      <c r="J1296" s="8"/>
      <c r="K1296" s="8"/>
      <c r="L1296" s="8"/>
      <c r="M1296" s="8"/>
    </row>
    <row r="1297" spans="1:13">
      <c r="A1297" s="17">
        <v>12</v>
      </c>
      <c r="B1297" s="75"/>
      <c r="C1297" s="6"/>
      <c r="D1297" s="6"/>
      <c r="E1297" s="6"/>
      <c r="F1297" s="6"/>
      <c r="G1297" s="20"/>
      <c r="H1297" s="95"/>
      <c r="I1297" s="7"/>
      <c r="J1297" s="8"/>
      <c r="K1297" s="8"/>
      <c r="L1297" s="8"/>
      <c r="M1297" s="8"/>
    </row>
    <row r="1298" spans="1:13">
      <c r="A1298" s="17">
        <v>13</v>
      </c>
      <c r="B1298" s="76"/>
      <c r="C1298" s="6"/>
      <c r="D1298" s="6"/>
      <c r="E1298" s="6"/>
      <c r="F1298" s="6"/>
      <c r="G1298" s="20"/>
      <c r="H1298" s="95"/>
      <c r="I1298" s="7"/>
      <c r="J1298" s="8"/>
      <c r="K1298" s="8"/>
      <c r="L1298" s="8"/>
      <c r="M1298" s="8"/>
    </row>
    <row r="1299" spans="1:13">
      <c r="A1299" s="17">
        <v>14</v>
      </c>
      <c r="B1299" s="76"/>
      <c r="C1299" s="6"/>
      <c r="D1299" s="6"/>
      <c r="E1299" s="6"/>
      <c r="F1299" s="6"/>
      <c r="G1299" s="20"/>
      <c r="H1299" s="95"/>
      <c r="I1299" s="7"/>
      <c r="J1299" s="8"/>
      <c r="K1299" s="8"/>
      <c r="L1299" s="8"/>
      <c r="M1299" s="8"/>
    </row>
    <row r="1300" spans="1:13">
      <c r="A1300" s="17">
        <v>15</v>
      </c>
      <c r="B1300" s="76"/>
      <c r="C1300" s="6"/>
      <c r="D1300" s="6"/>
      <c r="E1300" s="6"/>
      <c r="F1300" s="6"/>
      <c r="G1300" s="20"/>
      <c r="H1300" s="95"/>
      <c r="I1300" s="7"/>
      <c r="J1300" s="8"/>
      <c r="K1300" s="8"/>
      <c r="L1300" s="8"/>
      <c r="M1300" s="8"/>
    </row>
    <row r="1301" spans="1:13">
      <c r="A1301" s="17">
        <v>16</v>
      </c>
      <c r="B1301" s="75"/>
      <c r="C1301" s="6"/>
      <c r="D1301" s="6"/>
      <c r="E1301" s="6"/>
      <c r="F1301" s="6"/>
      <c r="G1301" s="54"/>
      <c r="H1301" s="95"/>
      <c r="I1301" s="7"/>
      <c r="J1301" s="8"/>
      <c r="K1301" s="8"/>
      <c r="L1301" s="8"/>
      <c r="M1301" s="8"/>
    </row>
    <row r="1302" spans="1:13">
      <c r="A1302" s="17">
        <v>17</v>
      </c>
      <c r="B1302" s="76"/>
      <c r="C1302" s="6"/>
      <c r="D1302" s="6"/>
      <c r="E1302" s="6"/>
      <c r="F1302" s="6"/>
      <c r="G1302" s="54"/>
      <c r="H1302" s="56" t="s">
        <v>83</v>
      </c>
      <c r="I1302" s="8"/>
      <c r="J1302" s="56"/>
      <c r="K1302" s="8"/>
      <c r="L1302" s="56"/>
      <c r="M1302" s="56"/>
    </row>
    <row r="1303" spans="1:13">
      <c r="A1303" s="17">
        <v>18</v>
      </c>
      <c r="B1303" s="76"/>
      <c r="C1303" s="6"/>
      <c r="D1303" s="6"/>
      <c r="E1303" s="6"/>
      <c r="F1303" s="6"/>
      <c r="G1303" s="54"/>
      <c r="H1303" s="99"/>
      <c r="I1303" s="8"/>
      <c r="J1303" s="99"/>
      <c r="K1303" s="8"/>
      <c r="L1303" s="99"/>
      <c r="M1303" s="99"/>
    </row>
    <row r="1304" spans="1:13">
      <c r="A1304" s="17">
        <v>19</v>
      </c>
      <c r="B1304" s="76"/>
      <c r="C1304" s="6"/>
      <c r="D1304" s="6"/>
      <c r="E1304" s="6"/>
      <c r="F1304" s="6"/>
      <c r="G1304" s="99"/>
      <c r="H1304" s="8"/>
      <c r="I1304" s="8"/>
      <c r="J1304" s="8"/>
      <c r="K1304" s="8"/>
      <c r="L1304" s="8"/>
      <c r="M1304" s="8"/>
    </row>
    <row r="1305" spans="1:13">
      <c r="A1305" s="17">
        <v>20</v>
      </c>
      <c r="B1305" s="75"/>
      <c r="C1305" s="6"/>
      <c r="D1305" s="6"/>
      <c r="E1305" s="6"/>
      <c r="F1305" s="6"/>
      <c r="G1305" s="99"/>
      <c r="H1305" s="8"/>
      <c r="I1305" s="8"/>
      <c r="J1305" s="8"/>
      <c r="K1305" s="8"/>
      <c r="L1305" s="8"/>
      <c r="M1305" s="8"/>
    </row>
    <row r="1306" spans="1:13">
      <c r="A1306" s="17">
        <v>21</v>
      </c>
      <c r="B1306" s="76"/>
      <c r="C1306" s="6"/>
      <c r="D1306" s="6"/>
      <c r="E1306" s="6"/>
      <c r="F1306" s="6"/>
      <c r="G1306" s="99"/>
      <c r="H1306" s="8"/>
      <c r="I1306" s="8"/>
      <c r="J1306" s="8"/>
      <c r="K1306" s="8"/>
      <c r="L1306" s="8"/>
      <c r="M1306" s="8"/>
    </row>
    <row r="1307" spans="1:13">
      <c r="A1307" s="17">
        <v>22</v>
      </c>
      <c r="B1307" s="76"/>
      <c r="C1307" s="6"/>
      <c r="D1307" s="6"/>
      <c r="E1307" s="6"/>
      <c r="F1307" s="6"/>
      <c r="G1307" s="99"/>
      <c r="H1307" s="8"/>
      <c r="I1307" s="8"/>
      <c r="J1307" s="8"/>
      <c r="K1307" s="8"/>
      <c r="L1307" s="8"/>
      <c r="M1307" s="8"/>
    </row>
    <row r="1308" spans="1:13">
      <c r="A1308" s="17">
        <v>23</v>
      </c>
      <c r="B1308" s="76"/>
      <c r="C1308" s="6"/>
      <c r="D1308" s="6"/>
      <c r="E1308" s="6"/>
      <c r="F1308" s="6"/>
      <c r="G1308" s="99"/>
      <c r="H1308" s="8"/>
      <c r="I1308" s="8"/>
      <c r="J1308" s="8"/>
      <c r="K1308" s="8"/>
      <c r="L1308" s="8" t="s">
        <v>84</v>
      </c>
      <c r="M1308" s="8"/>
    </row>
    <row r="1309" spans="1:13">
      <c r="A1309" s="17">
        <v>24</v>
      </c>
      <c r="B1309" s="75"/>
      <c r="C1309" s="6"/>
      <c r="D1309" s="6"/>
      <c r="E1309" s="6"/>
      <c r="F1309" s="6"/>
      <c r="G1309" s="99"/>
      <c r="H1309" s="42"/>
      <c r="I1309" s="8"/>
      <c r="J1309" s="42"/>
      <c r="K1309" s="8"/>
      <c r="L1309" s="8"/>
      <c r="M1309" s="8"/>
    </row>
    <row r="1310" spans="1:13">
      <c r="A1310" s="17">
        <v>25</v>
      </c>
      <c r="B1310" s="76"/>
      <c r="C1310" s="6"/>
      <c r="D1310" s="6"/>
      <c r="E1310" s="6"/>
      <c r="F1310" s="6"/>
      <c r="G1310" s="99"/>
      <c r="H1310" s="42"/>
      <c r="I1310" s="99"/>
      <c r="J1310" s="42"/>
      <c r="K1310" s="8"/>
      <c r="L1310" s="8"/>
      <c r="M1310" s="8"/>
    </row>
    <row r="1311" spans="1:13">
      <c r="G1311" s="8"/>
      <c r="H1311" s="8"/>
      <c r="I1311" s="8"/>
      <c r="J1311" s="8"/>
      <c r="K1311" s="8"/>
      <c r="L1311" s="8"/>
      <c r="M1311" s="8"/>
    </row>
    <row r="1312" spans="1:13">
      <c r="G1312" s="8"/>
      <c r="H1312" s="8"/>
      <c r="I1312" s="8"/>
      <c r="J1312" s="8"/>
      <c r="K1312" s="8"/>
      <c r="L1312" s="8"/>
      <c r="M1312" s="8"/>
    </row>
    <row r="1313" spans="1:13">
      <c r="G1313" s="8"/>
      <c r="H1313" s="8"/>
      <c r="I1313" s="8"/>
      <c r="J1313" s="8"/>
      <c r="K1313" s="8"/>
      <c r="L1313" s="8"/>
      <c r="M1313" s="8"/>
    </row>
    <row r="1314" spans="1:13">
      <c r="G1314" s="8"/>
      <c r="H1314" s="8"/>
      <c r="I1314" s="8"/>
      <c r="J1314" s="8"/>
      <c r="K1314" s="8"/>
      <c r="L1314" s="8"/>
      <c r="M1314" s="8"/>
    </row>
    <row r="1315" spans="1:13">
      <c r="G1315" s="8"/>
      <c r="H1315" s="8"/>
      <c r="I1315" s="8"/>
      <c r="J1315" s="8"/>
      <c r="K1315" s="8"/>
      <c r="L1315" s="8"/>
      <c r="M1315" s="8"/>
    </row>
    <row r="1316" spans="1:13">
      <c r="G1316" s="8"/>
      <c r="H1316" s="8"/>
      <c r="I1316" s="8"/>
      <c r="J1316" s="8"/>
      <c r="K1316" s="8"/>
      <c r="L1316" s="8"/>
      <c r="M1316" s="8"/>
    </row>
    <row r="1317" spans="1:13">
      <c r="G1317" s="8"/>
      <c r="H1317" s="8"/>
      <c r="I1317" s="8"/>
      <c r="J1317" s="8"/>
      <c r="K1317" s="8"/>
      <c r="L1317" s="8"/>
      <c r="M1317" s="8"/>
    </row>
    <row r="1318" spans="1:13">
      <c r="G1318" s="8"/>
      <c r="H1318" s="8"/>
      <c r="I1318" s="8"/>
      <c r="J1318" s="8"/>
      <c r="K1318" s="8"/>
      <c r="L1318" s="8"/>
      <c r="M1318" s="8"/>
    </row>
    <row r="1319" spans="1:13">
      <c r="G1319" s="8"/>
      <c r="H1319" s="8"/>
      <c r="I1319" s="8"/>
      <c r="J1319" s="8"/>
      <c r="K1319" s="8"/>
      <c r="L1319" s="8"/>
      <c r="M1319" s="8"/>
    </row>
    <row r="1320" spans="1:13">
      <c r="G1320" s="8"/>
      <c r="H1320" s="8"/>
      <c r="I1320" s="8"/>
      <c r="J1320" s="8"/>
      <c r="K1320" s="8"/>
      <c r="L1320" s="8"/>
      <c r="M1320" s="8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  <c r="M1321" s="94"/>
    </row>
    <row r="1322" spans="1:13">
      <c r="A1322" s="202" t="s">
        <v>86</v>
      </c>
      <c r="B1322" s="203"/>
      <c r="C1322" s="203"/>
      <c r="D1322" s="203"/>
      <c r="E1322" s="203"/>
      <c r="F1322" s="97"/>
      <c r="G1322" s="27"/>
      <c r="H1322" s="96" t="s">
        <v>51</v>
      </c>
      <c r="I1322" s="96"/>
      <c r="J1322" s="96"/>
      <c r="K1322" s="27"/>
      <c r="L1322" s="27"/>
      <c r="M1322" s="27"/>
    </row>
    <row r="1323" spans="1:13">
      <c r="A1323" s="34" t="s">
        <v>52</v>
      </c>
      <c r="B1323" s="97"/>
      <c r="C1323" s="97"/>
      <c r="D1323" s="97"/>
      <c r="E1323" s="97"/>
      <c r="F1323" s="97"/>
      <c r="G1323" s="27"/>
      <c r="H1323" s="55" t="s">
        <v>89</v>
      </c>
      <c r="I1323" s="55"/>
      <c r="J1323" s="55"/>
      <c r="K1323" s="37"/>
      <c r="L1323" s="26"/>
      <c r="M1323" s="26"/>
    </row>
    <row r="1324" spans="1:13">
      <c r="A1324" s="97"/>
      <c r="B1324" s="29"/>
      <c r="C1324" s="15" t="s">
        <v>53</v>
      </c>
      <c r="D1324" s="67"/>
      <c r="E1324" s="30"/>
      <c r="F1324" s="28"/>
      <c r="G1324" s="27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32"/>
    </row>
    <row r="1325" spans="1:13">
      <c r="A1325" s="1"/>
      <c r="B1325" s="1"/>
      <c r="C1325" s="15" t="s">
        <v>59</v>
      </c>
      <c r="D1325" s="30"/>
      <c r="E1325" s="30"/>
      <c r="F1325" s="28"/>
      <c r="G1325" s="27"/>
      <c r="H1325" s="31">
        <v>1</v>
      </c>
      <c r="I1325" s="68"/>
      <c r="J1325" s="35"/>
      <c r="K1325" s="31"/>
      <c r="L1325" s="33"/>
      <c r="M1325" s="106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27"/>
      <c r="H1326" s="31">
        <v>2</v>
      </c>
      <c r="I1326" s="68"/>
      <c r="J1326" s="35"/>
      <c r="K1326" s="31"/>
      <c r="L1326" s="33"/>
      <c r="M1326" s="106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27"/>
      <c r="H1327" s="31">
        <v>3</v>
      </c>
      <c r="I1327" s="31"/>
      <c r="J1327" s="35"/>
      <c r="K1327" s="31"/>
      <c r="L1327" s="33"/>
      <c r="M1327" s="106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27"/>
      <c r="H1328" s="31">
        <v>4</v>
      </c>
      <c r="I1328" s="31"/>
      <c r="J1328" s="35"/>
      <c r="K1328" s="31"/>
      <c r="L1328" s="33"/>
      <c r="M1328" s="106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27"/>
      <c r="H1329" s="31">
        <v>5</v>
      </c>
      <c r="I1329" s="31"/>
      <c r="J1329" s="35"/>
      <c r="K1329" s="31"/>
      <c r="L1329" s="33"/>
      <c r="M1329" s="106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27"/>
      <c r="H1330" s="72"/>
      <c r="I1330" s="72"/>
      <c r="J1330" s="72"/>
      <c r="K1330" s="72"/>
      <c r="L1330" s="44"/>
      <c r="M1330" s="44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27"/>
      <c r="H1331" s="98"/>
      <c r="I1331" s="98"/>
      <c r="J1331" s="98"/>
      <c r="K1331" s="98"/>
      <c r="L1331" s="44"/>
      <c r="M1331" s="44"/>
    </row>
    <row r="1332" spans="1:14">
      <c r="A1332" s="17">
        <v>3</v>
      </c>
      <c r="B1332" s="75"/>
      <c r="C1332" s="71"/>
      <c r="D1332" s="6"/>
      <c r="E1332" s="71"/>
      <c r="F1332" s="6"/>
      <c r="G1332" s="27"/>
      <c r="H1332" s="204" t="s">
        <v>75</v>
      </c>
      <c r="I1332" s="205"/>
      <c r="J1332" s="98"/>
      <c r="K1332" s="44" t="s">
        <v>35</v>
      </c>
      <c r="L1332" s="5"/>
      <c r="M1332" s="5"/>
    </row>
    <row r="1333" spans="1:14">
      <c r="A1333" s="17">
        <v>4</v>
      </c>
      <c r="B1333" s="75"/>
      <c r="C1333" s="71"/>
      <c r="D1333" s="6"/>
      <c r="E1333" s="71"/>
      <c r="F1333" s="6"/>
      <c r="G1333" s="27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3"/>
    </row>
    <row r="1334" spans="1:14">
      <c r="A1334" s="17">
        <v>5</v>
      </c>
      <c r="B1334" s="76"/>
      <c r="C1334" s="71"/>
      <c r="D1334" s="71"/>
      <c r="E1334" s="71"/>
      <c r="F1334" s="6"/>
      <c r="G1334" s="27"/>
      <c r="H1334" s="21" t="s">
        <v>65</v>
      </c>
      <c r="I1334" s="21"/>
      <c r="J1334" s="43">
        <f>SUM(B1332:B1334)*5+(B1336)*3+B1331</f>
        <v>10</v>
      </c>
      <c r="K1334" s="27"/>
      <c r="L1334" s="3"/>
      <c r="M1334" s="3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27"/>
      <c r="H1335" s="206" t="s">
        <v>66</v>
      </c>
      <c r="I1335" s="207"/>
      <c r="J1335" s="206" t="s">
        <v>67</v>
      </c>
      <c r="K1335" s="207"/>
      <c r="L1335" s="20"/>
      <c r="M1335" s="20"/>
    </row>
    <row r="1336" spans="1:14">
      <c r="A1336" s="17">
        <v>7</v>
      </c>
      <c r="B1336" s="76"/>
      <c r="C1336" s="71"/>
      <c r="D1336" s="71"/>
      <c r="E1336" s="71"/>
      <c r="F1336" s="6"/>
      <c r="G1336" s="27"/>
      <c r="H1336" s="197"/>
      <c r="I1336" s="198"/>
      <c r="J1336" s="197"/>
      <c r="K1336" s="198"/>
      <c r="L1336" s="27"/>
      <c r="M1336" s="27"/>
    </row>
    <row r="1337" spans="1:14">
      <c r="A1337" s="17">
        <v>8</v>
      </c>
      <c r="B1337" s="7"/>
      <c r="C1337" s="7"/>
      <c r="D1337" s="7"/>
      <c r="E1337" s="71"/>
      <c r="F1337" s="6"/>
      <c r="G1337" s="27"/>
      <c r="H1337" s="199"/>
      <c r="I1337" s="200"/>
      <c r="J1337" s="199"/>
      <c r="K1337" s="200"/>
      <c r="L1337" s="27"/>
      <c r="M1337" s="27"/>
    </row>
    <row r="1338" spans="1:14">
      <c r="A1338" s="17">
        <v>9</v>
      </c>
      <c r="B1338" s="23"/>
      <c r="C1338" s="7"/>
      <c r="D1338" s="7"/>
      <c r="E1338" s="6"/>
      <c r="F1338" s="6"/>
      <c r="G1338" s="27"/>
      <c r="H1338" s="38" t="s">
        <v>68</v>
      </c>
      <c r="I1338" s="38"/>
      <c r="J1338" s="38"/>
      <c r="K1338" s="38"/>
      <c r="L1338" s="27"/>
      <c r="M1338" s="27"/>
    </row>
    <row r="1339" spans="1:14">
      <c r="A1339" s="17">
        <v>10</v>
      </c>
      <c r="B1339" s="95"/>
      <c r="C1339" s="6"/>
      <c r="D1339" s="6"/>
      <c r="E1339" s="6"/>
      <c r="F1339" s="6"/>
      <c r="G1339" s="27"/>
      <c r="H1339" s="54" t="s">
        <v>69</v>
      </c>
      <c r="I1339" s="54"/>
      <c r="J1339" s="54"/>
      <c r="K1339" s="54"/>
      <c r="L1339" s="27"/>
      <c r="M1339" s="27"/>
    </row>
    <row r="1340" spans="1:14">
      <c r="A1340" s="17">
        <v>11</v>
      </c>
      <c r="B1340" s="76"/>
      <c r="C1340" s="6"/>
      <c r="D1340" s="6"/>
      <c r="E1340" s="6"/>
      <c r="F1340" s="6"/>
      <c r="G1340" s="20"/>
      <c r="H1340" s="182"/>
      <c r="I1340" s="183"/>
      <c r="J1340" s="8"/>
      <c r="K1340" s="8"/>
      <c r="L1340" s="8"/>
      <c r="M1340" s="8"/>
    </row>
    <row r="1341" spans="1:14">
      <c r="A1341" s="17">
        <v>12</v>
      </c>
      <c r="B1341" s="75"/>
      <c r="C1341" s="6"/>
      <c r="D1341" s="6"/>
      <c r="E1341" s="6"/>
      <c r="F1341" s="6"/>
      <c r="G1341" s="20"/>
      <c r="H1341" s="95"/>
      <c r="I1341" s="7"/>
      <c r="J1341" s="8"/>
      <c r="K1341" s="8"/>
      <c r="L1341" s="8"/>
      <c r="M1341" s="8"/>
    </row>
    <row r="1342" spans="1:14">
      <c r="A1342" s="17">
        <v>13</v>
      </c>
      <c r="B1342" s="76"/>
      <c r="C1342" s="6"/>
      <c r="D1342" s="6"/>
      <c r="E1342" s="6"/>
      <c r="F1342" s="6"/>
      <c r="G1342" s="20"/>
      <c r="H1342" s="95"/>
      <c r="I1342" s="7"/>
      <c r="J1342" s="8"/>
      <c r="K1342" s="8"/>
      <c r="L1342" s="8"/>
      <c r="M1342" s="8"/>
    </row>
    <row r="1343" spans="1:14">
      <c r="A1343" s="17">
        <v>14</v>
      </c>
      <c r="B1343" s="76"/>
      <c r="C1343" s="6"/>
      <c r="D1343" s="6"/>
      <c r="E1343" s="6"/>
      <c r="F1343" s="6"/>
      <c r="G1343" s="20"/>
      <c r="H1343" s="95"/>
      <c r="I1343" s="7"/>
      <c r="J1343" s="8"/>
      <c r="K1343" s="8"/>
      <c r="L1343" s="8"/>
      <c r="M1343" s="8"/>
    </row>
    <row r="1344" spans="1:14">
      <c r="A1344" s="17">
        <v>15</v>
      </c>
      <c r="B1344" s="76"/>
      <c r="C1344" s="6"/>
      <c r="D1344" s="6"/>
      <c r="E1344" s="6"/>
      <c r="F1344" s="6"/>
      <c r="G1344" s="20"/>
      <c r="H1344" s="95"/>
      <c r="I1344" s="7"/>
      <c r="J1344" s="8"/>
      <c r="K1344" s="8"/>
      <c r="L1344" s="8"/>
      <c r="M1344" s="8"/>
    </row>
    <row r="1345" spans="1:13">
      <c r="A1345" s="17">
        <v>16</v>
      </c>
      <c r="B1345" s="75"/>
      <c r="C1345" s="6"/>
      <c r="D1345" s="6"/>
      <c r="E1345" s="6"/>
      <c r="F1345" s="6"/>
      <c r="G1345" s="54"/>
      <c r="H1345" s="95"/>
      <c r="I1345" s="7"/>
      <c r="J1345" s="8"/>
      <c r="K1345" s="8"/>
      <c r="L1345" s="8"/>
      <c r="M1345" s="8"/>
    </row>
    <row r="1346" spans="1:13">
      <c r="A1346" s="17">
        <v>17</v>
      </c>
      <c r="B1346" s="76"/>
      <c r="C1346" s="6"/>
      <c r="D1346" s="6"/>
      <c r="E1346" s="6"/>
      <c r="F1346" s="6"/>
      <c r="G1346" s="54"/>
      <c r="H1346" s="56" t="s">
        <v>83</v>
      </c>
      <c r="I1346" s="8"/>
      <c r="J1346" s="56"/>
      <c r="K1346" s="8"/>
      <c r="L1346" s="56"/>
      <c r="M1346" s="56"/>
    </row>
    <row r="1347" spans="1:13">
      <c r="A1347" s="17">
        <v>18</v>
      </c>
      <c r="B1347" s="76"/>
      <c r="C1347" s="6"/>
      <c r="D1347" s="6"/>
      <c r="E1347" s="6"/>
      <c r="F1347" s="6"/>
      <c r="G1347" s="54"/>
      <c r="H1347" s="99"/>
      <c r="I1347" s="8"/>
      <c r="J1347" s="99"/>
      <c r="K1347" s="8"/>
      <c r="L1347" s="99"/>
      <c r="M1347" s="99"/>
    </row>
    <row r="1348" spans="1:13">
      <c r="A1348" s="17">
        <v>19</v>
      </c>
      <c r="B1348" s="76"/>
      <c r="C1348" s="6"/>
      <c r="D1348" s="6"/>
      <c r="E1348" s="6"/>
      <c r="F1348" s="6"/>
      <c r="G1348" s="99"/>
      <c r="H1348" s="8"/>
      <c r="I1348" s="8"/>
      <c r="J1348" s="8"/>
      <c r="K1348" s="8"/>
      <c r="L1348" s="8"/>
      <c r="M1348" s="8"/>
    </row>
    <row r="1349" spans="1:13">
      <c r="A1349" s="17">
        <v>20</v>
      </c>
      <c r="B1349" s="75"/>
      <c r="C1349" s="6"/>
      <c r="D1349" s="6"/>
      <c r="E1349" s="6"/>
      <c r="F1349" s="6"/>
      <c r="G1349" s="99"/>
      <c r="H1349" s="8"/>
      <c r="I1349" s="8"/>
      <c r="J1349" s="8"/>
      <c r="K1349" s="8"/>
      <c r="L1349" s="8"/>
      <c r="M1349" s="8"/>
    </row>
    <row r="1350" spans="1:13">
      <c r="A1350" s="17">
        <v>21</v>
      </c>
      <c r="B1350" s="76"/>
      <c r="C1350" s="6"/>
      <c r="D1350" s="6"/>
      <c r="E1350" s="6"/>
      <c r="F1350" s="6"/>
      <c r="G1350" s="99"/>
      <c r="H1350" s="8"/>
      <c r="I1350" s="8"/>
      <c r="J1350" s="8"/>
      <c r="K1350" s="8"/>
      <c r="L1350" s="8"/>
      <c r="M1350" s="8"/>
    </row>
    <row r="1351" spans="1:13">
      <c r="A1351" s="17">
        <v>22</v>
      </c>
      <c r="B1351" s="76"/>
      <c r="C1351" s="6"/>
      <c r="D1351" s="6"/>
      <c r="E1351" s="6"/>
      <c r="F1351" s="6"/>
      <c r="G1351" s="99"/>
      <c r="H1351" s="8"/>
      <c r="I1351" s="8"/>
      <c r="J1351" s="8"/>
      <c r="K1351" s="8"/>
      <c r="L1351" s="8"/>
      <c r="M1351" s="8"/>
    </row>
    <row r="1352" spans="1:13">
      <c r="A1352" s="17">
        <v>23</v>
      </c>
      <c r="B1352" s="76"/>
      <c r="C1352" s="6"/>
      <c r="D1352" s="6"/>
      <c r="E1352" s="6"/>
      <c r="F1352" s="6"/>
      <c r="G1352" s="99"/>
      <c r="H1352" s="8"/>
      <c r="I1352" s="8"/>
      <c r="J1352" s="8"/>
      <c r="K1352" s="8"/>
      <c r="L1352" s="8" t="s">
        <v>84</v>
      </c>
      <c r="M1352" s="8"/>
    </row>
    <row r="1353" spans="1:13">
      <c r="A1353" s="17">
        <v>24</v>
      </c>
      <c r="B1353" s="75"/>
      <c r="C1353" s="6"/>
      <c r="D1353" s="6"/>
      <c r="E1353" s="6"/>
      <c r="F1353" s="6"/>
      <c r="G1353" s="99"/>
      <c r="H1353" s="42"/>
      <c r="I1353" s="8"/>
      <c r="J1353" s="42"/>
      <c r="K1353" s="8"/>
      <c r="L1353" s="8"/>
      <c r="M1353" s="8"/>
    </row>
    <row r="1354" spans="1:13">
      <c r="A1354" s="17">
        <v>25</v>
      </c>
      <c r="B1354" s="76"/>
      <c r="C1354" s="6"/>
      <c r="D1354" s="6"/>
      <c r="E1354" s="6"/>
      <c r="F1354" s="6"/>
      <c r="G1354" s="99"/>
      <c r="H1354" s="42"/>
      <c r="I1354" s="99"/>
      <c r="J1354" s="42"/>
      <c r="K1354" s="8"/>
      <c r="L1354" s="8"/>
      <c r="M1354" s="8"/>
    </row>
    <row r="1355" spans="1:13">
      <c r="G1355" s="8"/>
      <c r="H1355" s="8"/>
      <c r="I1355" s="8"/>
      <c r="J1355" s="8"/>
      <c r="K1355" s="8"/>
      <c r="L1355" s="8"/>
      <c r="M1355" s="8"/>
    </row>
    <row r="1356" spans="1:13">
      <c r="G1356" s="8"/>
      <c r="H1356" s="8"/>
      <c r="I1356" s="8"/>
      <c r="J1356" s="8"/>
      <c r="K1356" s="8"/>
      <c r="L1356" s="8"/>
      <c r="M1356" s="8"/>
    </row>
    <row r="1357" spans="1:13">
      <c r="G1357" s="8"/>
      <c r="H1357" s="8"/>
      <c r="I1357" s="8"/>
      <c r="J1357" s="8"/>
      <c r="K1357" s="8"/>
      <c r="L1357" s="8"/>
      <c r="M1357" s="8"/>
    </row>
    <row r="1358" spans="1:13">
      <c r="G1358" s="8"/>
      <c r="H1358" s="8"/>
      <c r="I1358" s="8"/>
      <c r="J1358" s="8"/>
      <c r="K1358" s="8"/>
      <c r="L1358" s="8"/>
      <c r="M1358" s="8"/>
    </row>
    <row r="1359" spans="1:13">
      <c r="G1359" s="8"/>
      <c r="H1359" s="8"/>
      <c r="I1359" s="8"/>
      <c r="J1359" s="8"/>
      <c r="K1359" s="8"/>
      <c r="L1359" s="8"/>
      <c r="M1359" s="8"/>
    </row>
    <row r="1360" spans="1:13">
      <c r="G1360" s="8"/>
      <c r="H1360" s="8"/>
      <c r="I1360" s="8"/>
      <c r="J1360" s="8"/>
      <c r="K1360" s="8"/>
      <c r="L1360" s="8"/>
      <c r="M1360" s="8"/>
    </row>
    <row r="1361" spans="1:13">
      <c r="G1361" s="8"/>
      <c r="H1361" s="8"/>
      <c r="I1361" s="8"/>
      <c r="J1361" s="8"/>
      <c r="K1361" s="8"/>
      <c r="L1361" s="8"/>
      <c r="M1361" s="8"/>
    </row>
    <row r="1362" spans="1:13">
      <c r="G1362" s="8"/>
      <c r="H1362" s="8"/>
      <c r="I1362" s="8"/>
      <c r="J1362" s="8"/>
      <c r="K1362" s="8"/>
      <c r="L1362" s="8"/>
      <c r="M1362" s="8"/>
    </row>
    <row r="1363" spans="1:13">
      <c r="G1363" s="8"/>
      <c r="H1363" s="8"/>
      <c r="I1363" s="8"/>
      <c r="J1363" s="8"/>
      <c r="K1363" s="8"/>
      <c r="L1363" s="8"/>
      <c r="M1363" s="8"/>
    </row>
    <row r="1364" spans="1:13">
      <c r="G1364" s="8"/>
      <c r="H1364" s="8"/>
      <c r="I1364" s="8"/>
      <c r="J1364" s="8"/>
      <c r="K1364" s="8"/>
      <c r="L1364" s="8"/>
      <c r="M1364" s="8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  <c r="M1365" s="94"/>
    </row>
    <row r="1366" spans="1:13">
      <c r="A1366" s="202" t="s">
        <v>86</v>
      </c>
      <c r="B1366" s="203"/>
      <c r="C1366" s="203"/>
      <c r="D1366" s="203"/>
      <c r="E1366" s="203"/>
      <c r="F1366" s="97"/>
      <c r="G1366" s="27"/>
      <c r="H1366" s="96" t="s">
        <v>51</v>
      </c>
      <c r="I1366" s="96"/>
      <c r="J1366" s="96"/>
      <c r="K1366" s="27"/>
      <c r="L1366" s="27"/>
      <c r="M1366" s="27"/>
    </row>
    <row r="1367" spans="1:13">
      <c r="A1367" s="34" t="s">
        <v>52</v>
      </c>
      <c r="B1367" s="97"/>
      <c r="C1367" s="97"/>
      <c r="D1367" s="97"/>
      <c r="E1367" s="97"/>
      <c r="F1367" s="97"/>
      <c r="G1367" s="27"/>
      <c r="H1367" s="55" t="s">
        <v>89</v>
      </c>
      <c r="I1367" s="55"/>
      <c r="J1367" s="55"/>
      <c r="K1367" s="37"/>
      <c r="L1367" s="26"/>
      <c r="M1367" s="26"/>
    </row>
    <row r="1368" spans="1:13">
      <c r="A1368" s="97"/>
      <c r="B1368" s="29"/>
      <c r="C1368" s="15" t="s">
        <v>53</v>
      </c>
      <c r="D1368" s="67"/>
      <c r="E1368" s="30"/>
      <c r="F1368" s="28"/>
      <c r="G1368" s="27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32"/>
    </row>
    <row r="1369" spans="1:13">
      <c r="A1369" s="1"/>
      <c r="B1369" s="1"/>
      <c r="C1369" s="15" t="s">
        <v>59</v>
      </c>
      <c r="D1369" s="30"/>
      <c r="E1369" s="30"/>
      <c r="F1369" s="28"/>
      <c r="G1369" s="27"/>
      <c r="H1369" s="31">
        <v>1</v>
      </c>
      <c r="I1369" s="68"/>
      <c r="J1369" s="35"/>
      <c r="K1369" s="31"/>
      <c r="L1369" s="33"/>
      <c r="M1369" s="106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27"/>
      <c r="H1370" s="31">
        <v>2</v>
      </c>
      <c r="I1370" s="68"/>
      <c r="J1370" s="35"/>
      <c r="K1370" s="31"/>
      <c r="L1370" s="33"/>
      <c r="M1370" s="106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27"/>
      <c r="H1371" s="31">
        <v>3</v>
      </c>
      <c r="I1371" s="31"/>
      <c r="J1371" s="35"/>
      <c r="K1371" s="31"/>
      <c r="L1371" s="33"/>
      <c r="M1371" s="106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27"/>
      <c r="H1372" s="31">
        <v>4</v>
      </c>
      <c r="I1372" s="31"/>
      <c r="J1372" s="35"/>
      <c r="K1372" s="31"/>
      <c r="L1372" s="33"/>
      <c r="M1372" s="106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27"/>
      <c r="H1373" s="31">
        <v>5</v>
      </c>
      <c r="I1373" s="31"/>
      <c r="J1373" s="35"/>
      <c r="K1373" s="31"/>
      <c r="L1373" s="33"/>
      <c r="M1373" s="106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27"/>
      <c r="H1374" s="72"/>
      <c r="I1374" s="72"/>
      <c r="J1374" s="72"/>
      <c r="K1374" s="72"/>
      <c r="L1374" s="44"/>
      <c r="M1374" s="44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27"/>
      <c r="H1375" s="98"/>
      <c r="I1375" s="98"/>
      <c r="J1375" s="98"/>
      <c r="K1375" s="98"/>
      <c r="L1375" s="44"/>
      <c r="M1375" s="44"/>
    </row>
    <row r="1376" spans="1:13">
      <c r="A1376" s="17">
        <v>3</v>
      </c>
      <c r="B1376" s="75"/>
      <c r="C1376" s="71"/>
      <c r="D1376" s="6"/>
      <c r="E1376" s="71"/>
      <c r="F1376" s="6"/>
      <c r="G1376" s="27"/>
      <c r="H1376" s="204" t="s">
        <v>75</v>
      </c>
      <c r="I1376" s="205"/>
      <c r="J1376" s="98"/>
      <c r="K1376" s="44" t="s">
        <v>35</v>
      </c>
      <c r="L1376" s="5"/>
      <c r="M1376" s="5"/>
    </row>
    <row r="1377" spans="1:14">
      <c r="A1377" s="17">
        <v>4</v>
      </c>
      <c r="B1377" s="75"/>
      <c r="C1377" s="71"/>
      <c r="D1377" s="6"/>
      <c r="E1377" s="71"/>
      <c r="F1377" s="6"/>
      <c r="G1377" s="27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3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27"/>
      <c r="H1378" s="21" t="s">
        <v>65</v>
      </c>
      <c r="I1378" s="21"/>
      <c r="J1378" s="43">
        <f>SUM(B1376:B1378)*5+(B1380)*3+B1375</f>
        <v>10</v>
      </c>
      <c r="K1378" s="27"/>
      <c r="L1378" s="3"/>
      <c r="M1378" s="3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27"/>
      <c r="H1379" s="206" t="s">
        <v>66</v>
      </c>
      <c r="I1379" s="207"/>
      <c r="J1379" s="206" t="s">
        <v>67</v>
      </c>
      <c r="K1379" s="207"/>
      <c r="L1379" s="20"/>
      <c r="M1379" s="20"/>
    </row>
    <row r="1380" spans="1:14">
      <c r="A1380" s="17">
        <v>7</v>
      </c>
      <c r="B1380" s="76"/>
      <c r="C1380" s="71"/>
      <c r="D1380" s="71"/>
      <c r="E1380" s="71"/>
      <c r="F1380" s="6"/>
      <c r="G1380" s="27"/>
      <c r="H1380" s="197"/>
      <c r="I1380" s="198"/>
      <c r="J1380" s="197"/>
      <c r="K1380" s="198"/>
      <c r="L1380" s="27"/>
      <c r="M1380" s="27"/>
    </row>
    <row r="1381" spans="1:14">
      <c r="A1381" s="17">
        <v>8</v>
      </c>
      <c r="B1381" s="7"/>
      <c r="C1381" s="7"/>
      <c r="D1381" s="7"/>
      <c r="E1381" s="71"/>
      <c r="F1381" s="6"/>
      <c r="G1381" s="27"/>
      <c r="H1381" s="199"/>
      <c r="I1381" s="200"/>
      <c r="J1381" s="199"/>
      <c r="K1381" s="200"/>
      <c r="L1381" s="27"/>
      <c r="M1381" s="27"/>
    </row>
    <row r="1382" spans="1:14">
      <c r="A1382" s="17">
        <v>9</v>
      </c>
      <c r="B1382" s="23"/>
      <c r="C1382" s="7"/>
      <c r="D1382" s="7"/>
      <c r="E1382" s="6"/>
      <c r="F1382" s="6"/>
      <c r="G1382" s="27"/>
      <c r="H1382" s="38" t="s">
        <v>68</v>
      </c>
      <c r="I1382" s="38"/>
      <c r="J1382" s="38"/>
      <c r="K1382" s="38"/>
      <c r="L1382" s="27"/>
      <c r="M1382" s="27"/>
    </row>
    <row r="1383" spans="1:14">
      <c r="A1383" s="17">
        <v>10</v>
      </c>
      <c r="B1383" s="95"/>
      <c r="C1383" s="6"/>
      <c r="D1383" s="6"/>
      <c r="E1383" s="6"/>
      <c r="F1383" s="6"/>
      <c r="G1383" s="27"/>
      <c r="H1383" s="54" t="s">
        <v>69</v>
      </c>
      <c r="I1383" s="54"/>
      <c r="J1383" s="54"/>
      <c r="K1383" s="54"/>
      <c r="L1383" s="27"/>
      <c r="M1383" s="27"/>
    </row>
    <row r="1384" spans="1:14">
      <c r="A1384" s="17">
        <v>11</v>
      </c>
      <c r="B1384" s="76"/>
      <c r="C1384" s="6"/>
      <c r="D1384" s="6"/>
      <c r="E1384" s="6"/>
      <c r="F1384" s="6"/>
      <c r="G1384" s="20"/>
      <c r="H1384" s="182"/>
      <c r="I1384" s="183"/>
      <c r="J1384" s="8"/>
      <c r="K1384" s="8"/>
      <c r="L1384" s="8"/>
      <c r="M1384" s="8"/>
    </row>
    <row r="1385" spans="1:14">
      <c r="A1385" s="17">
        <v>12</v>
      </c>
      <c r="B1385" s="75"/>
      <c r="C1385" s="6"/>
      <c r="D1385" s="6"/>
      <c r="E1385" s="6"/>
      <c r="F1385" s="6"/>
      <c r="G1385" s="20"/>
      <c r="H1385" s="95"/>
      <c r="I1385" s="7"/>
      <c r="J1385" s="8"/>
      <c r="K1385" s="8"/>
      <c r="L1385" s="8"/>
      <c r="M1385" s="8"/>
    </row>
    <row r="1386" spans="1:14">
      <c r="A1386" s="17">
        <v>13</v>
      </c>
      <c r="B1386" s="76"/>
      <c r="C1386" s="6"/>
      <c r="D1386" s="6"/>
      <c r="E1386" s="6"/>
      <c r="F1386" s="6"/>
      <c r="G1386" s="20"/>
      <c r="H1386" s="95"/>
      <c r="I1386" s="7"/>
      <c r="J1386" s="8"/>
      <c r="K1386" s="8"/>
      <c r="L1386" s="8"/>
      <c r="M1386" s="8"/>
    </row>
    <row r="1387" spans="1:14">
      <c r="A1387" s="17">
        <v>14</v>
      </c>
      <c r="B1387" s="76"/>
      <c r="C1387" s="6"/>
      <c r="D1387" s="6"/>
      <c r="E1387" s="6"/>
      <c r="F1387" s="6"/>
      <c r="G1387" s="20"/>
      <c r="H1387" s="95"/>
      <c r="I1387" s="7"/>
      <c r="J1387" s="8"/>
      <c r="K1387" s="8"/>
      <c r="L1387" s="8"/>
      <c r="M1387" s="8"/>
    </row>
    <row r="1388" spans="1:14">
      <c r="A1388" s="17">
        <v>15</v>
      </c>
      <c r="B1388" s="76"/>
      <c r="C1388" s="6"/>
      <c r="D1388" s="6"/>
      <c r="E1388" s="6"/>
      <c r="F1388" s="6"/>
      <c r="G1388" s="20"/>
      <c r="H1388" s="95"/>
      <c r="I1388" s="7"/>
      <c r="J1388" s="8"/>
      <c r="K1388" s="8"/>
      <c r="L1388" s="8"/>
      <c r="M1388" s="8"/>
    </row>
    <row r="1389" spans="1:14">
      <c r="A1389" s="17">
        <v>16</v>
      </c>
      <c r="B1389" s="75"/>
      <c r="C1389" s="6"/>
      <c r="D1389" s="6"/>
      <c r="E1389" s="6"/>
      <c r="F1389" s="6"/>
      <c r="G1389" s="54"/>
      <c r="H1389" s="95"/>
      <c r="I1389" s="7"/>
      <c r="J1389" s="8"/>
      <c r="K1389" s="8"/>
      <c r="L1389" s="8"/>
      <c r="M1389" s="8"/>
    </row>
    <row r="1390" spans="1:14">
      <c r="A1390" s="17">
        <v>17</v>
      </c>
      <c r="B1390" s="76"/>
      <c r="C1390" s="6"/>
      <c r="D1390" s="6"/>
      <c r="E1390" s="6"/>
      <c r="F1390" s="6"/>
      <c r="G1390" s="54"/>
      <c r="H1390" s="56" t="s">
        <v>83</v>
      </c>
      <c r="I1390" s="8"/>
      <c r="J1390" s="56"/>
      <c r="K1390" s="8"/>
      <c r="L1390" s="56"/>
      <c r="M1390" s="56"/>
    </row>
    <row r="1391" spans="1:14">
      <c r="A1391" s="17">
        <v>18</v>
      </c>
      <c r="B1391" s="76"/>
      <c r="C1391" s="6"/>
      <c r="D1391" s="6"/>
      <c r="E1391" s="6"/>
      <c r="F1391" s="6"/>
      <c r="G1391" s="54"/>
      <c r="H1391" s="99"/>
      <c r="I1391" s="8"/>
      <c r="J1391" s="99"/>
      <c r="K1391" s="8"/>
      <c r="L1391" s="99"/>
      <c r="M1391" s="99"/>
    </row>
    <row r="1392" spans="1:14">
      <c r="A1392" s="17">
        <v>19</v>
      </c>
      <c r="B1392" s="76"/>
      <c r="C1392" s="6"/>
      <c r="D1392" s="6"/>
      <c r="E1392" s="6"/>
      <c r="F1392" s="6"/>
      <c r="G1392" s="99"/>
      <c r="H1392" s="8"/>
      <c r="I1392" s="8"/>
      <c r="J1392" s="8"/>
      <c r="K1392" s="8"/>
      <c r="L1392" s="8"/>
      <c r="M1392" s="8"/>
    </row>
    <row r="1393" spans="1:13">
      <c r="A1393" s="17">
        <v>20</v>
      </c>
      <c r="B1393" s="75"/>
      <c r="C1393" s="6"/>
      <c r="D1393" s="6"/>
      <c r="E1393" s="6"/>
      <c r="F1393" s="6"/>
      <c r="G1393" s="99"/>
      <c r="H1393" s="8"/>
      <c r="I1393" s="8"/>
      <c r="J1393" s="8"/>
      <c r="K1393" s="8"/>
      <c r="L1393" s="8"/>
      <c r="M1393" s="8"/>
    </row>
    <row r="1394" spans="1:13">
      <c r="A1394" s="17">
        <v>21</v>
      </c>
      <c r="B1394" s="76"/>
      <c r="C1394" s="6"/>
      <c r="D1394" s="6"/>
      <c r="E1394" s="6"/>
      <c r="F1394" s="6"/>
      <c r="G1394" s="99"/>
      <c r="H1394" s="8"/>
      <c r="I1394" s="8"/>
      <c r="J1394" s="8"/>
      <c r="K1394" s="8"/>
      <c r="L1394" s="8"/>
      <c r="M1394" s="8"/>
    </row>
    <row r="1395" spans="1:13">
      <c r="A1395" s="17">
        <v>22</v>
      </c>
      <c r="B1395" s="76"/>
      <c r="C1395" s="6"/>
      <c r="D1395" s="6"/>
      <c r="E1395" s="6"/>
      <c r="F1395" s="6"/>
      <c r="G1395" s="99"/>
      <c r="H1395" s="8"/>
      <c r="I1395" s="8"/>
      <c r="J1395" s="8"/>
      <c r="K1395" s="8"/>
      <c r="L1395" s="8"/>
      <c r="M1395" s="8"/>
    </row>
    <row r="1396" spans="1:13">
      <c r="A1396" s="17">
        <v>23</v>
      </c>
      <c r="B1396" s="76"/>
      <c r="C1396" s="6"/>
      <c r="D1396" s="6"/>
      <c r="E1396" s="6"/>
      <c r="F1396" s="6"/>
      <c r="G1396" s="99"/>
      <c r="H1396" s="8"/>
      <c r="I1396" s="8"/>
      <c r="J1396" s="8"/>
      <c r="K1396" s="8"/>
      <c r="L1396" s="8" t="s">
        <v>84</v>
      </c>
      <c r="M1396" s="8"/>
    </row>
    <row r="1397" spans="1:13">
      <c r="A1397" s="17">
        <v>24</v>
      </c>
      <c r="B1397" s="75"/>
      <c r="C1397" s="6"/>
      <c r="D1397" s="6"/>
      <c r="E1397" s="6"/>
      <c r="F1397" s="6"/>
      <c r="G1397" s="99"/>
      <c r="H1397" s="42"/>
      <c r="I1397" s="8"/>
      <c r="J1397" s="42"/>
      <c r="K1397" s="8"/>
      <c r="L1397" s="8"/>
      <c r="M1397" s="8"/>
    </row>
    <row r="1398" spans="1:13">
      <c r="A1398" s="17">
        <v>25</v>
      </c>
      <c r="B1398" s="76"/>
      <c r="C1398" s="6"/>
      <c r="D1398" s="6"/>
      <c r="E1398" s="6"/>
      <c r="F1398" s="6"/>
      <c r="G1398" s="99"/>
      <c r="H1398" s="42"/>
      <c r="I1398" s="99"/>
      <c r="J1398" s="42"/>
      <c r="K1398" s="8"/>
      <c r="L1398" s="8"/>
      <c r="M1398" s="8"/>
    </row>
    <row r="1399" spans="1:13">
      <c r="G1399" s="8"/>
      <c r="H1399" s="8"/>
      <c r="I1399" s="8"/>
      <c r="J1399" s="8"/>
      <c r="K1399" s="8"/>
      <c r="L1399" s="8"/>
      <c r="M1399" s="8"/>
    </row>
    <row r="1400" spans="1:13">
      <c r="G1400" s="8"/>
      <c r="H1400" s="8"/>
      <c r="I1400" s="8"/>
      <c r="J1400" s="8"/>
      <c r="K1400" s="8"/>
      <c r="L1400" s="8"/>
      <c r="M1400" s="8"/>
    </row>
    <row r="1401" spans="1:13">
      <c r="G1401" s="8"/>
      <c r="H1401" s="8"/>
      <c r="I1401" s="8"/>
      <c r="J1401" s="8"/>
      <c r="K1401" s="8"/>
      <c r="L1401" s="8"/>
      <c r="M1401" s="8"/>
    </row>
    <row r="1402" spans="1:13">
      <c r="G1402" s="8"/>
      <c r="H1402" s="8"/>
      <c r="I1402" s="8"/>
      <c r="J1402" s="8"/>
      <c r="K1402" s="8"/>
      <c r="L1402" s="8"/>
      <c r="M1402" s="8"/>
    </row>
    <row r="1403" spans="1:13">
      <c r="G1403" s="8"/>
      <c r="H1403" s="8"/>
      <c r="I1403" s="8"/>
      <c r="J1403" s="8"/>
      <c r="K1403" s="8"/>
      <c r="L1403" s="8"/>
      <c r="M1403" s="8"/>
    </row>
    <row r="1404" spans="1:13">
      <c r="G1404" s="8"/>
      <c r="H1404" s="8"/>
      <c r="I1404" s="8"/>
      <c r="J1404" s="8"/>
      <c r="K1404" s="8"/>
      <c r="L1404" s="8"/>
      <c r="M1404" s="8"/>
    </row>
    <row r="1405" spans="1:13">
      <c r="G1405" s="8"/>
      <c r="H1405" s="8"/>
      <c r="I1405" s="8"/>
      <c r="J1405" s="8"/>
      <c r="K1405" s="8"/>
      <c r="L1405" s="8"/>
      <c r="M1405" s="8"/>
    </row>
    <row r="1406" spans="1:13">
      <c r="G1406" s="8"/>
      <c r="H1406" s="8"/>
      <c r="I1406" s="8"/>
      <c r="J1406" s="8"/>
      <c r="K1406" s="8"/>
      <c r="L1406" s="8"/>
      <c r="M1406" s="8"/>
    </row>
    <row r="1407" spans="1:13">
      <c r="G1407" s="8"/>
      <c r="H1407" s="8"/>
      <c r="I1407" s="8"/>
      <c r="J1407" s="8"/>
      <c r="K1407" s="8"/>
      <c r="L1407" s="8"/>
      <c r="M1407" s="8"/>
    </row>
    <row r="1408" spans="1:13">
      <c r="G1408" s="8"/>
      <c r="H1408" s="8"/>
      <c r="I1408" s="8"/>
      <c r="J1408" s="8"/>
      <c r="K1408" s="8"/>
      <c r="L1408" s="8"/>
      <c r="M1408" s="8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  <c r="M1409" s="94"/>
    </row>
    <row r="1410" spans="1:13">
      <c r="A1410" s="202" t="s">
        <v>86</v>
      </c>
      <c r="B1410" s="203"/>
      <c r="C1410" s="203"/>
      <c r="D1410" s="203"/>
      <c r="E1410" s="203"/>
      <c r="F1410" s="97"/>
      <c r="G1410" s="27"/>
      <c r="H1410" s="96" t="s">
        <v>51</v>
      </c>
      <c r="I1410" s="96"/>
      <c r="J1410" s="96"/>
      <c r="K1410" s="27"/>
      <c r="L1410" s="27"/>
      <c r="M1410" s="27"/>
    </row>
    <row r="1411" spans="1:13">
      <c r="A1411" s="34" t="s">
        <v>52</v>
      </c>
      <c r="B1411" s="97"/>
      <c r="C1411" s="97"/>
      <c r="D1411" s="97"/>
      <c r="E1411" s="97"/>
      <c r="F1411" s="97"/>
      <c r="G1411" s="27"/>
      <c r="H1411" s="55" t="s">
        <v>89</v>
      </c>
      <c r="I1411" s="55"/>
      <c r="J1411" s="55"/>
      <c r="K1411" s="37"/>
      <c r="L1411" s="26"/>
      <c r="M1411" s="26"/>
    </row>
    <row r="1412" spans="1:13">
      <c r="A1412" s="97"/>
      <c r="B1412" s="29"/>
      <c r="C1412" s="15" t="s">
        <v>53</v>
      </c>
      <c r="D1412" s="67"/>
      <c r="E1412" s="30"/>
      <c r="F1412" s="28"/>
      <c r="G1412" s="27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32"/>
    </row>
    <row r="1413" spans="1:13">
      <c r="A1413" s="1"/>
      <c r="B1413" s="1"/>
      <c r="C1413" s="15" t="s">
        <v>59</v>
      </c>
      <c r="D1413" s="30"/>
      <c r="E1413" s="30"/>
      <c r="F1413" s="28"/>
      <c r="G1413" s="27"/>
      <c r="H1413" s="31">
        <v>1</v>
      </c>
      <c r="I1413" s="68"/>
      <c r="J1413" s="35"/>
      <c r="K1413" s="31"/>
      <c r="L1413" s="33"/>
      <c r="M1413" s="106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27"/>
      <c r="H1414" s="31">
        <v>2</v>
      </c>
      <c r="I1414" s="68"/>
      <c r="J1414" s="35"/>
      <c r="K1414" s="31"/>
      <c r="L1414" s="33"/>
      <c r="M1414" s="106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27"/>
      <c r="H1415" s="31">
        <v>3</v>
      </c>
      <c r="I1415" s="31"/>
      <c r="J1415" s="35"/>
      <c r="K1415" s="31"/>
      <c r="L1415" s="33"/>
      <c r="M1415" s="106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27"/>
      <c r="H1416" s="31">
        <v>4</v>
      </c>
      <c r="I1416" s="31"/>
      <c r="J1416" s="35"/>
      <c r="K1416" s="31"/>
      <c r="L1416" s="33"/>
      <c r="M1416" s="106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27"/>
      <c r="H1417" s="31">
        <v>5</v>
      </c>
      <c r="I1417" s="31"/>
      <c r="J1417" s="35"/>
      <c r="K1417" s="31"/>
      <c r="L1417" s="33"/>
      <c r="M1417" s="106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27"/>
      <c r="H1418" s="72"/>
      <c r="I1418" s="72"/>
      <c r="J1418" s="72"/>
      <c r="K1418" s="72"/>
      <c r="L1418" s="44"/>
      <c r="M1418" s="44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27"/>
      <c r="H1419" s="98"/>
      <c r="I1419" s="98"/>
      <c r="J1419" s="98"/>
      <c r="K1419" s="98"/>
      <c r="L1419" s="44"/>
      <c r="M1419" s="44"/>
    </row>
    <row r="1420" spans="1:13">
      <c r="A1420" s="17">
        <v>3</v>
      </c>
      <c r="B1420" s="75"/>
      <c r="C1420" s="71"/>
      <c r="D1420" s="6"/>
      <c r="E1420" s="71"/>
      <c r="F1420" s="6"/>
      <c r="G1420" s="27"/>
      <c r="H1420" s="204" t="s">
        <v>75</v>
      </c>
      <c r="I1420" s="205"/>
      <c r="J1420" s="98"/>
      <c r="K1420" s="44" t="s">
        <v>35</v>
      </c>
      <c r="L1420" s="5"/>
      <c r="M1420" s="5"/>
    </row>
    <row r="1421" spans="1:13">
      <c r="A1421" s="17">
        <v>4</v>
      </c>
      <c r="B1421" s="75"/>
      <c r="C1421" s="71"/>
      <c r="D1421" s="6"/>
      <c r="E1421" s="71"/>
      <c r="F1421" s="6"/>
      <c r="G1421" s="27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3"/>
    </row>
    <row r="1422" spans="1:13">
      <c r="A1422" s="17">
        <v>5</v>
      </c>
      <c r="B1422" s="76"/>
      <c r="C1422" s="71"/>
      <c r="D1422" s="71"/>
      <c r="E1422" s="71"/>
      <c r="F1422" s="6"/>
      <c r="G1422" s="27"/>
      <c r="H1422" s="21" t="s">
        <v>65</v>
      </c>
      <c r="I1422" s="21"/>
      <c r="J1422" s="43">
        <f>SUM(B1420:B1422)*5+(B1424)*3+B1419</f>
        <v>10</v>
      </c>
      <c r="K1422" s="27"/>
      <c r="L1422" s="3"/>
      <c r="M1422" s="3"/>
    </row>
    <row r="1423" spans="1:13">
      <c r="A1423" s="17">
        <v>6</v>
      </c>
      <c r="B1423" s="7"/>
      <c r="C1423" s="7"/>
      <c r="D1423" s="7"/>
      <c r="E1423" s="71"/>
      <c r="F1423" s="6"/>
      <c r="G1423" s="27"/>
      <c r="H1423" s="206" t="s">
        <v>66</v>
      </c>
      <c r="I1423" s="207"/>
      <c r="J1423" s="206" t="s">
        <v>67</v>
      </c>
      <c r="K1423" s="207"/>
      <c r="L1423" s="20"/>
      <c r="M1423" s="20"/>
    </row>
    <row r="1424" spans="1:13">
      <c r="A1424" s="17">
        <v>7</v>
      </c>
      <c r="B1424" s="76"/>
      <c r="C1424" s="71"/>
      <c r="D1424" s="71"/>
      <c r="E1424" s="71"/>
      <c r="F1424" s="6"/>
      <c r="G1424" s="27"/>
      <c r="H1424" s="197"/>
      <c r="I1424" s="198"/>
      <c r="J1424" s="197"/>
      <c r="K1424" s="198"/>
      <c r="L1424" s="27"/>
      <c r="M1424" s="27"/>
    </row>
    <row r="1425" spans="1:13">
      <c r="A1425" s="17">
        <v>8</v>
      </c>
      <c r="B1425" s="7"/>
      <c r="C1425" s="7"/>
      <c r="D1425" s="7"/>
      <c r="E1425" s="71"/>
      <c r="F1425" s="6"/>
      <c r="G1425" s="27"/>
      <c r="H1425" s="199"/>
      <c r="I1425" s="200"/>
      <c r="J1425" s="199"/>
      <c r="K1425" s="200"/>
      <c r="L1425" s="27"/>
      <c r="M1425" s="27"/>
    </row>
    <row r="1426" spans="1:13">
      <c r="A1426" s="17">
        <v>9</v>
      </c>
      <c r="B1426" s="23"/>
      <c r="C1426" s="7"/>
      <c r="D1426" s="7"/>
      <c r="E1426" s="6"/>
      <c r="F1426" s="6"/>
      <c r="G1426" s="27"/>
      <c r="H1426" s="38" t="s">
        <v>68</v>
      </c>
      <c r="I1426" s="38"/>
      <c r="J1426" s="38"/>
      <c r="K1426" s="38"/>
      <c r="L1426" s="27"/>
      <c r="M1426" s="27"/>
    </row>
    <row r="1427" spans="1:13">
      <c r="A1427" s="17">
        <v>10</v>
      </c>
      <c r="B1427" s="95"/>
      <c r="C1427" s="6"/>
      <c r="D1427" s="6"/>
      <c r="E1427" s="6"/>
      <c r="F1427" s="6"/>
      <c r="G1427" s="27"/>
      <c r="H1427" s="54" t="s">
        <v>69</v>
      </c>
      <c r="I1427" s="54"/>
      <c r="J1427" s="54"/>
      <c r="K1427" s="54"/>
      <c r="L1427" s="27"/>
      <c r="M1427" s="27"/>
    </row>
    <row r="1428" spans="1:13">
      <c r="A1428" s="17">
        <v>11</v>
      </c>
      <c r="B1428" s="76"/>
      <c r="C1428" s="6"/>
      <c r="D1428" s="6"/>
      <c r="E1428" s="6"/>
      <c r="F1428" s="6"/>
      <c r="G1428" s="20"/>
      <c r="H1428" s="182"/>
      <c r="I1428" s="183"/>
      <c r="J1428" s="8"/>
      <c r="K1428" s="8"/>
      <c r="L1428" s="8"/>
      <c r="M1428" s="8"/>
    </row>
    <row r="1429" spans="1:13">
      <c r="A1429" s="17">
        <v>12</v>
      </c>
      <c r="B1429" s="75"/>
      <c r="C1429" s="6"/>
      <c r="D1429" s="6"/>
      <c r="E1429" s="6"/>
      <c r="F1429" s="6"/>
      <c r="G1429" s="20"/>
      <c r="H1429" s="95"/>
      <c r="I1429" s="7"/>
      <c r="J1429" s="8"/>
      <c r="K1429" s="8"/>
      <c r="L1429" s="8"/>
      <c r="M1429" s="8"/>
    </row>
    <row r="1430" spans="1:13">
      <c r="A1430" s="17">
        <v>13</v>
      </c>
      <c r="B1430" s="76"/>
      <c r="C1430" s="6"/>
      <c r="D1430" s="6"/>
      <c r="E1430" s="6"/>
      <c r="F1430" s="6"/>
      <c r="G1430" s="20"/>
      <c r="H1430" s="95"/>
      <c r="I1430" s="7"/>
      <c r="J1430" s="8"/>
      <c r="K1430" s="8"/>
      <c r="L1430" s="8"/>
      <c r="M1430" s="8"/>
    </row>
    <row r="1431" spans="1:13">
      <c r="A1431" s="17">
        <v>14</v>
      </c>
      <c r="B1431" s="76"/>
      <c r="C1431" s="6"/>
      <c r="D1431" s="6"/>
      <c r="E1431" s="6"/>
      <c r="F1431" s="6"/>
      <c r="G1431" s="20"/>
      <c r="H1431" s="95"/>
      <c r="I1431" s="7"/>
      <c r="J1431" s="8"/>
      <c r="K1431" s="8"/>
      <c r="L1431" s="8"/>
      <c r="M1431" s="8"/>
    </row>
    <row r="1432" spans="1:13">
      <c r="A1432" s="17">
        <v>15</v>
      </c>
      <c r="B1432" s="76"/>
      <c r="C1432" s="6"/>
      <c r="D1432" s="6"/>
      <c r="E1432" s="6"/>
      <c r="F1432" s="6"/>
      <c r="G1432" s="20"/>
      <c r="H1432" s="95"/>
      <c r="I1432" s="7"/>
      <c r="J1432" s="8"/>
      <c r="K1432" s="8"/>
      <c r="L1432" s="8"/>
      <c r="M1432" s="8"/>
    </row>
    <row r="1433" spans="1:13">
      <c r="A1433" s="17">
        <v>16</v>
      </c>
      <c r="B1433" s="75"/>
      <c r="C1433" s="6"/>
      <c r="D1433" s="6"/>
      <c r="E1433" s="6"/>
      <c r="F1433" s="6"/>
      <c r="G1433" s="54"/>
      <c r="H1433" s="95"/>
      <c r="I1433" s="7"/>
      <c r="J1433" s="8"/>
      <c r="K1433" s="8"/>
      <c r="L1433" s="8"/>
      <c r="M1433" s="8"/>
    </row>
    <row r="1434" spans="1:13">
      <c r="A1434" s="17">
        <v>17</v>
      </c>
      <c r="B1434" s="76"/>
      <c r="C1434" s="6"/>
      <c r="D1434" s="6"/>
      <c r="E1434" s="6"/>
      <c r="F1434" s="6"/>
      <c r="G1434" s="54"/>
      <c r="H1434" s="56" t="s">
        <v>83</v>
      </c>
      <c r="I1434" s="8"/>
      <c r="J1434" s="56"/>
      <c r="K1434" s="8"/>
      <c r="L1434" s="56"/>
      <c r="M1434" s="56"/>
    </row>
    <row r="1435" spans="1:13">
      <c r="A1435" s="17">
        <v>18</v>
      </c>
      <c r="B1435" s="76"/>
      <c r="C1435" s="6"/>
      <c r="D1435" s="6"/>
      <c r="E1435" s="6"/>
      <c r="F1435" s="6"/>
      <c r="G1435" s="54"/>
      <c r="H1435" s="99"/>
      <c r="I1435" s="8"/>
      <c r="J1435" s="99"/>
      <c r="K1435" s="8"/>
      <c r="L1435" s="99"/>
      <c r="M1435" s="99"/>
    </row>
    <row r="1436" spans="1:13">
      <c r="A1436" s="17">
        <v>19</v>
      </c>
      <c r="B1436" s="76"/>
      <c r="C1436" s="6"/>
      <c r="D1436" s="6"/>
      <c r="E1436" s="6"/>
      <c r="F1436" s="6"/>
      <c r="G1436" s="99"/>
      <c r="H1436" s="8"/>
      <c r="I1436" s="8"/>
      <c r="J1436" s="8"/>
      <c r="K1436" s="8"/>
      <c r="L1436" s="8"/>
      <c r="M1436" s="8"/>
    </row>
    <row r="1437" spans="1:13">
      <c r="A1437" s="17">
        <v>20</v>
      </c>
      <c r="B1437" s="75"/>
      <c r="C1437" s="6"/>
      <c r="D1437" s="6"/>
      <c r="E1437" s="6"/>
      <c r="F1437" s="6"/>
      <c r="G1437" s="99"/>
      <c r="H1437" s="8"/>
      <c r="I1437" s="8"/>
      <c r="J1437" s="8"/>
      <c r="K1437" s="8"/>
      <c r="L1437" s="8"/>
      <c r="M1437" s="8"/>
    </row>
    <row r="1438" spans="1:13">
      <c r="A1438" s="17">
        <v>21</v>
      </c>
      <c r="B1438" s="76"/>
      <c r="C1438" s="6"/>
      <c r="D1438" s="6"/>
      <c r="E1438" s="6"/>
      <c r="F1438" s="6"/>
      <c r="G1438" s="99"/>
      <c r="H1438" s="8"/>
      <c r="I1438" s="8"/>
      <c r="J1438" s="8"/>
      <c r="K1438" s="8"/>
      <c r="L1438" s="8"/>
      <c r="M1438" s="8"/>
    </row>
    <row r="1439" spans="1:13">
      <c r="A1439" s="17">
        <v>22</v>
      </c>
      <c r="B1439" s="76"/>
      <c r="C1439" s="6"/>
      <c r="D1439" s="6"/>
      <c r="E1439" s="6"/>
      <c r="F1439" s="6"/>
      <c r="G1439" s="99"/>
      <c r="H1439" s="8"/>
      <c r="I1439" s="8"/>
      <c r="J1439" s="8"/>
      <c r="K1439" s="8"/>
      <c r="L1439" s="8"/>
      <c r="M1439" s="8"/>
    </row>
    <row r="1440" spans="1:13">
      <c r="A1440" s="17">
        <v>23</v>
      </c>
      <c r="B1440" s="76"/>
      <c r="C1440" s="6"/>
      <c r="D1440" s="6"/>
      <c r="E1440" s="6"/>
      <c r="F1440" s="6"/>
      <c r="G1440" s="99"/>
      <c r="H1440" s="8"/>
      <c r="I1440" s="8"/>
      <c r="J1440" s="8"/>
      <c r="K1440" s="8"/>
      <c r="L1440" s="8" t="s">
        <v>84</v>
      </c>
      <c r="M1440" s="8"/>
    </row>
    <row r="1441" spans="1:13">
      <c r="A1441" s="17">
        <v>24</v>
      </c>
      <c r="B1441" s="75"/>
      <c r="C1441" s="6"/>
      <c r="D1441" s="6"/>
      <c r="E1441" s="6"/>
      <c r="F1441" s="6"/>
      <c r="G1441" s="99"/>
      <c r="H1441" s="42"/>
      <c r="I1441" s="8"/>
      <c r="J1441" s="42"/>
      <c r="K1441" s="8"/>
      <c r="L1441" s="8"/>
      <c r="M1441" s="8"/>
    </row>
    <row r="1442" spans="1:13">
      <c r="A1442" s="17">
        <v>25</v>
      </c>
      <c r="B1442" s="76"/>
      <c r="C1442" s="6"/>
      <c r="D1442" s="6"/>
      <c r="E1442" s="6"/>
      <c r="F1442" s="6"/>
      <c r="G1442" s="99"/>
      <c r="H1442" s="42"/>
      <c r="I1442" s="99"/>
      <c r="J1442" s="42"/>
      <c r="K1442" s="8"/>
      <c r="L1442" s="8"/>
      <c r="M1442" s="8"/>
    </row>
    <row r="1443" spans="1:13">
      <c r="G1443" s="8"/>
      <c r="H1443" s="8"/>
      <c r="I1443" s="8"/>
      <c r="J1443" s="8"/>
      <c r="K1443" s="8"/>
      <c r="L1443" s="8"/>
      <c r="M1443" s="8"/>
    </row>
    <row r="1444" spans="1:13">
      <c r="G1444" s="8"/>
      <c r="H1444" s="8"/>
      <c r="I1444" s="8"/>
      <c r="J1444" s="8"/>
      <c r="K1444" s="8"/>
      <c r="L1444" s="8"/>
      <c r="M1444" s="8"/>
    </row>
    <row r="1445" spans="1:13">
      <c r="G1445" s="8"/>
      <c r="H1445" s="8"/>
      <c r="I1445" s="8"/>
      <c r="J1445" s="8"/>
      <c r="K1445" s="8"/>
      <c r="L1445" s="8"/>
      <c r="M1445" s="8"/>
    </row>
    <row r="1446" spans="1:13">
      <c r="G1446" s="8"/>
      <c r="H1446" s="8"/>
      <c r="I1446" s="8"/>
      <c r="J1446" s="8"/>
      <c r="K1446" s="8"/>
      <c r="L1446" s="8"/>
      <c r="M1446" s="8"/>
    </row>
    <row r="1447" spans="1:13">
      <c r="G1447" s="8"/>
      <c r="H1447" s="8"/>
      <c r="I1447" s="8"/>
      <c r="J1447" s="8"/>
      <c r="K1447" s="8"/>
      <c r="L1447" s="8"/>
      <c r="M1447" s="8"/>
    </row>
    <row r="1448" spans="1:13">
      <c r="G1448" s="8"/>
      <c r="H1448" s="8"/>
      <c r="I1448" s="8"/>
      <c r="J1448" s="8"/>
      <c r="K1448" s="8"/>
      <c r="L1448" s="8"/>
      <c r="M1448" s="8"/>
    </row>
    <row r="1449" spans="1:13">
      <c r="G1449" s="8"/>
      <c r="H1449" s="8"/>
      <c r="I1449" s="8"/>
      <c r="J1449" s="8"/>
      <c r="K1449" s="8"/>
      <c r="L1449" s="8"/>
      <c r="M1449" s="8"/>
    </row>
    <row r="1450" spans="1:13">
      <c r="G1450" s="8"/>
      <c r="H1450" s="8"/>
      <c r="I1450" s="8"/>
      <c r="J1450" s="8"/>
      <c r="K1450" s="8"/>
      <c r="L1450" s="8"/>
      <c r="M1450" s="8"/>
    </row>
    <row r="1451" spans="1:13">
      <c r="G1451" s="8"/>
      <c r="H1451" s="8"/>
      <c r="I1451" s="8"/>
      <c r="J1451" s="8"/>
      <c r="K1451" s="8"/>
      <c r="L1451" s="8"/>
      <c r="M1451" s="8"/>
    </row>
    <row r="1452" spans="1:13">
      <c r="G1452" s="8"/>
      <c r="H1452" s="8"/>
      <c r="I1452" s="8"/>
      <c r="J1452" s="8"/>
      <c r="K1452" s="8"/>
      <c r="L1452" s="8"/>
      <c r="M1452" s="8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  <c r="M1453" s="94"/>
    </row>
    <row r="1454" spans="1:13">
      <c r="A1454" s="202" t="s">
        <v>86</v>
      </c>
      <c r="B1454" s="203"/>
      <c r="C1454" s="203"/>
      <c r="D1454" s="203"/>
      <c r="E1454" s="203"/>
      <c r="F1454" s="97"/>
      <c r="G1454" s="27"/>
      <c r="H1454" s="96" t="s">
        <v>51</v>
      </c>
      <c r="I1454" s="96"/>
      <c r="J1454" s="96"/>
      <c r="K1454" s="27"/>
      <c r="L1454" s="27"/>
      <c r="M1454" s="27"/>
    </row>
    <row r="1455" spans="1:13">
      <c r="A1455" s="34" t="s">
        <v>52</v>
      </c>
      <c r="B1455" s="97"/>
      <c r="C1455" s="97"/>
      <c r="D1455" s="97"/>
      <c r="E1455" s="97"/>
      <c r="F1455" s="97"/>
      <c r="G1455" s="27"/>
      <c r="H1455" s="55" t="s">
        <v>89</v>
      </c>
      <c r="I1455" s="55"/>
      <c r="J1455" s="55"/>
      <c r="K1455" s="37"/>
      <c r="L1455" s="26"/>
      <c r="M1455" s="26"/>
    </row>
    <row r="1456" spans="1:13">
      <c r="A1456" s="97"/>
      <c r="B1456" s="29"/>
      <c r="C1456" s="15" t="s">
        <v>53</v>
      </c>
      <c r="D1456" s="67"/>
      <c r="E1456" s="30"/>
      <c r="F1456" s="28"/>
      <c r="G1456" s="27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32"/>
    </row>
    <row r="1457" spans="1:13">
      <c r="A1457" s="1"/>
      <c r="B1457" s="1"/>
      <c r="C1457" s="15" t="s">
        <v>59</v>
      </c>
      <c r="D1457" s="30"/>
      <c r="E1457" s="30"/>
      <c r="F1457" s="28"/>
      <c r="G1457" s="27"/>
      <c r="H1457" s="31">
        <v>1</v>
      </c>
      <c r="I1457" s="68"/>
      <c r="J1457" s="35"/>
      <c r="K1457" s="31"/>
      <c r="L1457" s="33"/>
      <c r="M1457" s="106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27"/>
      <c r="H1458" s="31">
        <v>2</v>
      </c>
      <c r="I1458" s="68"/>
      <c r="J1458" s="35"/>
      <c r="K1458" s="31"/>
      <c r="L1458" s="33"/>
      <c r="M1458" s="106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27"/>
      <c r="H1459" s="31">
        <v>3</v>
      </c>
      <c r="I1459" s="31"/>
      <c r="J1459" s="35"/>
      <c r="K1459" s="31"/>
      <c r="L1459" s="33"/>
      <c r="M1459" s="106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27"/>
      <c r="H1460" s="31">
        <v>4</v>
      </c>
      <c r="I1460" s="31"/>
      <c r="J1460" s="35"/>
      <c r="K1460" s="31"/>
      <c r="L1460" s="33"/>
      <c r="M1460" s="106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27"/>
      <c r="H1461" s="31">
        <v>5</v>
      </c>
      <c r="I1461" s="31"/>
      <c r="J1461" s="35"/>
      <c r="K1461" s="31"/>
      <c r="L1461" s="33"/>
      <c r="M1461" s="106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27"/>
      <c r="H1462" s="72"/>
      <c r="I1462" s="72"/>
      <c r="J1462" s="72"/>
      <c r="K1462" s="72"/>
      <c r="L1462" s="44"/>
      <c r="M1462" s="44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27"/>
      <c r="H1463" s="98"/>
      <c r="I1463" s="98"/>
      <c r="J1463" s="98"/>
      <c r="K1463" s="98"/>
      <c r="L1463" s="44"/>
      <c r="M1463" s="44"/>
    </row>
    <row r="1464" spans="1:13">
      <c r="A1464" s="17">
        <v>3</v>
      </c>
      <c r="B1464" s="75"/>
      <c r="C1464" s="71"/>
      <c r="D1464" s="6"/>
      <c r="E1464" s="71"/>
      <c r="F1464" s="6"/>
      <c r="G1464" s="27"/>
      <c r="H1464" s="204" t="s">
        <v>75</v>
      </c>
      <c r="I1464" s="205"/>
      <c r="J1464" s="98"/>
      <c r="K1464" s="44" t="s">
        <v>35</v>
      </c>
      <c r="L1464" s="5"/>
      <c r="M1464" s="5"/>
    </row>
    <row r="1465" spans="1:13">
      <c r="A1465" s="17">
        <v>4</v>
      </c>
      <c r="B1465" s="75"/>
      <c r="C1465" s="71"/>
      <c r="D1465" s="6"/>
      <c r="E1465" s="71"/>
      <c r="F1465" s="6"/>
      <c r="G1465" s="27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3"/>
    </row>
    <row r="1466" spans="1:13">
      <c r="A1466" s="17">
        <v>5</v>
      </c>
      <c r="B1466" s="76"/>
      <c r="C1466" s="71"/>
      <c r="D1466" s="71"/>
      <c r="E1466" s="71"/>
      <c r="F1466" s="6"/>
      <c r="G1466" s="27"/>
      <c r="H1466" s="21" t="s">
        <v>65</v>
      </c>
      <c r="I1466" s="21"/>
      <c r="J1466" s="43">
        <f>SUM(B1464:B1466)*5+(B1468)*3+B1463</f>
        <v>10</v>
      </c>
      <c r="K1466" s="27"/>
      <c r="L1466" s="3"/>
      <c r="M1466" s="3"/>
    </row>
    <row r="1467" spans="1:13">
      <c r="A1467" s="17">
        <v>6</v>
      </c>
      <c r="B1467" s="7"/>
      <c r="C1467" s="7"/>
      <c r="D1467" s="7"/>
      <c r="E1467" s="71"/>
      <c r="F1467" s="6"/>
      <c r="G1467" s="27"/>
      <c r="H1467" s="206" t="s">
        <v>66</v>
      </c>
      <c r="I1467" s="207"/>
      <c r="J1467" s="206" t="s">
        <v>67</v>
      </c>
      <c r="K1467" s="207"/>
      <c r="L1467" s="20"/>
      <c r="M1467" s="20"/>
    </row>
    <row r="1468" spans="1:13">
      <c r="A1468" s="17">
        <v>7</v>
      </c>
      <c r="B1468" s="76"/>
      <c r="C1468" s="71"/>
      <c r="D1468" s="71"/>
      <c r="E1468" s="71"/>
      <c r="F1468" s="6"/>
      <c r="G1468" s="27"/>
      <c r="H1468" s="197"/>
      <c r="I1468" s="198"/>
      <c r="J1468" s="197"/>
      <c r="K1468" s="198"/>
      <c r="L1468" s="27"/>
      <c r="M1468" s="27"/>
    </row>
    <row r="1469" spans="1:13">
      <c r="A1469" s="17">
        <v>8</v>
      </c>
      <c r="B1469" s="7"/>
      <c r="C1469" s="7"/>
      <c r="D1469" s="7"/>
      <c r="E1469" s="71"/>
      <c r="F1469" s="6"/>
      <c r="G1469" s="27"/>
      <c r="H1469" s="199"/>
      <c r="I1469" s="200"/>
      <c r="J1469" s="199"/>
      <c r="K1469" s="200"/>
      <c r="L1469" s="27"/>
      <c r="M1469" s="27"/>
    </row>
    <row r="1470" spans="1:13">
      <c r="A1470" s="17">
        <v>9</v>
      </c>
      <c r="B1470" s="23"/>
      <c r="C1470" s="7"/>
      <c r="D1470" s="7"/>
      <c r="E1470" s="6"/>
      <c r="F1470" s="6"/>
      <c r="G1470" s="27"/>
      <c r="H1470" s="38" t="s">
        <v>68</v>
      </c>
      <c r="I1470" s="38"/>
      <c r="J1470" s="38"/>
      <c r="K1470" s="38"/>
      <c r="L1470" s="27"/>
      <c r="M1470" s="27"/>
    </row>
    <row r="1471" spans="1:13">
      <c r="A1471" s="17">
        <v>10</v>
      </c>
      <c r="B1471" s="95"/>
      <c r="C1471" s="6"/>
      <c r="D1471" s="6"/>
      <c r="E1471" s="6"/>
      <c r="F1471" s="6"/>
      <c r="G1471" s="27"/>
      <c r="H1471" s="54" t="s">
        <v>69</v>
      </c>
      <c r="I1471" s="54"/>
      <c r="J1471" s="54"/>
      <c r="K1471" s="54"/>
      <c r="L1471" s="27"/>
      <c r="M1471" s="27"/>
    </row>
    <row r="1472" spans="1:13">
      <c r="A1472" s="17">
        <v>11</v>
      </c>
      <c r="B1472" s="76"/>
      <c r="C1472" s="6"/>
      <c r="D1472" s="6"/>
      <c r="E1472" s="6"/>
      <c r="F1472" s="6"/>
      <c r="G1472" s="20"/>
      <c r="H1472" s="182"/>
      <c r="I1472" s="183"/>
      <c r="J1472" s="8"/>
      <c r="K1472" s="8"/>
      <c r="L1472" s="8"/>
      <c r="M1472" s="8"/>
    </row>
    <row r="1473" spans="1:13">
      <c r="A1473" s="17">
        <v>12</v>
      </c>
      <c r="B1473" s="75"/>
      <c r="C1473" s="6"/>
      <c r="D1473" s="6"/>
      <c r="E1473" s="6"/>
      <c r="F1473" s="6"/>
      <c r="G1473" s="20"/>
      <c r="H1473" s="95"/>
      <c r="I1473" s="7"/>
      <c r="J1473" s="8"/>
      <c r="K1473" s="8"/>
      <c r="L1473" s="8"/>
      <c r="M1473" s="8"/>
    </row>
    <row r="1474" spans="1:13">
      <c r="A1474" s="17">
        <v>13</v>
      </c>
      <c r="B1474" s="76"/>
      <c r="C1474" s="6"/>
      <c r="D1474" s="6"/>
      <c r="E1474" s="6"/>
      <c r="F1474" s="6"/>
      <c r="G1474" s="20"/>
      <c r="H1474" s="95"/>
      <c r="I1474" s="7"/>
      <c r="J1474" s="8"/>
      <c r="K1474" s="8"/>
      <c r="L1474" s="8"/>
      <c r="M1474" s="8"/>
    </row>
    <row r="1475" spans="1:13">
      <c r="A1475" s="17">
        <v>14</v>
      </c>
      <c r="B1475" s="76"/>
      <c r="C1475" s="6"/>
      <c r="D1475" s="6"/>
      <c r="E1475" s="6"/>
      <c r="F1475" s="6"/>
      <c r="G1475" s="20"/>
      <c r="H1475" s="95"/>
      <c r="I1475" s="7"/>
      <c r="J1475" s="8"/>
      <c r="K1475" s="8"/>
      <c r="L1475" s="8"/>
      <c r="M1475" s="8"/>
    </row>
    <row r="1476" spans="1:13">
      <c r="A1476" s="17">
        <v>15</v>
      </c>
      <c r="B1476" s="76"/>
      <c r="C1476" s="6"/>
      <c r="D1476" s="6"/>
      <c r="E1476" s="6"/>
      <c r="F1476" s="6"/>
      <c r="G1476" s="20"/>
      <c r="H1476" s="95"/>
      <c r="I1476" s="7"/>
      <c r="J1476" s="8"/>
      <c r="K1476" s="8"/>
      <c r="L1476" s="8"/>
      <c r="M1476" s="8"/>
    </row>
    <row r="1477" spans="1:13">
      <c r="A1477" s="17">
        <v>16</v>
      </c>
      <c r="B1477" s="75"/>
      <c r="C1477" s="6"/>
      <c r="D1477" s="6"/>
      <c r="E1477" s="6"/>
      <c r="F1477" s="6"/>
      <c r="G1477" s="54"/>
      <c r="H1477" s="95"/>
      <c r="I1477" s="7"/>
      <c r="J1477" s="8"/>
      <c r="K1477" s="8"/>
      <c r="L1477" s="8"/>
      <c r="M1477" s="8"/>
    </row>
    <row r="1478" spans="1:13">
      <c r="A1478" s="17">
        <v>17</v>
      </c>
      <c r="B1478" s="76"/>
      <c r="C1478" s="6"/>
      <c r="D1478" s="6"/>
      <c r="E1478" s="6"/>
      <c r="F1478" s="6"/>
      <c r="G1478" s="54"/>
      <c r="H1478" s="56" t="s">
        <v>83</v>
      </c>
      <c r="I1478" s="8"/>
      <c r="J1478" s="56"/>
      <c r="K1478" s="8"/>
      <c r="L1478" s="56"/>
      <c r="M1478" s="56"/>
    </row>
    <row r="1479" spans="1:13">
      <c r="A1479" s="17">
        <v>18</v>
      </c>
      <c r="B1479" s="76"/>
      <c r="C1479" s="6"/>
      <c r="D1479" s="6"/>
      <c r="E1479" s="6"/>
      <c r="F1479" s="6"/>
      <c r="G1479" s="54"/>
      <c r="H1479" s="99"/>
      <c r="I1479" s="8"/>
      <c r="J1479" s="99"/>
      <c r="K1479" s="8"/>
      <c r="L1479" s="99"/>
      <c r="M1479" s="99"/>
    </row>
    <row r="1480" spans="1:13">
      <c r="A1480" s="17">
        <v>19</v>
      </c>
      <c r="B1480" s="76"/>
      <c r="C1480" s="6"/>
      <c r="D1480" s="6"/>
      <c r="E1480" s="6"/>
      <c r="F1480" s="6"/>
      <c r="G1480" s="99"/>
      <c r="H1480" s="8"/>
      <c r="I1480" s="8"/>
      <c r="J1480" s="8"/>
      <c r="K1480" s="8"/>
      <c r="L1480" s="8"/>
      <c r="M1480" s="8"/>
    </row>
    <row r="1481" spans="1:13">
      <c r="A1481" s="17">
        <v>20</v>
      </c>
      <c r="B1481" s="75"/>
      <c r="C1481" s="6"/>
      <c r="D1481" s="6"/>
      <c r="E1481" s="6"/>
      <c r="F1481" s="6"/>
      <c r="G1481" s="99"/>
      <c r="H1481" s="8"/>
      <c r="I1481" s="8"/>
      <c r="J1481" s="8"/>
      <c r="K1481" s="8"/>
      <c r="L1481" s="8"/>
      <c r="M1481" s="8"/>
    </row>
    <row r="1482" spans="1:13">
      <c r="A1482" s="17">
        <v>21</v>
      </c>
      <c r="B1482" s="76"/>
      <c r="C1482" s="6"/>
      <c r="D1482" s="6"/>
      <c r="E1482" s="6"/>
      <c r="F1482" s="6"/>
      <c r="G1482" s="99"/>
      <c r="H1482" s="8"/>
      <c r="I1482" s="8"/>
      <c r="J1482" s="8"/>
      <c r="K1482" s="8"/>
      <c r="L1482" s="8"/>
      <c r="M1482" s="8"/>
    </row>
    <row r="1483" spans="1:13">
      <c r="A1483" s="17">
        <v>22</v>
      </c>
      <c r="B1483" s="76"/>
      <c r="C1483" s="6"/>
      <c r="D1483" s="6"/>
      <c r="E1483" s="6"/>
      <c r="F1483" s="6"/>
      <c r="G1483" s="99"/>
      <c r="H1483" s="8"/>
      <c r="I1483" s="8"/>
      <c r="J1483" s="8"/>
      <c r="K1483" s="8"/>
      <c r="L1483" s="8"/>
      <c r="M1483" s="8"/>
    </row>
    <row r="1484" spans="1:13">
      <c r="A1484" s="17">
        <v>23</v>
      </c>
      <c r="B1484" s="76"/>
      <c r="C1484" s="6"/>
      <c r="D1484" s="6"/>
      <c r="E1484" s="6"/>
      <c r="F1484" s="6"/>
      <c r="G1484" s="99"/>
      <c r="H1484" s="8"/>
      <c r="I1484" s="8"/>
      <c r="J1484" s="8"/>
      <c r="K1484" s="8"/>
      <c r="L1484" s="8" t="s">
        <v>84</v>
      </c>
      <c r="M1484" s="8"/>
    </row>
    <row r="1485" spans="1:13">
      <c r="A1485" s="17">
        <v>24</v>
      </c>
      <c r="B1485" s="75"/>
      <c r="C1485" s="6"/>
      <c r="D1485" s="6"/>
      <c r="E1485" s="6"/>
      <c r="F1485" s="6"/>
      <c r="G1485" s="99"/>
      <c r="H1485" s="42"/>
      <c r="I1485" s="8"/>
      <c r="J1485" s="42"/>
      <c r="K1485" s="8"/>
      <c r="L1485" s="8"/>
      <c r="M1485" s="8"/>
    </row>
    <row r="1486" spans="1:13">
      <c r="A1486" s="17">
        <v>25</v>
      </c>
      <c r="B1486" s="76"/>
      <c r="C1486" s="6"/>
      <c r="D1486" s="6"/>
      <c r="E1486" s="6"/>
      <c r="F1486" s="6"/>
      <c r="G1486" s="99"/>
      <c r="H1486" s="42"/>
      <c r="I1486" s="99"/>
      <c r="J1486" s="42"/>
      <c r="K1486" s="8"/>
      <c r="L1486" s="8"/>
      <c r="M1486" s="8"/>
    </row>
    <row r="1487" spans="1:13">
      <c r="G1487" s="8"/>
      <c r="H1487" s="8"/>
      <c r="I1487" s="8"/>
      <c r="J1487" s="8"/>
      <c r="K1487" s="8"/>
      <c r="L1487" s="8"/>
      <c r="M1487" s="8"/>
    </row>
    <row r="1488" spans="1:13">
      <c r="G1488" s="8"/>
      <c r="H1488" s="8"/>
      <c r="I1488" s="8"/>
      <c r="J1488" s="8"/>
      <c r="K1488" s="8"/>
      <c r="L1488" s="8"/>
      <c r="M1488" s="8"/>
    </row>
    <row r="1489" spans="1:13">
      <c r="G1489" s="8"/>
      <c r="H1489" s="8"/>
      <c r="I1489" s="8"/>
      <c r="J1489" s="8"/>
      <c r="K1489" s="8"/>
      <c r="L1489" s="8"/>
      <c r="M1489" s="8"/>
    </row>
    <row r="1490" spans="1:13">
      <c r="G1490" s="8"/>
      <c r="H1490" s="8"/>
      <c r="I1490" s="8"/>
      <c r="J1490" s="8"/>
      <c r="K1490" s="8"/>
      <c r="L1490" s="8"/>
      <c r="M1490" s="8"/>
    </row>
    <row r="1491" spans="1:13">
      <c r="G1491" s="8"/>
      <c r="H1491" s="8"/>
      <c r="I1491" s="8"/>
      <c r="J1491" s="8"/>
      <c r="K1491" s="8"/>
      <c r="L1491" s="8"/>
      <c r="M1491" s="8"/>
    </row>
    <row r="1492" spans="1:13">
      <c r="G1492" s="8"/>
      <c r="H1492" s="8"/>
      <c r="I1492" s="8"/>
      <c r="J1492" s="8"/>
      <c r="K1492" s="8"/>
      <c r="L1492" s="8"/>
      <c r="M1492" s="8"/>
    </row>
    <row r="1493" spans="1:13">
      <c r="G1493" s="8"/>
      <c r="H1493" s="8"/>
      <c r="I1493" s="8"/>
      <c r="J1493" s="8"/>
      <c r="K1493" s="8"/>
      <c r="L1493" s="8"/>
      <c r="M1493" s="8"/>
    </row>
    <row r="1494" spans="1:13">
      <c r="G1494" s="8"/>
      <c r="H1494" s="8"/>
      <c r="I1494" s="8"/>
      <c r="J1494" s="8"/>
      <c r="K1494" s="8"/>
      <c r="L1494" s="8"/>
      <c r="M1494" s="8"/>
    </row>
    <row r="1495" spans="1:13">
      <c r="G1495" s="8"/>
      <c r="H1495" s="8"/>
      <c r="I1495" s="8"/>
      <c r="J1495" s="8"/>
      <c r="K1495" s="8"/>
      <c r="L1495" s="8"/>
      <c r="M1495" s="8"/>
    </row>
    <row r="1496" spans="1:13">
      <c r="G1496" s="8"/>
      <c r="H1496" s="8"/>
      <c r="I1496" s="8"/>
      <c r="J1496" s="8"/>
      <c r="K1496" s="8"/>
      <c r="L1496" s="8"/>
      <c r="M1496" s="8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  <c r="M1497" s="94"/>
    </row>
    <row r="1498" spans="1:13">
      <c r="A1498" s="202" t="s">
        <v>86</v>
      </c>
      <c r="B1498" s="203"/>
      <c r="C1498" s="203"/>
      <c r="D1498" s="203"/>
      <c r="E1498" s="203"/>
      <c r="F1498" s="97"/>
      <c r="G1498" s="27"/>
      <c r="H1498" s="96" t="s">
        <v>51</v>
      </c>
      <c r="I1498" s="96"/>
      <c r="J1498" s="96"/>
      <c r="K1498" s="27"/>
      <c r="L1498" s="27"/>
      <c r="M1498" s="27"/>
    </row>
    <row r="1499" spans="1:13">
      <c r="A1499" s="34" t="s">
        <v>52</v>
      </c>
      <c r="B1499" s="97"/>
      <c r="C1499" s="97"/>
      <c r="D1499" s="97"/>
      <c r="E1499" s="97"/>
      <c r="F1499" s="97"/>
      <c r="G1499" s="27"/>
      <c r="H1499" s="55" t="s">
        <v>89</v>
      </c>
      <c r="I1499" s="55"/>
      <c r="J1499" s="55"/>
      <c r="K1499" s="37"/>
      <c r="L1499" s="26"/>
      <c r="M1499" s="26"/>
    </row>
    <row r="1500" spans="1:13">
      <c r="A1500" s="97"/>
      <c r="B1500" s="29"/>
      <c r="C1500" s="15" t="s">
        <v>53</v>
      </c>
      <c r="D1500" s="67"/>
      <c r="E1500" s="30"/>
      <c r="F1500" s="28"/>
      <c r="G1500" s="27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32"/>
    </row>
    <row r="1501" spans="1:13">
      <c r="A1501" s="1"/>
      <c r="B1501" s="1"/>
      <c r="C1501" s="15" t="s">
        <v>59</v>
      </c>
      <c r="D1501" s="30"/>
      <c r="E1501" s="30"/>
      <c r="F1501" s="28"/>
      <c r="G1501" s="27"/>
      <c r="H1501" s="31">
        <v>1</v>
      </c>
      <c r="I1501" s="68"/>
      <c r="J1501" s="35"/>
      <c r="K1501" s="31"/>
      <c r="L1501" s="33"/>
      <c r="M1501" s="106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27"/>
      <c r="H1502" s="31">
        <v>2</v>
      </c>
      <c r="I1502" s="68"/>
      <c r="J1502" s="35"/>
      <c r="K1502" s="31"/>
      <c r="L1502" s="33"/>
      <c r="M1502" s="106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27"/>
      <c r="H1503" s="31">
        <v>3</v>
      </c>
      <c r="I1503" s="31"/>
      <c r="J1503" s="35"/>
      <c r="K1503" s="31"/>
      <c r="L1503" s="33"/>
      <c r="M1503" s="106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27"/>
      <c r="H1504" s="31">
        <v>4</v>
      </c>
      <c r="I1504" s="31"/>
      <c r="J1504" s="35"/>
      <c r="K1504" s="31"/>
      <c r="L1504" s="33"/>
      <c r="M1504" s="106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27"/>
      <c r="H1505" s="31">
        <v>5</v>
      </c>
      <c r="I1505" s="31"/>
      <c r="J1505" s="35"/>
      <c r="K1505" s="31"/>
      <c r="L1505" s="33"/>
      <c r="M1505" s="106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27"/>
      <c r="H1506" s="72"/>
      <c r="I1506" s="72"/>
      <c r="J1506" s="72"/>
      <c r="K1506" s="72"/>
      <c r="L1506" s="44"/>
      <c r="M1506" s="44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27"/>
      <c r="H1507" s="98"/>
      <c r="I1507" s="98"/>
      <c r="J1507" s="98"/>
      <c r="K1507" s="98"/>
      <c r="L1507" s="44"/>
      <c r="M1507" s="44"/>
    </row>
    <row r="1508" spans="1:14">
      <c r="A1508" s="17">
        <v>3</v>
      </c>
      <c r="B1508" s="75"/>
      <c r="C1508" s="71"/>
      <c r="D1508" s="6"/>
      <c r="E1508" s="71"/>
      <c r="F1508" s="6"/>
      <c r="G1508" s="27"/>
      <c r="H1508" s="204" t="s">
        <v>75</v>
      </c>
      <c r="I1508" s="205"/>
      <c r="J1508" s="98"/>
      <c r="K1508" s="44" t="s">
        <v>35</v>
      </c>
      <c r="L1508" s="5"/>
      <c r="M1508" s="5"/>
    </row>
    <row r="1509" spans="1:14">
      <c r="A1509" s="17">
        <v>4</v>
      </c>
      <c r="B1509" s="75"/>
      <c r="C1509" s="71"/>
      <c r="D1509" s="6"/>
      <c r="E1509" s="71"/>
      <c r="F1509" s="6"/>
      <c r="G1509" s="27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3"/>
    </row>
    <row r="1510" spans="1:14">
      <c r="A1510" s="17">
        <v>5</v>
      </c>
      <c r="B1510" s="76"/>
      <c r="C1510" s="71"/>
      <c r="D1510" s="71"/>
      <c r="E1510" s="71"/>
      <c r="F1510" s="6"/>
      <c r="G1510" s="27"/>
      <c r="H1510" s="21" t="s">
        <v>65</v>
      </c>
      <c r="I1510" s="21"/>
      <c r="J1510" s="43">
        <f>SUM(B1508:B1510)*5+(B1512)*3+B1507</f>
        <v>10</v>
      </c>
      <c r="K1510" s="27"/>
      <c r="L1510" s="3"/>
      <c r="M1510" s="3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27"/>
      <c r="H1511" s="206" t="s">
        <v>66</v>
      </c>
      <c r="I1511" s="207"/>
      <c r="J1511" s="206" t="s">
        <v>67</v>
      </c>
      <c r="K1511" s="207"/>
      <c r="L1511" s="20"/>
      <c r="M1511" s="20"/>
    </row>
    <row r="1512" spans="1:14">
      <c r="A1512" s="17">
        <v>7</v>
      </c>
      <c r="B1512" s="76"/>
      <c r="C1512" s="71"/>
      <c r="D1512" s="71"/>
      <c r="E1512" s="71"/>
      <c r="F1512" s="6"/>
      <c r="G1512" s="27"/>
      <c r="H1512" s="197"/>
      <c r="I1512" s="198"/>
      <c r="J1512" s="197"/>
      <c r="K1512" s="198"/>
      <c r="L1512" s="27"/>
      <c r="M1512" s="27"/>
    </row>
    <row r="1513" spans="1:14">
      <c r="A1513" s="17">
        <v>8</v>
      </c>
      <c r="B1513" s="7"/>
      <c r="C1513" s="7"/>
      <c r="D1513" s="7"/>
      <c r="E1513" s="71"/>
      <c r="F1513" s="6"/>
      <c r="G1513" s="27"/>
      <c r="H1513" s="199"/>
      <c r="I1513" s="200"/>
      <c r="J1513" s="199"/>
      <c r="K1513" s="200"/>
      <c r="L1513" s="27"/>
      <c r="M1513" s="27"/>
    </row>
    <row r="1514" spans="1:14">
      <c r="A1514" s="17">
        <v>9</v>
      </c>
      <c r="B1514" s="23"/>
      <c r="C1514" s="7"/>
      <c r="D1514" s="7"/>
      <c r="E1514" s="6"/>
      <c r="F1514" s="6"/>
      <c r="G1514" s="27"/>
      <c r="H1514" s="38" t="s">
        <v>68</v>
      </c>
      <c r="I1514" s="38"/>
      <c r="J1514" s="38"/>
      <c r="K1514" s="38"/>
      <c r="L1514" s="27"/>
      <c r="M1514" s="27"/>
    </row>
    <row r="1515" spans="1:14">
      <c r="A1515" s="17">
        <v>10</v>
      </c>
      <c r="B1515" s="95"/>
      <c r="C1515" s="6"/>
      <c r="D1515" s="6"/>
      <c r="E1515" s="6"/>
      <c r="F1515" s="6"/>
      <c r="G1515" s="27"/>
      <c r="H1515" s="54" t="s">
        <v>69</v>
      </c>
      <c r="I1515" s="54"/>
      <c r="J1515" s="54"/>
      <c r="K1515" s="54"/>
      <c r="L1515" s="27"/>
      <c r="M1515" s="27"/>
    </row>
    <row r="1516" spans="1:14">
      <c r="A1516" s="17">
        <v>11</v>
      </c>
      <c r="B1516" s="76"/>
      <c r="C1516" s="6"/>
      <c r="D1516" s="6"/>
      <c r="E1516" s="6"/>
      <c r="F1516" s="6"/>
      <c r="G1516" s="20"/>
      <c r="H1516" s="182"/>
      <c r="I1516" s="183"/>
      <c r="J1516" s="8"/>
      <c r="K1516" s="8"/>
      <c r="L1516" s="8"/>
      <c r="M1516" s="8"/>
    </row>
    <row r="1517" spans="1:14">
      <c r="A1517" s="17">
        <v>12</v>
      </c>
      <c r="B1517" s="75"/>
      <c r="C1517" s="6"/>
      <c r="D1517" s="6"/>
      <c r="E1517" s="6"/>
      <c r="F1517" s="6"/>
      <c r="G1517" s="20"/>
      <c r="H1517" s="95"/>
      <c r="I1517" s="7"/>
      <c r="J1517" s="8"/>
      <c r="K1517" s="8"/>
      <c r="L1517" s="8"/>
      <c r="M1517" s="8"/>
    </row>
    <row r="1518" spans="1:14">
      <c r="A1518" s="17">
        <v>13</v>
      </c>
      <c r="B1518" s="76"/>
      <c r="C1518" s="6"/>
      <c r="D1518" s="6"/>
      <c r="E1518" s="6"/>
      <c r="F1518" s="6"/>
      <c r="G1518" s="20"/>
      <c r="H1518" s="95"/>
      <c r="I1518" s="7"/>
      <c r="J1518" s="8"/>
      <c r="K1518" s="8"/>
      <c r="L1518" s="8"/>
      <c r="M1518" s="8"/>
    </row>
    <row r="1519" spans="1:14">
      <c r="A1519" s="17">
        <v>14</v>
      </c>
      <c r="B1519" s="76"/>
      <c r="C1519" s="6"/>
      <c r="D1519" s="6"/>
      <c r="E1519" s="6"/>
      <c r="F1519" s="6"/>
      <c r="G1519" s="20"/>
      <c r="H1519" s="95"/>
      <c r="I1519" s="7"/>
      <c r="J1519" s="8"/>
      <c r="K1519" s="8"/>
      <c r="L1519" s="8"/>
      <c r="M1519" s="8"/>
    </row>
    <row r="1520" spans="1:14">
      <c r="A1520" s="17">
        <v>15</v>
      </c>
      <c r="B1520" s="76"/>
      <c r="C1520" s="6"/>
      <c r="D1520" s="6"/>
      <c r="E1520" s="6"/>
      <c r="F1520" s="6"/>
      <c r="G1520" s="20"/>
      <c r="H1520" s="95"/>
      <c r="I1520" s="7"/>
      <c r="J1520" s="8"/>
      <c r="K1520" s="8"/>
      <c r="L1520" s="8"/>
      <c r="M1520" s="8"/>
    </row>
    <row r="1521" spans="1:13">
      <c r="A1521" s="17">
        <v>16</v>
      </c>
      <c r="B1521" s="75"/>
      <c r="C1521" s="6"/>
      <c r="D1521" s="6"/>
      <c r="E1521" s="6"/>
      <c r="F1521" s="6"/>
      <c r="G1521" s="54"/>
      <c r="H1521" s="95"/>
      <c r="I1521" s="7"/>
      <c r="J1521" s="8"/>
      <c r="K1521" s="8"/>
      <c r="L1521" s="8"/>
      <c r="M1521" s="8"/>
    </row>
    <row r="1522" spans="1:13">
      <c r="A1522" s="17">
        <v>17</v>
      </c>
      <c r="B1522" s="76"/>
      <c r="C1522" s="6"/>
      <c r="D1522" s="6"/>
      <c r="E1522" s="6"/>
      <c r="F1522" s="6"/>
      <c r="G1522" s="54"/>
      <c r="H1522" s="56" t="s">
        <v>83</v>
      </c>
      <c r="I1522" s="8"/>
      <c r="J1522" s="56"/>
      <c r="K1522" s="8"/>
      <c r="L1522" s="56"/>
      <c r="M1522" s="56"/>
    </row>
    <row r="1523" spans="1:13">
      <c r="A1523" s="17">
        <v>18</v>
      </c>
      <c r="B1523" s="76"/>
      <c r="C1523" s="6"/>
      <c r="D1523" s="6"/>
      <c r="E1523" s="6"/>
      <c r="F1523" s="6"/>
      <c r="G1523" s="54"/>
      <c r="H1523" s="99"/>
      <c r="I1523" s="8"/>
      <c r="J1523" s="99"/>
      <c r="K1523" s="8"/>
      <c r="L1523" s="99"/>
      <c r="M1523" s="99"/>
    </row>
    <row r="1524" spans="1:13">
      <c r="A1524" s="17">
        <v>19</v>
      </c>
      <c r="B1524" s="76"/>
      <c r="C1524" s="6"/>
      <c r="D1524" s="6"/>
      <c r="E1524" s="6"/>
      <c r="F1524" s="6"/>
      <c r="G1524" s="99"/>
      <c r="H1524" s="8"/>
      <c r="I1524" s="8"/>
      <c r="J1524" s="8"/>
      <c r="K1524" s="8"/>
      <c r="L1524" s="8"/>
      <c r="M1524" s="8"/>
    </row>
    <row r="1525" spans="1:13">
      <c r="A1525" s="17">
        <v>20</v>
      </c>
      <c r="B1525" s="75"/>
      <c r="C1525" s="6"/>
      <c r="D1525" s="6"/>
      <c r="E1525" s="6"/>
      <c r="F1525" s="6"/>
      <c r="G1525" s="99"/>
      <c r="H1525" s="8"/>
      <c r="I1525" s="8"/>
      <c r="J1525" s="8"/>
      <c r="K1525" s="8"/>
      <c r="L1525" s="8"/>
      <c r="M1525" s="8"/>
    </row>
    <row r="1526" spans="1:13">
      <c r="A1526" s="17">
        <v>21</v>
      </c>
      <c r="B1526" s="76"/>
      <c r="C1526" s="6"/>
      <c r="D1526" s="6"/>
      <c r="E1526" s="6"/>
      <c r="F1526" s="6"/>
      <c r="G1526" s="99"/>
      <c r="H1526" s="8"/>
      <c r="I1526" s="8"/>
      <c r="J1526" s="8"/>
      <c r="K1526" s="8"/>
      <c r="L1526" s="8"/>
      <c r="M1526" s="8"/>
    </row>
    <row r="1527" spans="1:13">
      <c r="A1527" s="17">
        <v>22</v>
      </c>
      <c r="B1527" s="76"/>
      <c r="C1527" s="6"/>
      <c r="D1527" s="6"/>
      <c r="E1527" s="6"/>
      <c r="F1527" s="6"/>
      <c r="G1527" s="99"/>
      <c r="H1527" s="8"/>
      <c r="I1527" s="8"/>
      <c r="J1527" s="8"/>
      <c r="K1527" s="8"/>
      <c r="L1527" s="8"/>
      <c r="M1527" s="8"/>
    </row>
    <row r="1528" spans="1:13">
      <c r="A1528" s="17">
        <v>23</v>
      </c>
      <c r="B1528" s="76"/>
      <c r="C1528" s="6"/>
      <c r="D1528" s="6"/>
      <c r="E1528" s="6"/>
      <c r="F1528" s="6"/>
      <c r="G1528" s="99"/>
      <c r="H1528" s="8"/>
      <c r="I1528" s="8"/>
      <c r="J1528" s="8"/>
      <c r="K1528" s="8"/>
      <c r="L1528" s="8" t="s">
        <v>84</v>
      </c>
      <c r="M1528" s="8"/>
    </row>
    <row r="1529" spans="1:13">
      <c r="A1529" s="17">
        <v>24</v>
      </c>
      <c r="B1529" s="75"/>
      <c r="C1529" s="6"/>
      <c r="D1529" s="6"/>
      <c r="E1529" s="6"/>
      <c r="F1529" s="6"/>
      <c r="G1529" s="99"/>
      <c r="H1529" s="42"/>
      <c r="I1529" s="8"/>
      <c r="J1529" s="42"/>
      <c r="K1529" s="8"/>
      <c r="L1529" s="8"/>
      <c r="M1529" s="8"/>
    </row>
    <row r="1530" spans="1:13">
      <c r="A1530" s="17">
        <v>25</v>
      </c>
      <c r="B1530" s="76"/>
      <c r="C1530" s="6"/>
      <c r="D1530" s="6"/>
      <c r="E1530" s="6"/>
      <c r="F1530" s="6"/>
      <c r="G1530" s="99"/>
      <c r="H1530" s="42"/>
      <c r="I1530" s="99"/>
      <c r="J1530" s="42"/>
      <c r="K1530" s="8"/>
      <c r="L1530" s="8"/>
      <c r="M1530" s="8"/>
    </row>
    <row r="1531" spans="1:13">
      <c r="G1531" s="8"/>
      <c r="H1531" s="8"/>
      <c r="I1531" s="8"/>
      <c r="J1531" s="8"/>
      <c r="K1531" s="8"/>
      <c r="L1531" s="8"/>
      <c r="M1531" s="8"/>
    </row>
    <row r="1532" spans="1:13">
      <c r="G1532" s="8"/>
      <c r="H1532" s="8"/>
      <c r="I1532" s="8"/>
      <c r="J1532" s="8"/>
      <c r="K1532" s="8"/>
      <c r="L1532" s="8"/>
      <c r="M1532" s="8"/>
    </row>
    <row r="1533" spans="1:13">
      <c r="G1533" s="8"/>
      <c r="H1533" s="8"/>
      <c r="I1533" s="8"/>
      <c r="J1533" s="8"/>
      <c r="K1533" s="8"/>
      <c r="L1533" s="8"/>
      <c r="M1533" s="8"/>
    </row>
    <row r="1534" spans="1:13">
      <c r="G1534" s="8"/>
      <c r="H1534" s="8"/>
      <c r="I1534" s="8"/>
      <c r="J1534" s="8"/>
      <c r="K1534" s="8"/>
      <c r="L1534" s="8"/>
      <c r="M1534" s="8"/>
    </row>
    <row r="1535" spans="1:13">
      <c r="G1535" s="8"/>
      <c r="H1535" s="8"/>
      <c r="I1535" s="8"/>
      <c r="J1535" s="8"/>
      <c r="K1535" s="8"/>
      <c r="L1535" s="8"/>
      <c r="M1535" s="8"/>
    </row>
    <row r="1536" spans="1:13">
      <c r="G1536" s="8"/>
      <c r="H1536" s="8"/>
      <c r="I1536" s="8"/>
      <c r="J1536" s="8"/>
      <c r="K1536" s="8"/>
      <c r="L1536" s="8"/>
      <c r="M1536" s="8"/>
    </row>
    <row r="1537" spans="1:13">
      <c r="G1537" s="8"/>
      <c r="H1537" s="8"/>
      <c r="I1537" s="8"/>
      <c r="J1537" s="8"/>
      <c r="K1537" s="8"/>
      <c r="L1537" s="8"/>
      <c r="M1537" s="8"/>
    </row>
    <row r="1538" spans="1:13">
      <c r="G1538" s="8"/>
      <c r="H1538" s="8"/>
      <c r="I1538" s="8"/>
      <c r="J1538" s="8"/>
      <c r="K1538" s="8"/>
      <c r="L1538" s="8"/>
      <c r="M1538" s="8"/>
    </row>
    <row r="1539" spans="1:13">
      <c r="G1539" s="8"/>
      <c r="H1539" s="8"/>
      <c r="I1539" s="8"/>
      <c r="J1539" s="8"/>
      <c r="K1539" s="8"/>
      <c r="L1539" s="8"/>
      <c r="M1539" s="8"/>
    </row>
    <row r="1540" spans="1:13">
      <c r="G1540" s="8"/>
      <c r="H1540" s="8"/>
      <c r="I1540" s="8"/>
      <c r="J1540" s="8"/>
      <c r="K1540" s="8"/>
      <c r="L1540" s="8"/>
      <c r="M1540" s="8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  <c r="M1541" s="94"/>
    </row>
    <row r="1542" spans="1:13">
      <c r="A1542" s="202" t="s">
        <v>86</v>
      </c>
      <c r="B1542" s="203"/>
      <c r="C1542" s="203"/>
      <c r="D1542" s="203"/>
      <c r="E1542" s="203"/>
      <c r="F1542" s="97"/>
      <c r="G1542" s="27"/>
      <c r="H1542" s="96" t="s">
        <v>51</v>
      </c>
      <c r="I1542" s="96"/>
      <c r="J1542" s="96"/>
      <c r="K1542" s="27"/>
      <c r="L1542" s="27"/>
      <c r="M1542" s="27"/>
    </row>
    <row r="1543" spans="1:13">
      <c r="A1543" s="34" t="s">
        <v>52</v>
      </c>
      <c r="B1543" s="97"/>
      <c r="C1543" s="97"/>
      <c r="D1543" s="97"/>
      <c r="E1543" s="97"/>
      <c r="F1543" s="97"/>
      <c r="G1543" s="27"/>
      <c r="H1543" s="55" t="s">
        <v>89</v>
      </c>
      <c r="I1543" s="55"/>
      <c r="J1543" s="55"/>
      <c r="K1543" s="37"/>
      <c r="L1543" s="26"/>
      <c r="M1543" s="26"/>
    </row>
    <row r="1544" spans="1:13">
      <c r="A1544" s="97"/>
      <c r="B1544" s="29"/>
      <c r="C1544" s="15" t="s">
        <v>53</v>
      </c>
      <c r="D1544" s="67"/>
      <c r="E1544" s="30"/>
      <c r="F1544" s="28"/>
      <c r="G1544" s="27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32"/>
    </row>
    <row r="1545" spans="1:13">
      <c r="A1545" s="1"/>
      <c r="B1545" s="1"/>
      <c r="C1545" s="15" t="s">
        <v>59</v>
      </c>
      <c r="D1545" s="30"/>
      <c r="E1545" s="30"/>
      <c r="F1545" s="28"/>
      <c r="G1545" s="27"/>
      <c r="H1545" s="31">
        <v>1</v>
      </c>
      <c r="I1545" s="68"/>
      <c r="J1545" s="35"/>
      <c r="K1545" s="31"/>
      <c r="L1545" s="33"/>
      <c r="M1545" s="106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27"/>
      <c r="H1546" s="31">
        <v>2</v>
      </c>
      <c r="I1546" s="68"/>
      <c r="J1546" s="35"/>
      <c r="K1546" s="31"/>
      <c r="L1546" s="33"/>
      <c r="M1546" s="106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27"/>
      <c r="H1547" s="31">
        <v>3</v>
      </c>
      <c r="I1547" s="31"/>
      <c r="J1547" s="35"/>
      <c r="K1547" s="31"/>
      <c r="L1547" s="33"/>
      <c r="M1547" s="106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27"/>
      <c r="H1548" s="31">
        <v>4</v>
      </c>
      <c r="I1548" s="31"/>
      <c r="J1548" s="35"/>
      <c r="K1548" s="31"/>
      <c r="L1548" s="33"/>
      <c r="M1548" s="106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27"/>
      <c r="H1549" s="31">
        <v>5</v>
      </c>
      <c r="I1549" s="31"/>
      <c r="J1549" s="35"/>
      <c r="K1549" s="31"/>
      <c r="L1549" s="33"/>
      <c r="M1549" s="106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27"/>
      <c r="H1550" s="72"/>
      <c r="I1550" s="72"/>
      <c r="J1550" s="72"/>
      <c r="K1550" s="72"/>
      <c r="L1550" s="44"/>
      <c r="M1550" s="44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27"/>
      <c r="H1551" s="98"/>
      <c r="I1551" s="98"/>
      <c r="J1551" s="98"/>
      <c r="K1551" s="98"/>
      <c r="L1551" s="44"/>
      <c r="M1551" s="44"/>
    </row>
    <row r="1552" spans="1:13">
      <c r="A1552" s="17">
        <v>3</v>
      </c>
      <c r="B1552" s="75"/>
      <c r="C1552" s="71"/>
      <c r="D1552" s="6"/>
      <c r="E1552" s="71"/>
      <c r="F1552" s="6"/>
      <c r="G1552" s="27"/>
      <c r="H1552" s="204" t="s">
        <v>75</v>
      </c>
      <c r="I1552" s="205"/>
      <c r="J1552" s="98"/>
      <c r="K1552" s="44" t="s">
        <v>35</v>
      </c>
      <c r="L1552" s="5"/>
      <c r="M1552" s="5"/>
    </row>
    <row r="1553" spans="1:13">
      <c r="A1553" s="17">
        <v>4</v>
      </c>
      <c r="B1553" s="75"/>
      <c r="C1553" s="71"/>
      <c r="D1553" s="6"/>
      <c r="E1553" s="71"/>
      <c r="F1553" s="6"/>
      <c r="G1553" s="27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3"/>
    </row>
    <row r="1554" spans="1:13">
      <c r="A1554" s="17">
        <v>5</v>
      </c>
      <c r="B1554" s="76"/>
      <c r="C1554" s="71"/>
      <c r="D1554" s="71"/>
      <c r="E1554" s="71"/>
      <c r="F1554" s="6"/>
      <c r="G1554" s="27"/>
      <c r="H1554" s="21" t="s">
        <v>65</v>
      </c>
      <c r="I1554" s="21"/>
      <c r="J1554" s="43">
        <f>SUM(B1552:B1554)*5+(B1556)*3+B1551</f>
        <v>10</v>
      </c>
      <c r="K1554" s="27"/>
      <c r="L1554" s="3"/>
      <c r="M1554" s="3"/>
    </row>
    <row r="1555" spans="1:13">
      <c r="A1555" s="17">
        <v>6</v>
      </c>
      <c r="B1555" s="7"/>
      <c r="C1555" s="7"/>
      <c r="D1555" s="7"/>
      <c r="E1555" s="71"/>
      <c r="F1555" s="6"/>
      <c r="G1555" s="27"/>
      <c r="H1555" s="206" t="s">
        <v>66</v>
      </c>
      <c r="I1555" s="207"/>
      <c r="J1555" s="206" t="s">
        <v>67</v>
      </c>
      <c r="K1555" s="207"/>
      <c r="L1555" s="20"/>
      <c r="M1555" s="20"/>
    </row>
    <row r="1556" spans="1:13">
      <c r="A1556" s="17">
        <v>7</v>
      </c>
      <c r="B1556" s="76"/>
      <c r="C1556" s="71"/>
      <c r="D1556" s="71"/>
      <c r="E1556" s="71"/>
      <c r="F1556" s="6"/>
      <c r="G1556" s="27"/>
      <c r="H1556" s="197"/>
      <c r="I1556" s="198"/>
      <c r="J1556" s="197"/>
      <c r="K1556" s="198"/>
      <c r="L1556" s="27"/>
      <c r="M1556" s="27"/>
    </row>
    <row r="1557" spans="1:13">
      <c r="A1557" s="17">
        <v>8</v>
      </c>
      <c r="B1557" s="7"/>
      <c r="C1557" s="7"/>
      <c r="D1557" s="7"/>
      <c r="E1557" s="71"/>
      <c r="F1557" s="6"/>
      <c r="G1557" s="27"/>
      <c r="H1557" s="199"/>
      <c r="I1557" s="200"/>
      <c r="J1557" s="199"/>
      <c r="K1557" s="200"/>
      <c r="L1557" s="27"/>
      <c r="M1557" s="27"/>
    </row>
    <row r="1558" spans="1:13">
      <c r="A1558" s="17">
        <v>9</v>
      </c>
      <c r="B1558" s="23"/>
      <c r="C1558" s="7"/>
      <c r="D1558" s="7"/>
      <c r="E1558" s="6"/>
      <c r="F1558" s="6"/>
      <c r="G1558" s="27"/>
      <c r="H1558" s="38" t="s">
        <v>68</v>
      </c>
      <c r="I1558" s="38"/>
      <c r="J1558" s="38"/>
      <c r="K1558" s="38"/>
      <c r="L1558" s="27"/>
      <c r="M1558" s="27"/>
    </row>
    <row r="1559" spans="1:13">
      <c r="A1559" s="17">
        <v>10</v>
      </c>
      <c r="B1559" s="95"/>
      <c r="C1559" s="6"/>
      <c r="D1559" s="6"/>
      <c r="E1559" s="6"/>
      <c r="F1559" s="6"/>
      <c r="G1559" s="27"/>
      <c r="H1559" s="54" t="s">
        <v>69</v>
      </c>
      <c r="I1559" s="54"/>
      <c r="J1559" s="54"/>
      <c r="K1559" s="54"/>
      <c r="L1559" s="27"/>
      <c r="M1559" s="27"/>
    </row>
    <row r="1560" spans="1:13">
      <c r="A1560" s="17">
        <v>11</v>
      </c>
      <c r="B1560" s="76"/>
      <c r="C1560" s="6"/>
      <c r="D1560" s="6"/>
      <c r="E1560" s="6"/>
      <c r="F1560" s="6"/>
      <c r="G1560" s="20"/>
      <c r="H1560" s="182"/>
      <c r="I1560" s="183"/>
      <c r="J1560" s="8"/>
      <c r="K1560" s="8"/>
      <c r="L1560" s="8"/>
      <c r="M1560" s="8"/>
    </row>
    <row r="1561" spans="1:13">
      <c r="A1561" s="17">
        <v>12</v>
      </c>
      <c r="B1561" s="75"/>
      <c r="C1561" s="6"/>
      <c r="D1561" s="6"/>
      <c r="E1561" s="6"/>
      <c r="F1561" s="6"/>
      <c r="G1561" s="20"/>
      <c r="H1561" s="95"/>
      <c r="I1561" s="7"/>
      <c r="J1561" s="8"/>
      <c r="K1561" s="8"/>
      <c r="L1561" s="8"/>
      <c r="M1561" s="8"/>
    </row>
    <row r="1562" spans="1:13">
      <c r="A1562" s="17">
        <v>13</v>
      </c>
      <c r="B1562" s="76"/>
      <c r="C1562" s="6"/>
      <c r="D1562" s="6"/>
      <c r="E1562" s="6"/>
      <c r="F1562" s="6"/>
      <c r="G1562" s="20"/>
      <c r="H1562" s="95"/>
      <c r="I1562" s="7"/>
      <c r="J1562" s="8"/>
      <c r="K1562" s="8"/>
      <c r="L1562" s="8"/>
      <c r="M1562" s="8"/>
    </row>
    <row r="1563" spans="1:13">
      <c r="A1563" s="17">
        <v>14</v>
      </c>
      <c r="B1563" s="76"/>
      <c r="C1563" s="6"/>
      <c r="D1563" s="6"/>
      <c r="E1563" s="6"/>
      <c r="F1563" s="6"/>
      <c r="G1563" s="20"/>
      <c r="H1563" s="95"/>
      <c r="I1563" s="7"/>
      <c r="J1563" s="8"/>
      <c r="K1563" s="8"/>
      <c r="L1563" s="8"/>
      <c r="M1563" s="8"/>
    </row>
    <row r="1564" spans="1:13">
      <c r="A1564" s="17">
        <v>15</v>
      </c>
      <c r="B1564" s="76"/>
      <c r="C1564" s="6"/>
      <c r="D1564" s="6"/>
      <c r="E1564" s="6"/>
      <c r="F1564" s="6"/>
      <c r="G1564" s="20"/>
      <c r="H1564" s="95"/>
      <c r="I1564" s="7"/>
      <c r="J1564" s="8"/>
      <c r="K1564" s="8"/>
      <c r="L1564" s="8"/>
      <c r="M1564" s="8"/>
    </row>
    <row r="1565" spans="1:13">
      <c r="A1565" s="17">
        <v>16</v>
      </c>
      <c r="B1565" s="75"/>
      <c r="C1565" s="6"/>
      <c r="D1565" s="6"/>
      <c r="E1565" s="6"/>
      <c r="F1565" s="6"/>
      <c r="G1565" s="54"/>
      <c r="H1565" s="95"/>
      <c r="I1565" s="7"/>
      <c r="J1565" s="8"/>
      <c r="K1565" s="8"/>
      <c r="L1565" s="8"/>
      <c r="M1565" s="8"/>
    </row>
    <row r="1566" spans="1:13">
      <c r="A1566" s="17">
        <v>17</v>
      </c>
      <c r="B1566" s="76"/>
      <c r="C1566" s="6"/>
      <c r="D1566" s="6"/>
      <c r="E1566" s="6"/>
      <c r="F1566" s="6"/>
      <c r="G1566" s="54"/>
      <c r="H1566" s="56" t="s">
        <v>83</v>
      </c>
      <c r="I1566" s="8"/>
      <c r="J1566" s="56"/>
      <c r="K1566" s="8"/>
      <c r="L1566" s="56"/>
      <c r="M1566" s="56"/>
    </row>
    <row r="1567" spans="1:13">
      <c r="A1567" s="17">
        <v>18</v>
      </c>
      <c r="B1567" s="76"/>
      <c r="C1567" s="6"/>
      <c r="D1567" s="6"/>
      <c r="E1567" s="6"/>
      <c r="F1567" s="6"/>
      <c r="G1567" s="54"/>
      <c r="H1567" s="99"/>
      <c r="I1567" s="8"/>
      <c r="J1567" s="99"/>
      <c r="K1567" s="8"/>
      <c r="L1567" s="99"/>
      <c r="M1567" s="99"/>
    </row>
    <row r="1568" spans="1:13">
      <c r="A1568" s="17">
        <v>19</v>
      </c>
      <c r="B1568" s="76"/>
      <c r="C1568" s="6"/>
      <c r="D1568" s="6"/>
      <c r="E1568" s="6"/>
      <c r="F1568" s="6"/>
      <c r="G1568" s="99"/>
      <c r="H1568" s="8"/>
      <c r="I1568" s="8"/>
      <c r="J1568" s="8"/>
      <c r="K1568" s="8"/>
      <c r="L1568" s="8"/>
      <c r="M1568" s="8"/>
    </row>
    <row r="1569" spans="1:13">
      <c r="A1569" s="17">
        <v>20</v>
      </c>
      <c r="B1569" s="75"/>
      <c r="C1569" s="6"/>
      <c r="D1569" s="6"/>
      <c r="E1569" s="6"/>
      <c r="F1569" s="6"/>
      <c r="G1569" s="99"/>
      <c r="H1569" s="8"/>
      <c r="I1569" s="8"/>
      <c r="J1569" s="8"/>
      <c r="K1569" s="8"/>
      <c r="L1569" s="8"/>
      <c r="M1569" s="8"/>
    </row>
    <row r="1570" spans="1:13">
      <c r="A1570" s="17">
        <v>21</v>
      </c>
      <c r="B1570" s="76"/>
      <c r="C1570" s="6"/>
      <c r="D1570" s="6"/>
      <c r="E1570" s="6"/>
      <c r="F1570" s="6"/>
      <c r="G1570" s="99"/>
      <c r="H1570" s="8"/>
      <c r="I1570" s="8"/>
      <c r="J1570" s="8"/>
      <c r="K1570" s="8"/>
      <c r="L1570" s="8"/>
      <c r="M1570" s="8"/>
    </row>
    <row r="1571" spans="1:13">
      <c r="A1571" s="17">
        <v>22</v>
      </c>
      <c r="B1571" s="76"/>
      <c r="C1571" s="6"/>
      <c r="D1571" s="6"/>
      <c r="E1571" s="6"/>
      <c r="F1571" s="6"/>
      <c r="G1571" s="99"/>
      <c r="H1571" s="8"/>
      <c r="I1571" s="8"/>
      <c r="J1571" s="8"/>
      <c r="K1571" s="8"/>
      <c r="L1571" s="8"/>
      <c r="M1571" s="8"/>
    </row>
    <row r="1572" spans="1:13">
      <c r="A1572" s="17">
        <v>23</v>
      </c>
      <c r="B1572" s="76"/>
      <c r="C1572" s="6"/>
      <c r="D1572" s="6"/>
      <c r="E1572" s="6"/>
      <c r="F1572" s="6"/>
      <c r="G1572" s="99"/>
      <c r="H1572" s="8"/>
      <c r="I1572" s="8"/>
      <c r="J1572" s="8"/>
      <c r="K1572" s="8"/>
      <c r="L1572" s="8" t="s">
        <v>84</v>
      </c>
      <c r="M1572" s="8"/>
    </row>
    <row r="1573" spans="1:13">
      <c r="A1573" s="17">
        <v>24</v>
      </c>
      <c r="B1573" s="75"/>
      <c r="C1573" s="6"/>
      <c r="D1573" s="6"/>
      <c r="E1573" s="6"/>
      <c r="F1573" s="6"/>
      <c r="G1573" s="99"/>
      <c r="H1573" s="42"/>
      <c r="I1573" s="8"/>
      <c r="J1573" s="42"/>
      <c r="K1573" s="8"/>
      <c r="L1573" s="8"/>
      <c r="M1573" s="8"/>
    </row>
    <row r="1574" spans="1:13">
      <c r="A1574" s="17">
        <v>25</v>
      </c>
      <c r="B1574" s="76"/>
      <c r="C1574" s="6"/>
      <c r="D1574" s="6"/>
      <c r="E1574" s="6"/>
      <c r="F1574" s="6"/>
      <c r="G1574" s="99"/>
      <c r="H1574" s="42"/>
      <c r="I1574" s="99"/>
      <c r="J1574" s="42"/>
      <c r="K1574" s="8"/>
      <c r="L1574" s="8"/>
      <c r="M1574" s="8"/>
    </row>
    <row r="1575" spans="1:13">
      <c r="G1575" s="8"/>
      <c r="H1575" s="8"/>
      <c r="I1575" s="8"/>
      <c r="J1575" s="8"/>
      <c r="K1575" s="8"/>
      <c r="L1575" s="8"/>
      <c r="M1575" s="8"/>
    </row>
    <row r="1576" spans="1:13">
      <c r="G1576" s="8"/>
      <c r="H1576" s="8"/>
      <c r="I1576" s="8"/>
      <c r="J1576" s="8"/>
      <c r="K1576" s="8"/>
      <c r="L1576" s="8"/>
      <c r="M1576" s="8"/>
    </row>
    <row r="1577" spans="1:13">
      <c r="G1577" s="8"/>
      <c r="H1577" s="8"/>
      <c r="I1577" s="8"/>
      <c r="J1577" s="8"/>
      <c r="K1577" s="8"/>
      <c r="L1577" s="8"/>
      <c r="M1577" s="8"/>
    </row>
    <row r="1578" spans="1:13">
      <c r="G1578" s="8"/>
      <c r="H1578" s="8"/>
      <c r="I1578" s="8"/>
      <c r="J1578" s="8"/>
      <c r="K1578" s="8"/>
      <c r="L1578" s="8"/>
      <c r="M1578" s="8"/>
    </row>
    <row r="1579" spans="1:13">
      <c r="G1579" s="8"/>
      <c r="H1579" s="8"/>
      <c r="I1579" s="8"/>
      <c r="J1579" s="8"/>
      <c r="K1579" s="8"/>
      <c r="L1579" s="8"/>
      <c r="M1579" s="8"/>
    </row>
    <row r="1580" spans="1:13">
      <c r="G1580" s="8"/>
      <c r="H1580" s="8"/>
      <c r="I1580" s="8"/>
      <c r="J1580" s="8"/>
      <c r="K1580" s="8"/>
      <c r="L1580" s="8"/>
      <c r="M1580" s="8"/>
    </row>
    <row r="1581" spans="1:13">
      <c r="G1581" s="8"/>
      <c r="H1581" s="8"/>
      <c r="I1581" s="8"/>
      <c r="J1581" s="8"/>
      <c r="K1581" s="8"/>
      <c r="L1581" s="8"/>
      <c r="M1581" s="8"/>
    </row>
    <row r="1582" spans="1:13">
      <c r="G1582" s="8"/>
      <c r="H1582" s="8"/>
      <c r="I1582" s="8"/>
      <c r="J1582" s="8"/>
      <c r="K1582" s="8"/>
      <c r="L1582" s="8"/>
      <c r="M1582" s="8"/>
    </row>
    <row r="1583" spans="1:13">
      <c r="G1583" s="8"/>
      <c r="H1583" s="8"/>
      <c r="I1583" s="8"/>
      <c r="J1583" s="8"/>
      <c r="K1583" s="8"/>
      <c r="L1583" s="8"/>
      <c r="M1583" s="8"/>
    </row>
    <row r="1584" spans="1:13">
      <c r="G1584" s="8"/>
      <c r="H1584" s="8"/>
      <c r="I1584" s="8"/>
      <c r="J1584" s="8"/>
      <c r="K1584" s="8"/>
      <c r="L1584" s="8"/>
      <c r="M1584" s="8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  <c r="M1585" s="94"/>
    </row>
    <row r="1586" spans="1:13">
      <c r="A1586" s="202" t="s">
        <v>86</v>
      </c>
      <c r="B1586" s="203"/>
      <c r="C1586" s="203"/>
      <c r="D1586" s="203"/>
      <c r="E1586" s="203"/>
      <c r="F1586" s="97"/>
      <c r="G1586" s="27"/>
      <c r="H1586" s="96" t="s">
        <v>51</v>
      </c>
      <c r="I1586" s="96"/>
      <c r="J1586" s="96"/>
      <c r="K1586" s="27"/>
      <c r="L1586" s="27"/>
      <c r="M1586" s="27"/>
    </row>
    <row r="1587" spans="1:13">
      <c r="A1587" s="34" t="s">
        <v>52</v>
      </c>
      <c r="B1587" s="97"/>
      <c r="C1587" s="97"/>
      <c r="D1587" s="97"/>
      <c r="E1587" s="97"/>
      <c r="F1587" s="97"/>
      <c r="G1587" s="27"/>
      <c r="H1587" s="55" t="s">
        <v>89</v>
      </c>
      <c r="I1587" s="55"/>
      <c r="J1587" s="55"/>
      <c r="K1587" s="37"/>
      <c r="L1587" s="26"/>
      <c r="M1587" s="26"/>
    </row>
    <row r="1588" spans="1:13">
      <c r="A1588" s="97"/>
      <c r="B1588" s="29"/>
      <c r="C1588" s="15" t="s">
        <v>53</v>
      </c>
      <c r="D1588" s="67"/>
      <c r="E1588" s="30"/>
      <c r="F1588" s="28"/>
      <c r="G1588" s="27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32"/>
    </row>
    <row r="1589" spans="1:13">
      <c r="A1589" s="1"/>
      <c r="B1589" s="1"/>
      <c r="C1589" s="15" t="s">
        <v>59</v>
      </c>
      <c r="D1589" s="30"/>
      <c r="E1589" s="30"/>
      <c r="F1589" s="28"/>
      <c r="G1589" s="27"/>
      <c r="H1589" s="31">
        <v>1</v>
      </c>
      <c r="I1589" s="68"/>
      <c r="J1589" s="35"/>
      <c r="K1589" s="31"/>
      <c r="L1589" s="33"/>
      <c r="M1589" s="106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27"/>
      <c r="H1590" s="31">
        <v>2</v>
      </c>
      <c r="I1590" s="68"/>
      <c r="J1590" s="35"/>
      <c r="K1590" s="31"/>
      <c r="L1590" s="33"/>
      <c r="M1590" s="106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27"/>
      <c r="H1591" s="31">
        <v>3</v>
      </c>
      <c r="I1591" s="31"/>
      <c r="J1591" s="35"/>
      <c r="K1591" s="31"/>
      <c r="L1591" s="33"/>
      <c r="M1591" s="106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27"/>
      <c r="H1592" s="31">
        <v>4</v>
      </c>
      <c r="I1592" s="31"/>
      <c r="J1592" s="35"/>
      <c r="K1592" s="31"/>
      <c r="L1592" s="33"/>
      <c r="M1592" s="106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27"/>
      <c r="H1593" s="31">
        <v>5</v>
      </c>
      <c r="I1593" s="31"/>
      <c r="J1593" s="35"/>
      <c r="K1593" s="31"/>
      <c r="L1593" s="33"/>
      <c r="M1593" s="106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27"/>
      <c r="H1594" s="72"/>
      <c r="I1594" s="72"/>
      <c r="J1594" s="72"/>
      <c r="K1594" s="72"/>
      <c r="L1594" s="44"/>
      <c r="M1594" s="44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27"/>
      <c r="H1595" s="98"/>
      <c r="I1595" s="98"/>
      <c r="J1595" s="98"/>
      <c r="K1595" s="98"/>
      <c r="L1595" s="44"/>
      <c r="M1595" s="44"/>
    </row>
    <row r="1596" spans="1:13">
      <c r="A1596" s="17">
        <v>3</v>
      </c>
      <c r="B1596" s="75"/>
      <c r="C1596" s="71"/>
      <c r="D1596" s="6"/>
      <c r="E1596" s="71"/>
      <c r="F1596" s="6"/>
      <c r="G1596" s="27"/>
      <c r="H1596" s="204" t="s">
        <v>75</v>
      </c>
      <c r="I1596" s="205"/>
      <c r="J1596" s="98"/>
      <c r="K1596" s="44" t="s">
        <v>35</v>
      </c>
      <c r="L1596" s="5"/>
      <c r="M1596" s="5"/>
    </row>
    <row r="1597" spans="1:13">
      <c r="A1597" s="17">
        <v>4</v>
      </c>
      <c r="B1597" s="75"/>
      <c r="C1597" s="71"/>
      <c r="D1597" s="6"/>
      <c r="E1597" s="71"/>
      <c r="F1597" s="6"/>
      <c r="G1597" s="27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3"/>
    </row>
    <row r="1598" spans="1:13">
      <c r="A1598" s="17">
        <v>5</v>
      </c>
      <c r="B1598" s="76"/>
      <c r="C1598" s="71"/>
      <c r="D1598" s="71"/>
      <c r="E1598" s="71"/>
      <c r="F1598" s="6"/>
      <c r="G1598" s="27"/>
      <c r="H1598" s="21" t="s">
        <v>65</v>
      </c>
      <c r="I1598" s="21"/>
      <c r="J1598" s="43">
        <f>SUM(B1596:B1598)*5+(B1600)*3+B1595</f>
        <v>10</v>
      </c>
      <c r="K1598" s="27"/>
      <c r="L1598" s="3"/>
      <c r="M1598" s="3"/>
    </row>
    <row r="1599" spans="1:13">
      <c r="A1599" s="17">
        <v>6</v>
      </c>
      <c r="B1599" s="7"/>
      <c r="C1599" s="7"/>
      <c r="D1599" s="7"/>
      <c r="E1599" s="71"/>
      <c r="F1599" s="6"/>
      <c r="G1599" s="27"/>
      <c r="H1599" s="206" t="s">
        <v>66</v>
      </c>
      <c r="I1599" s="207"/>
      <c r="J1599" s="206" t="s">
        <v>67</v>
      </c>
      <c r="K1599" s="207"/>
      <c r="L1599" s="20"/>
      <c r="M1599" s="20"/>
    </row>
    <row r="1600" spans="1:13">
      <c r="A1600" s="17">
        <v>7</v>
      </c>
      <c r="B1600" s="76"/>
      <c r="C1600" s="71"/>
      <c r="D1600" s="71"/>
      <c r="E1600" s="71"/>
      <c r="F1600" s="6"/>
      <c r="G1600" s="27"/>
      <c r="H1600" s="197"/>
      <c r="I1600" s="198"/>
      <c r="J1600" s="197"/>
      <c r="K1600" s="198"/>
      <c r="L1600" s="27"/>
      <c r="M1600" s="27"/>
    </row>
    <row r="1601" spans="1:13">
      <c r="A1601" s="17">
        <v>8</v>
      </c>
      <c r="B1601" s="7"/>
      <c r="C1601" s="7"/>
      <c r="D1601" s="7"/>
      <c r="E1601" s="71"/>
      <c r="F1601" s="6"/>
      <c r="G1601" s="27"/>
      <c r="H1601" s="199"/>
      <c r="I1601" s="200"/>
      <c r="J1601" s="199"/>
      <c r="K1601" s="200"/>
      <c r="L1601" s="27"/>
      <c r="M1601" s="27"/>
    </row>
    <row r="1602" spans="1:13">
      <c r="A1602" s="17">
        <v>9</v>
      </c>
      <c r="B1602" s="23"/>
      <c r="C1602" s="7"/>
      <c r="D1602" s="7"/>
      <c r="E1602" s="6"/>
      <c r="F1602" s="6"/>
      <c r="G1602" s="27"/>
      <c r="H1602" s="38" t="s">
        <v>68</v>
      </c>
      <c r="I1602" s="38"/>
      <c r="J1602" s="38"/>
      <c r="K1602" s="38"/>
      <c r="L1602" s="27"/>
      <c r="M1602" s="27"/>
    </row>
    <row r="1603" spans="1:13">
      <c r="A1603" s="17">
        <v>10</v>
      </c>
      <c r="B1603" s="95"/>
      <c r="C1603" s="6"/>
      <c r="D1603" s="6"/>
      <c r="E1603" s="6"/>
      <c r="F1603" s="6"/>
      <c r="G1603" s="27"/>
      <c r="H1603" s="54" t="s">
        <v>69</v>
      </c>
      <c r="I1603" s="54"/>
      <c r="J1603" s="54"/>
      <c r="K1603" s="54"/>
      <c r="L1603" s="27"/>
      <c r="M1603" s="27"/>
    </row>
    <row r="1604" spans="1:13">
      <c r="A1604" s="17">
        <v>11</v>
      </c>
      <c r="B1604" s="76"/>
      <c r="C1604" s="6"/>
      <c r="D1604" s="6"/>
      <c r="E1604" s="6"/>
      <c r="F1604" s="6"/>
      <c r="G1604" s="20"/>
      <c r="H1604" s="182"/>
      <c r="I1604" s="183"/>
      <c r="J1604" s="8"/>
      <c r="K1604" s="8"/>
      <c r="L1604" s="8"/>
      <c r="M1604" s="8"/>
    </row>
    <row r="1605" spans="1:13">
      <c r="A1605" s="17">
        <v>12</v>
      </c>
      <c r="B1605" s="75"/>
      <c r="C1605" s="6"/>
      <c r="D1605" s="6"/>
      <c r="E1605" s="6"/>
      <c r="F1605" s="6"/>
      <c r="G1605" s="20"/>
      <c r="H1605" s="95"/>
      <c r="I1605" s="7"/>
      <c r="J1605" s="8"/>
      <c r="K1605" s="8"/>
      <c r="L1605" s="8"/>
      <c r="M1605" s="8"/>
    </row>
    <row r="1606" spans="1:13">
      <c r="A1606" s="17">
        <v>13</v>
      </c>
      <c r="B1606" s="76"/>
      <c r="C1606" s="6"/>
      <c r="D1606" s="6"/>
      <c r="E1606" s="6"/>
      <c r="F1606" s="6"/>
      <c r="G1606" s="20"/>
      <c r="H1606" s="95"/>
      <c r="I1606" s="7"/>
      <c r="J1606" s="8"/>
      <c r="K1606" s="8"/>
      <c r="L1606" s="8"/>
      <c r="M1606" s="8"/>
    </row>
    <row r="1607" spans="1:13">
      <c r="A1607" s="17">
        <v>14</v>
      </c>
      <c r="B1607" s="76"/>
      <c r="C1607" s="6"/>
      <c r="D1607" s="6"/>
      <c r="E1607" s="6"/>
      <c r="F1607" s="6"/>
      <c r="G1607" s="20"/>
      <c r="H1607" s="95"/>
      <c r="I1607" s="7"/>
      <c r="J1607" s="8"/>
      <c r="K1607" s="8"/>
      <c r="L1607" s="8"/>
      <c r="M1607" s="8"/>
    </row>
    <row r="1608" spans="1:13">
      <c r="A1608" s="17">
        <v>15</v>
      </c>
      <c r="B1608" s="76"/>
      <c r="C1608" s="6"/>
      <c r="D1608" s="6"/>
      <c r="E1608" s="6"/>
      <c r="F1608" s="6"/>
      <c r="G1608" s="20"/>
      <c r="H1608" s="95"/>
      <c r="I1608" s="7"/>
      <c r="J1608" s="8"/>
      <c r="K1608" s="8"/>
      <c r="L1608" s="8"/>
      <c r="M1608" s="8"/>
    </row>
    <row r="1609" spans="1:13">
      <c r="A1609" s="17">
        <v>16</v>
      </c>
      <c r="B1609" s="75"/>
      <c r="C1609" s="6"/>
      <c r="D1609" s="6"/>
      <c r="E1609" s="6"/>
      <c r="F1609" s="6"/>
      <c r="G1609" s="54"/>
      <c r="H1609" s="95"/>
      <c r="I1609" s="7"/>
      <c r="J1609" s="8"/>
      <c r="K1609" s="8"/>
      <c r="L1609" s="8"/>
      <c r="M1609" s="8"/>
    </row>
    <row r="1610" spans="1:13">
      <c r="A1610" s="17">
        <v>17</v>
      </c>
      <c r="B1610" s="76"/>
      <c r="C1610" s="6"/>
      <c r="D1610" s="6"/>
      <c r="E1610" s="6"/>
      <c r="F1610" s="6"/>
      <c r="G1610" s="54"/>
      <c r="H1610" s="56" t="s">
        <v>83</v>
      </c>
      <c r="I1610" s="8"/>
      <c r="J1610" s="56"/>
      <c r="K1610" s="8"/>
      <c r="L1610" s="56"/>
      <c r="M1610" s="56"/>
    </row>
    <row r="1611" spans="1:13">
      <c r="A1611" s="17">
        <v>18</v>
      </c>
      <c r="B1611" s="76"/>
      <c r="C1611" s="6"/>
      <c r="D1611" s="6"/>
      <c r="E1611" s="6"/>
      <c r="F1611" s="6"/>
      <c r="G1611" s="54"/>
      <c r="H1611" s="99"/>
      <c r="I1611" s="8"/>
      <c r="J1611" s="99"/>
      <c r="K1611" s="8"/>
      <c r="L1611" s="99"/>
      <c r="M1611" s="99"/>
    </row>
    <row r="1612" spans="1:13">
      <c r="A1612" s="17">
        <v>19</v>
      </c>
      <c r="B1612" s="76"/>
      <c r="C1612" s="6"/>
      <c r="D1612" s="6"/>
      <c r="E1612" s="6"/>
      <c r="F1612" s="6"/>
      <c r="G1612" s="99"/>
      <c r="H1612" s="8"/>
      <c r="I1612" s="8"/>
      <c r="J1612" s="8"/>
      <c r="K1612" s="8"/>
      <c r="L1612" s="8"/>
      <c r="M1612" s="8"/>
    </row>
    <row r="1613" spans="1:13">
      <c r="A1613" s="17">
        <v>20</v>
      </c>
      <c r="B1613" s="75"/>
      <c r="C1613" s="6"/>
      <c r="D1613" s="6"/>
      <c r="E1613" s="6"/>
      <c r="F1613" s="6"/>
      <c r="G1613" s="99"/>
      <c r="H1613" s="8"/>
      <c r="I1613" s="8"/>
      <c r="J1613" s="8"/>
      <c r="K1613" s="8"/>
      <c r="L1613" s="8"/>
      <c r="M1613" s="8"/>
    </row>
    <row r="1614" spans="1:13">
      <c r="A1614" s="17">
        <v>21</v>
      </c>
      <c r="B1614" s="76"/>
      <c r="C1614" s="6"/>
      <c r="D1614" s="6"/>
      <c r="E1614" s="6"/>
      <c r="F1614" s="6"/>
      <c r="G1614" s="99"/>
      <c r="H1614" s="8"/>
      <c r="I1614" s="8"/>
      <c r="J1614" s="8"/>
      <c r="K1614" s="8"/>
      <c r="L1614" s="8"/>
      <c r="M1614" s="8"/>
    </row>
    <row r="1615" spans="1:13">
      <c r="A1615" s="17">
        <v>22</v>
      </c>
      <c r="B1615" s="76"/>
      <c r="C1615" s="6"/>
      <c r="D1615" s="6"/>
      <c r="E1615" s="6"/>
      <c r="F1615" s="6"/>
      <c r="G1615" s="99"/>
      <c r="H1615" s="8"/>
      <c r="I1615" s="8"/>
      <c r="J1615" s="8"/>
      <c r="K1615" s="8"/>
      <c r="L1615" s="8"/>
      <c r="M1615" s="8"/>
    </row>
    <row r="1616" spans="1:13">
      <c r="A1616" s="17">
        <v>23</v>
      </c>
      <c r="B1616" s="76"/>
      <c r="C1616" s="6"/>
      <c r="D1616" s="6"/>
      <c r="E1616" s="6"/>
      <c r="F1616" s="6"/>
      <c r="G1616" s="99"/>
      <c r="H1616" s="8"/>
      <c r="I1616" s="8"/>
      <c r="J1616" s="8"/>
      <c r="K1616" s="8"/>
      <c r="L1616" s="8" t="s">
        <v>84</v>
      </c>
      <c r="M1616" s="8"/>
    </row>
    <row r="1617" spans="1:13">
      <c r="A1617" s="17">
        <v>24</v>
      </c>
      <c r="B1617" s="75"/>
      <c r="C1617" s="6"/>
      <c r="D1617" s="6"/>
      <c r="E1617" s="6"/>
      <c r="F1617" s="6"/>
      <c r="G1617" s="99"/>
      <c r="H1617" s="42"/>
      <c r="I1617" s="8"/>
      <c r="J1617" s="42"/>
      <c r="K1617" s="8"/>
      <c r="L1617" s="8"/>
      <c r="M1617" s="8"/>
    </row>
    <row r="1618" spans="1:13">
      <c r="A1618" s="17">
        <v>25</v>
      </c>
      <c r="B1618" s="76"/>
      <c r="C1618" s="6"/>
      <c r="D1618" s="6"/>
      <c r="E1618" s="6"/>
      <c r="F1618" s="6"/>
      <c r="G1618" s="99"/>
      <c r="H1618" s="42"/>
      <c r="I1618" s="99"/>
      <c r="J1618" s="42"/>
      <c r="K1618" s="8"/>
      <c r="L1618" s="8"/>
      <c r="M1618" s="8"/>
    </row>
    <row r="1619" spans="1:13">
      <c r="G1619" s="8"/>
      <c r="H1619" s="8"/>
      <c r="I1619" s="8"/>
      <c r="J1619" s="8"/>
      <c r="K1619" s="8"/>
      <c r="L1619" s="8"/>
      <c r="M1619" s="8"/>
    </row>
    <row r="1620" spans="1:13">
      <c r="G1620" s="8"/>
      <c r="H1620" s="8"/>
      <c r="I1620" s="8"/>
      <c r="J1620" s="8"/>
      <c r="K1620" s="8"/>
      <c r="L1620" s="8"/>
      <c r="M1620" s="8"/>
    </row>
    <row r="1621" spans="1:13">
      <c r="G1621" s="8"/>
      <c r="H1621" s="8"/>
      <c r="I1621" s="8"/>
      <c r="J1621" s="8"/>
      <c r="K1621" s="8"/>
      <c r="L1621" s="8"/>
      <c r="M1621" s="8"/>
    </row>
    <row r="1622" spans="1:13">
      <c r="G1622" s="8"/>
      <c r="H1622" s="8"/>
      <c r="I1622" s="8"/>
      <c r="J1622" s="8"/>
      <c r="K1622" s="8"/>
      <c r="L1622" s="8"/>
      <c r="M1622" s="8"/>
    </row>
    <row r="1623" spans="1:13">
      <c r="G1623" s="8"/>
      <c r="H1623" s="8"/>
      <c r="I1623" s="8"/>
      <c r="J1623" s="8"/>
      <c r="K1623" s="8"/>
      <c r="L1623" s="8"/>
      <c r="M1623" s="8"/>
    </row>
    <row r="1624" spans="1:13">
      <c r="G1624" s="8"/>
      <c r="H1624" s="8"/>
      <c r="I1624" s="8"/>
      <c r="J1624" s="8"/>
      <c r="K1624" s="8"/>
      <c r="L1624" s="8"/>
      <c r="M1624" s="8"/>
    </row>
    <row r="1625" spans="1:13">
      <c r="G1625" s="8"/>
      <c r="H1625" s="8"/>
      <c r="I1625" s="8"/>
      <c r="J1625" s="8"/>
      <c r="K1625" s="8"/>
      <c r="L1625" s="8"/>
      <c r="M1625" s="8"/>
    </row>
    <row r="1626" spans="1:13">
      <c r="G1626" s="8"/>
      <c r="H1626" s="8"/>
      <c r="I1626" s="8"/>
      <c r="J1626" s="8"/>
      <c r="K1626" s="8"/>
      <c r="L1626" s="8"/>
      <c r="M1626" s="8"/>
    </row>
    <row r="1627" spans="1:13">
      <c r="G1627" s="8"/>
      <c r="H1627" s="8"/>
      <c r="I1627" s="8"/>
      <c r="J1627" s="8"/>
      <c r="K1627" s="8"/>
      <c r="L1627" s="8"/>
      <c r="M1627" s="8"/>
    </row>
    <row r="1628" spans="1:13">
      <c r="G1628" s="8"/>
      <c r="H1628" s="8"/>
      <c r="I1628" s="8"/>
      <c r="J1628" s="8"/>
      <c r="K1628" s="8"/>
      <c r="L1628" s="8"/>
      <c r="M1628" s="8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  <c r="M1629" s="94"/>
    </row>
    <row r="1630" spans="1:13">
      <c r="A1630" s="202" t="s">
        <v>86</v>
      </c>
      <c r="B1630" s="203"/>
      <c r="C1630" s="203"/>
      <c r="D1630" s="203"/>
      <c r="E1630" s="203"/>
      <c r="F1630" s="97"/>
      <c r="G1630" s="27"/>
      <c r="H1630" s="96" t="s">
        <v>51</v>
      </c>
      <c r="I1630" s="96"/>
      <c r="J1630" s="96"/>
      <c r="K1630" s="27"/>
      <c r="L1630" s="27"/>
      <c r="M1630" s="27"/>
    </row>
    <row r="1631" spans="1:13">
      <c r="A1631" s="34" t="s">
        <v>52</v>
      </c>
      <c r="B1631" s="97"/>
      <c r="C1631" s="97"/>
      <c r="D1631" s="97"/>
      <c r="E1631" s="97"/>
      <c r="F1631" s="97"/>
      <c r="G1631" s="27"/>
      <c r="H1631" s="55" t="s">
        <v>89</v>
      </c>
      <c r="I1631" s="55"/>
      <c r="J1631" s="55"/>
      <c r="K1631" s="37"/>
      <c r="L1631" s="26"/>
      <c r="M1631" s="26"/>
    </row>
    <row r="1632" spans="1:13">
      <c r="A1632" s="97"/>
      <c r="B1632" s="29"/>
      <c r="C1632" s="15" t="s">
        <v>53</v>
      </c>
      <c r="D1632" s="67"/>
      <c r="E1632" s="30"/>
      <c r="F1632" s="28"/>
      <c r="G1632" s="27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32"/>
    </row>
    <row r="1633" spans="1:14">
      <c r="A1633" s="1"/>
      <c r="B1633" s="1"/>
      <c r="C1633" s="15" t="s">
        <v>59</v>
      </c>
      <c r="D1633" s="30"/>
      <c r="E1633" s="30"/>
      <c r="F1633" s="28"/>
      <c r="G1633" s="27"/>
      <c r="H1633" s="31">
        <v>1</v>
      </c>
      <c r="I1633" s="68"/>
      <c r="J1633" s="35"/>
      <c r="K1633" s="31"/>
      <c r="L1633" s="33"/>
      <c r="M1633" s="106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27"/>
      <c r="H1634" s="31">
        <v>2</v>
      </c>
      <c r="I1634" s="68"/>
      <c r="J1634" s="35"/>
      <c r="K1634" s="31"/>
      <c r="L1634" s="33"/>
      <c r="M1634" s="106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27"/>
      <c r="H1635" s="31">
        <v>3</v>
      </c>
      <c r="I1635" s="31"/>
      <c r="J1635" s="35"/>
      <c r="K1635" s="31"/>
      <c r="L1635" s="33"/>
      <c r="M1635" s="106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27"/>
      <c r="H1636" s="31">
        <v>4</v>
      </c>
      <c r="I1636" s="31"/>
      <c r="J1636" s="35"/>
      <c r="K1636" s="31"/>
      <c r="L1636" s="33"/>
      <c r="M1636" s="106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27"/>
      <c r="H1637" s="31">
        <v>5</v>
      </c>
      <c r="I1637" s="31"/>
      <c r="J1637" s="35"/>
      <c r="K1637" s="31"/>
      <c r="L1637" s="33"/>
      <c r="M1637" s="106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27"/>
      <c r="H1638" s="72"/>
      <c r="I1638" s="72"/>
      <c r="J1638" s="72"/>
      <c r="K1638" s="72"/>
      <c r="L1638" s="44"/>
      <c r="M1638" s="44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27"/>
      <c r="H1639" s="98"/>
      <c r="I1639" s="98"/>
      <c r="J1639" s="98"/>
      <c r="K1639" s="98"/>
      <c r="L1639" s="44"/>
      <c r="M1639" s="44"/>
    </row>
    <row r="1640" spans="1:14">
      <c r="A1640" s="17">
        <v>3</v>
      </c>
      <c r="B1640" s="75"/>
      <c r="C1640" s="71"/>
      <c r="D1640" s="6"/>
      <c r="E1640" s="71"/>
      <c r="F1640" s="6"/>
      <c r="G1640" s="27"/>
      <c r="H1640" s="204" t="s">
        <v>75</v>
      </c>
      <c r="I1640" s="205"/>
      <c r="J1640" s="98"/>
      <c r="K1640" s="44" t="s">
        <v>35</v>
      </c>
      <c r="L1640" s="5"/>
      <c r="M1640" s="5"/>
    </row>
    <row r="1641" spans="1:14">
      <c r="A1641" s="17">
        <v>4</v>
      </c>
      <c r="B1641" s="75"/>
      <c r="C1641" s="71"/>
      <c r="D1641" s="6"/>
      <c r="E1641" s="71"/>
      <c r="F1641" s="6"/>
      <c r="G1641" s="27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3"/>
    </row>
    <row r="1642" spans="1:14">
      <c r="A1642" s="17">
        <v>5</v>
      </c>
      <c r="B1642" s="76"/>
      <c r="C1642" s="71"/>
      <c r="D1642" s="71"/>
      <c r="E1642" s="71"/>
      <c r="F1642" s="6"/>
      <c r="G1642" s="27"/>
      <c r="H1642" s="21" t="s">
        <v>65</v>
      </c>
      <c r="I1642" s="21"/>
      <c r="J1642" s="43">
        <f>SUM(B1640:B1642)*5+(B1644)*3+B1639</f>
        <v>10</v>
      </c>
      <c r="K1642" s="27"/>
      <c r="L1642" s="3"/>
      <c r="M1642" s="3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27"/>
      <c r="H1643" s="206" t="s">
        <v>66</v>
      </c>
      <c r="I1643" s="207"/>
      <c r="J1643" s="206" t="s">
        <v>67</v>
      </c>
      <c r="K1643" s="207"/>
      <c r="L1643" s="20"/>
      <c r="M1643" s="20"/>
    </row>
    <row r="1644" spans="1:14">
      <c r="A1644" s="17">
        <v>7</v>
      </c>
      <c r="B1644" s="76"/>
      <c r="C1644" s="71"/>
      <c r="D1644" s="71"/>
      <c r="E1644" s="71"/>
      <c r="F1644" s="6"/>
      <c r="G1644" s="27"/>
      <c r="H1644" s="197"/>
      <c r="I1644" s="198"/>
      <c r="J1644" s="197"/>
      <c r="K1644" s="198"/>
      <c r="L1644" s="27"/>
      <c r="M1644" s="27"/>
    </row>
    <row r="1645" spans="1:14">
      <c r="A1645" s="17">
        <v>8</v>
      </c>
      <c r="B1645" s="7"/>
      <c r="C1645" s="7"/>
      <c r="D1645" s="7"/>
      <c r="E1645" s="71"/>
      <c r="F1645" s="6"/>
      <c r="G1645" s="27"/>
      <c r="H1645" s="199"/>
      <c r="I1645" s="200"/>
      <c r="J1645" s="199"/>
      <c r="K1645" s="200"/>
      <c r="L1645" s="27"/>
      <c r="M1645" s="27"/>
    </row>
    <row r="1646" spans="1:14">
      <c r="A1646" s="17">
        <v>9</v>
      </c>
      <c r="B1646" s="23"/>
      <c r="C1646" s="7"/>
      <c r="D1646" s="7"/>
      <c r="E1646" s="6"/>
      <c r="F1646" s="6"/>
      <c r="G1646" s="27"/>
      <c r="H1646" s="38" t="s">
        <v>68</v>
      </c>
      <c r="I1646" s="38"/>
      <c r="J1646" s="38"/>
      <c r="K1646" s="38"/>
      <c r="L1646" s="27"/>
      <c r="M1646" s="27"/>
    </row>
    <row r="1647" spans="1:14">
      <c r="A1647" s="17">
        <v>10</v>
      </c>
      <c r="B1647" s="95"/>
      <c r="C1647" s="6"/>
      <c r="D1647" s="6"/>
      <c r="E1647" s="6"/>
      <c r="F1647" s="6"/>
      <c r="G1647" s="27"/>
      <c r="H1647" s="54" t="s">
        <v>69</v>
      </c>
      <c r="I1647" s="54"/>
      <c r="J1647" s="54"/>
      <c r="K1647" s="54"/>
      <c r="L1647" s="27"/>
      <c r="M1647" s="27"/>
    </row>
    <row r="1648" spans="1:14">
      <c r="A1648" s="17">
        <v>11</v>
      </c>
      <c r="B1648" s="76"/>
      <c r="C1648" s="6"/>
      <c r="D1648" s="6"/>
      <c r="E1648" s="6"/>
      <c r="F1648" s="6"/>
      <c r="G1648" s="20"/>
      <c r="H1648" s="182"/>
      <c r="I1648" s="183"/>
      <c r="J1648" s="8"/>
      <c r="K1648" s="8"/>
      <c r="L1648" s="8"/>
      <c r="M1648" s="8"/>
    </row>
    <row r="1649" spans="1:13">
      <c r="A1649" s="17">
        <v>12</v>
      </c>
      <c r="B1649" s="75"/>
      <c r="C1649" s="6"/>
      <c r="D1649" s="6"/>
      <c r="E1649" s="6"/>
      <c r="F1649" s="6"/>
      <c r="G1649" s="20"/>
      <c r="H1649" s="95"/>
      <c r="I1649" s="7"/>
      <c r="J1649" s="8"/>
      <c r="K1649" s="8"/>
      <c r="L1649" s="8"/>
      <c r="M1649" s="8"/>
    </row>
    <row r="1650" spans="1:13">
      <c r="A1650" s="17">
        <v>13</v>
      </c>
      <c r="B1650" s="76"/>
      <c r="C1650" s="6"/>
      <c r="D1650" s="6"/>
      <c r="E1650" s="6"/>
      <c r="F1650" s="6"/>
      <c r="G1650" s="20"/>
      <c r="H1650" s="95"/>
      <c r="I1650" s="7"/>
      <c r="J1650" s="8"/>
      <c r="K1650" s="8"/>
      <c r="L1650" s="8"/>
      <c r="M1650" s="8"/>
    </row>
    <row r="1651" spans="1:13">
      <c r="A1651" s="17">
        <v>14</v>
      </c>
      <c r="B1651" s="76"/>
      <c r="C1651" s="6"/>
      <c r="D1651" s="6"/>
      <c r="E1651" s="6"/>
      <c r="F1651" s="6"/>
      <c r="G1651" s="20"/>
      <c r="H1651" s="95"/>
      <c r="I1651" s="7"/>
      <c r="J1651" s="8"/>
      <c r="K1651" s="8"/>
      <c r="L1651" s="8"/>
      <c r="M1651" s="8"/>
    </row>
    <row r="1652" spans="1:13">
      <c r="A1652" s="17">
        <v>15</v>
      </c>
      <c r="B1652" s="76"/>
      <c r="C1652" s="6"/>
      <c r="D1652" s="6"/>
      <c r="E1652" s="6"/>
      <c r="F1652" s="6"/>
      <c r="G1652" s="20"/>
      <c r="H1652" s="95"/>
      <c r="I1652" s="7"/>
      <c r="J1652" s="8"/>
      <c r="K1652" s="8"/>
      <c r="L1652" s="8"/>
      <c r="M1652" s="8"/>
    </row>
    <row r="1653" spans="1:13">
      <c r="A1653" s="17">
        <v>16</v>
      </c>
      <c r="B1653" s="75"/>
      <c r="C1653" s="6"/>
      <c r="D1653" s="6"/>
      <c r="E1653" s="6"/>
      <c r="F1653" s="6"/>
      <c r="G1653" s="54"/>
      <c r="H1653" s="95"/>
      <c r="I1653" s="7"/>
      <c r="J1653" s="8"/>
      <c r="K1653" s="8"/>
      <c r="L1653" s="8"/>
      <c r="M1653" s="8"/>
    </row>
    <row r="1654" spans="1:13">
      <c r="A1654" s="17">
        <v>17</v>
      </c>
      <c r="B1654" s="76"/>
      <c r="C1654" s="6"/>
      <c r="D1654" s="6"/>
      <c r="E1654" s="6"/>
      <c r="F1654" s="6"/>
      <c r="G1654" s="54"/>
      <c r="H1654" s="56" t="s">
        <v>83</v>
      </c>
      <c r="I1654" s="8"/>
      <c r="J1654" s="56"/>
      <c r="K1654" s="8"/>
      <c r="L1654" s="56"/>
      <c r="M1654" s="56"/>
    </row>
    <row r="1655" spans="1:13">
      <c r="A1655" s="17">
        <v>18</v>
      </c>
      <c r="B1655" s="76"/>
      <c r="C1655" s="6"/>
      <c r="D1655" s="6"/>
      <c r="E1655" s="6"/>
      <c r="F1655" s="6"/>
      <c r="G1655" s="54"/>
      <c r="H1655" s="99"/>
      <c r="I1655" s="8"/>
      <c r="J1655" s="99"/>
      <c r="K1655" s="8"/>
      <c r="L1655" s="99"/>
      <c r="M1655" s="99"/>
    </row>
    <row r="1656" spans="1:13">
      <c r="A1656" s="17">
        <v>19</v>
      </c>
      <c r="B1656" s="76"/>
      <c r="C1656" s="6"/>
      <c r="D1656" s="6"/>
      <c r="E1656" s="6"/>
      <c r="F1656" s="6"/>
      <c r="G1656" s="99"/>
      <c r="H1656" s="8"/>
      <c r="I1656" s="8"/>
      <c r="J1656" s="8"/>
      <c r="K1656" s="8"/>
      <c r="L1656" s="8"/>
      <c r="M1656" s="8"/>
    </row>
    <row r="1657" spans="1:13">
      <c r="A1657" s="17">
        <v>20</v>
      </c>
      <c r="B1657" s="75"/>
      <c r="C1657" s="6"/>
      <c r="D1657" s="6"/>
      <c r="E1657" s="6"/>
      <c r="F1657" s="6"/>
      <c r="G1657" s="99"/>
      <c r="H1657" s="8"/>
      <c r="I1657" s="8"/>
      <c r="J1657" s="8"/>
      <c r="K1657" s="8"/>
      <c r="L1657" s="8"/>
      <c r="M1657" s="8"/>
    </row>
    <row r="1658" spans="1:13">
      <c r="A1658" s="17">
        <v>21</v>
      </c>
      <c r="B1658" s="76"/>
      <c r="C1658" s="6"/>
      <c r="D1658" s="6"/>
      <c r="E1658" s="6"/>
      <c r="F1658" s="6"/>
      <c r="G1658" s="99"/>
      <c r="H1658" s="8"/>
      <c r="I1658" s="8"/>
      <c r="J1658" s="8"/>
      <c r="K1658" s="8"/>
      <c r="L1658" s="8"/>
      <c r="M1658" s="8"/>
    </row>
    <row r="1659" spans="1:13">
      <c r="A1659" s="17">
        <v>22</v>
      </c>
      <c r="B1659" s="76"/>
      <c r="C1659" s="6"/>
      <c r="D1659" s="6"/>
      <c r="E1659" s="6"/>
      <c r="F1659" s="6"/>
      <c r="G1659" s="99"/>
      <c r="H1659" s="8"/>
      <c r="I1659" s="8"/>
      <c r="J1659" s="8"/>
      <c r="K1659" s="8"/>
      <c r="L1659" s="8"/>
      <c r="M1659" s="8"/>
    </row>
    <row r="1660" spans="1:13">
      <c r="A1660" s="17">
        <v>23</v>
      </c>
      <c r="B1660" s="76"/>
      <c r="C1660" s="6"/>
      <c r="D1660" s="6"/>
      <c r="E1660" s="6"/>
      <c r="F1660" s="6"/>
      <c r="G1660" s="99"/>
      <c r="H1660" s="8"/>
      <c r="I1660" s="8"/>
      <c r="J1660" s="8"/>
      <c r="K1660" s="8"/>
      <c r="L1660" s="8" t="s">
        <v>84</v>
      </c>
      <c r="M1660" s="8"/>
    </row>
    <row r="1661" spans="1:13">
      <c r="A1661" s="17">
        <v>24</v>
      </c>
      <c r="B1661" s="75"/>
      <c r="C1661" s="6"/>
      <c r="D1661" s="6"/>
      <c r="E1661" s="6"/>
      <c r="F1661" s="6"/>
      <c r="G1661" s="99"/>
      <c r="H1661" s="42"/>
      <c r="I1661" s="8"/>
      <c r="J1661" s="42"/>
      <c r="K1661" s="8"/>
      <c r="L1661" s="8"/>
      <c r="M1661" s="8"/>
    </row>
    <row r="1662" spans="1:13">
      <c r="A1662" s="17">
        <v>25</v>
      </c>
      <c r="B1662" s="76"/>
      <c r="C1662" s="6"/>
      <c r="D1662" s="6"/>
      <c r="E1662" s="6"/>
      <c r="F1662" s="6"/>
      <c r="G1662" s="99"/>
      <c r="H1662" s="42"/>
      <c r="I1662" s="99"/>
      <c r="J1662" s="42"/>
      <c r="K1662" s="8"/>
      <c r="L1662" s="8"/>
      <c r="M1662" s="8"/>
    </row>
    <row r="1663" spans="1:13">
      <c r="G1663" s="8"/>
      <c r="H1663" s="8"/>
      <c r="I1663" s="8"/>
      <c r="J1663" s="8"/>
      <c r="K1663" s="8"/>
      <c r="L1663" s="8"/>
      <c r="M1663" s="8"/>
    </row>
    <row r="1664" spans="1:13">
      <c r="G1664" s="8"/>
      <c r="H1664" s="8"/>
      <c r="I1664" s="8"/>
      <c r="J1664" s="8"/>
      <c r="K1664" s="8"/>
      <c r="L1664" s="8"/>
      <c r="M1664" s="8"/>
    </row>
    <row r="1665" spans="1:13">
      <c r="G1665" s="8"/>
      <c r="H1665" s="8"/>
      <c r="I1665" s="8"/>
      <c r="J1665" s="8"/>
      <c r="K1665" s="8"/>
      <c r="L1665" s="8"/>
      <c r="M1665" s="8"/>
    </row>
    <row r="1666" spans="1:13">
      <c r="G1666" s="8"/>
      <c r="H1666" s="8"/>
      <c r="I1666" s="8"/>
      <c r="J1666" s="8"/>
      <c r="K1666" s="8"/>
      <c r="L1666" s="8"/>
      <c r="M1666" s="8"/>
    </row>
    <row r="1667" spans="1:13">
      <c r="G1667" s="8"/>
      <c r="H1667" s="8"/>
      <c r="I1667" s="8"/>
      <c r="J1667" s="8"/>
      <c r="K1667" s="8"/>
      <c r="L1667" s="8"/>
      <c r="M1667" s="8"/>
    </row>
    <row r="1668" spans="1:13">
      <c r="G1668" s="8"/>
      <c r="H1668" s="8"/>
      <c r="I1668" s="8"/>
      <c r="J1668" s="8"/>
      <c r="K1668" s="8"/>
      <c r="L1668" s="8"/>
      <c r="M1668" s="8"/>
    </row>
    <row r="1669" spans="1:13">
      <c r="G1669" s="8"/>
      <c r="H1669" s="8"/>
      <c r="I1669" s="8"/>
      <c r="J1669" s="8"/>
      <c r="K1669" s="8"/>
      <c r="L1669" s="8"/>
      <c r="M1669" s="8"/>
    </row>
    <row r="1670" spans="1:13">
      <c r="G1670" s="8"/>
      <c r="H1670" s="8"/>
      <c r="I1670" s="8"/>
      <c r="J1670" s="8"/>
      <c r="K1670" s="8"/>
      <c r="L1670" s="8"/>
      <c r="M1670" s="8"/>
    </row>
    <row r="1671" spans="1:13">
      <c r="G1671" s="8"/>
      <c r="H1671" s="8"/>
      <c r="I1671" s="8"/>
      <c r="J1671" s="8"/>
      <c r="K1671" s="8"/>
      <c r="L1671" s="8"/>
      <c r="M1671" s="8"/>
    </row>
    <row r="1672" spans="1:13">
      <c r="G1672" s="8"/>
      <c r="H1672" s="8"/>
      <c r="I1672" s="8"/>
      <c r="J1672" s="8"/>
      <c r="K1672" s="8"/>
      <c r="L1672" s="8"/>
      <c r="M1672" s="8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  <c r="M1673" s="94"/>
    </row>
    <row r="1674" spans="1:13">
      <c r="A1674" s="202" t="s">
        <v>86</v>
      </c>
      <c r="B1674" s="203"/>
      <c r="C1674" s="203"/>
      <c r="D1674" s="203"/>
      <c r="E1674" s="203"/>
      <c r="F1674" s="97"/>
      <c r="G1674" s="27"/>
      <c r="H1674" s="96" t="s">
        <v>51</v>
      </c>
      <c r="I1674" s="96"/>
      <c r="J1674" s="96"/>
      <c r="K1674" s="27"/>
      <c r="L1674" s="27"/>
      <c r="M1674" s="27"/>
    </row>
    <row r="1675" spans="1:13">
      <c r="A1675" s="34" t="s">
        <v>52</v>
      </c>
      <c r="B1675" s="97"/>
      <c r="C1675" s="97"/>
      <c r="D1675" s="97"/>
      <c r="E1675" s="97"/>
      <c r="F1675" s="97"/>
      <c r="G1675" s="27"/>
      <c r="H1675" s="55" t="s">
        <v>89</v>
      </c>
      <c r="I1675" s="55"/>
      <c r="J1675" s="55"/>
      <c r="K1675" s="37"/>
      <c r="L1675" s="26"/>
      <c r="M1675" s="26"/>
    </row>
    <row r="1676" spans="1:13">
      <c r="A1676" s="97"/>
      <c r="B1676" s="29"/>
      <c r="C1676" s="15" t="s">
        <v>53</v>
      </c>
      <c r="D1676" s="67"/>
      <c r="E1676" s="30"/>
      <c r="F1676" s="28"/>
      <c r="G1676" s="27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32"/>
    </row>
    <row r="1677" spans="1:13">
      <c r="A1677" s="1"/>
      <c r="B1677" s="1"/>
      <c r="C1677" s="15" t="s">
        <v>59</v>
      </c>
      <c r="D1677" s="30"/>
      <c r="E1677" s="30"/>
      <c r="F1677" s="28"/>
      <c r="G1677" s="27"/>
      <c r="H1677" s="31">
        <v>1</v>
      </c>
      <c r="I1677" s="68"/>
      <c r="J1677" s="35"/>
      <c r="K1677" s="31"/>
      <c r="L1677" s="33"/>
      <c r="M1677" s="106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27"/>
      <c r="H1678" s="31">
        <v>2</v>
      </c>
      <c r="I1678" s="68"/>
      <c r="J1678" s="35"/>
      <c r="K1678" s="31"/>
      <c r="L1678" s="33"/>
      <c r="M1678" s="106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27"/>
      <c r="H1679" s="31">
        <v>3</v>
      </c>
      <c r="I1679" s="31"/>
      <c r="J1679" s="35"/>
      <c r="K1679" s="31"/>
      <c r="L1679" s="33"/>
      <c r="M1679" s="106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27"/>
      <c r="H1680" s="31">
        <v>4</v>
      </c>
      <c r="I1680" s="31"/>
      <c r="J1680" s="35"/>
      <c r="K1680" s="31"/>
      <c r="L1680" s="33"/>
      <c r="M1680" s="106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27"/>
      <c r="H1681" s="31">
        <v>5</v>
      </c>
      <c r="I1681" s="31"/>
      <c r="J1681" s="35"/>
      <c r="K1681" s="31"/>
      <c r="L1681" s="33"/>
      <c r="M1681" s="106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27"/>
      <c r="H1682" s="72"/>
      <c r="I1682" s="72"/>
      <c r="J1682" s="72"/>
      <c r="K1682" s="72"/>
      <c r="L1682" s="44"/>
      <c r="M1682" s="44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27"/>
      <c r="H1683" s="98"/>
      <c r="I1683" s="98"/>
      <c r="J1683" s="98"/>
      <c r="K1683" s="98"/>
      <c r="L1683" s="44"/>
      <c r="M1683" s="44"/>
    </row>
    <row r="1684" spans="1:13">
      <c r="A1684" s="17">
        <v>3</v>
      </c>
      <c r="B1684" s="75"/>
      <c r="C1684" s="71"/>
      <c r="D1684" s="6"/>
      <c r="E1684" s="71"/>
      <c r="F1684" s="6"/>
      <c r="G1684" s="27"/>
      <c r="H1684" s="204" t="s">
        <v>75</v>
      </c>
      <c r="I1684" s="205"/>
      <c r="J1684" s="98"/>
      <c r="K1684" s="44" t="s">
        <v>35</v>
      </c>
      <c r="L1684" s="5"/>
      <c r="M1684" s="5"/>
    </row>
    <row r="1685" spans="1:13">
      <c r="A1685" s="17">
        <v>4</v>
      </c>
      <c r="B1685" s="75"/>
      <c r="C1685" s="71"/>
      <c r="D1685" s="6"/>
      <c r="E1685" s="71"/>
      <c r="F1685" s="6"/>
      <c r="G1685" s="27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3"/>
    </row>
    <row r="1686" spans="1:13">
      <c r="A1686" s="17">
        <v>5</v>
      </c>
      <c r="B1686" s="76"/>
      <c r="C1686" s="71"/>
      <c r="D1686" s="71"/>
      <c r="E1686" s="71"/>
      <c r="F1686" s="6"/>
      <c r="G1686" s="27"/>
      <c r="H1686" s="21" t="s">
        <v>65</v>
      </c>
      <c r="I1686" s="21"/>
      <c r="J1686" s="43">
        <f>SUM(B1684:B1686)*5+(B1688)*3+B1683</f>
        <v>10</v>
      </c>
      <c r="K1686" s="27"/>
      <c r="L1686" s="3"/>
      <c r="M1686" s="3"/>
    </row>
    <row r="1687" spans="1:13">
      <c r="A1687" s="17">
        <v>6</v>
      </c>
      <c r="B1687" s="7"/>
      <c r="C1687" s="7"/>
      <c r="D1687" s="7"/>
      <c r="E1687" s="71"/>
      <c r="F1687" s="6"/>
      <c r="G1687" s="27"/>
      <c r="H1687" s="206" t="s">
        <v>66</v>
      </c>
      <c r="I1687" s="207"/>
      <c r="J1687" s="206" t="s">
        <v>67</v>
      </c>
      <c r="K1687" s="207"/>
      <c r="L1687" s="20"/>
      <c r="M1687" s="20"/>
    </row>
    <row r="1688" spans="1:13">
      <c r="A1688" s="17">
        <v>7</v>
      </c>
      <c r="B1688" s="76"/>
      <c r="C1688" s="71"/>
      <c r="D1688" s="71"/>
      <c r="E1688" s="71"/>
      <c r="F1688" s="6"/>
      <c r="G1688" s="27"/>
      <c r="H1688" s="197"/>
      <c r="I1688" s="198"/>
      <c r="J1688" s="197"/>
      <c r="K1688" s="198"/>
      <c r="L1688" s="27"/>
      <c r="M1688" s="27"/>
    </row>
    <row r="1689" spans="1:13">
      <c r="A1689" s="17">
        <v>8</v>
      </c>
      <c r="B1689" s="7"/>
      <c r="C1689" s="7"/>
      <c r="D1689" s="7"/>
      <c r="E1689" s="71"/>
      <c r="F1689" s="6"/>
      <c r="G1689" s="27"/>
      <c r="H1689" s="199"/>
      <c r="I1689" s="200"/>
      <c r="J1689" s="199"/>
      <c r="K1689" s="200"/>
      <c r="L1689" s="27"/>
      <c r="M1689" s="27"/>
    </row>
    <row r="1690" spans="1:13">
      <c r="A1690" s="17">
        <v>9</v>
      </c>
      <c r="B1690" s="23"/>
      <c r="C1690" s="7"/>
      <c r="D1690" s="7"/>
      <c r="E1690" s="6"/>
      <c r="F1690" s="6"/>
      <c r="G1690" s="27"/>
      <c r="H1690" s="38" t="s">
        <v>68</v>
      </c>
      <c r="I1690" s="38"/>
      <c r="J1690" s="38"/>
      <c r="K1690" s="38"/>
      <c r="L1690" s="27"/>
      <c r="M1690" s="27"/>
    </row>
    <row r="1691" spans="1:13">
      <c r="A1691" s="17">
        <v>10</v>
      </c>
      <c r="B1691" s="95"/>
      <c r="C1691" s="6"/>
      <c r="D1691" s="6"/>
      <c r="E1691" s="6"/>
      <c r="F1691" s="6"/>
      <c r="G1691" s="27"/>
      <c r="H1691" s="54" t="s">
        <v>69</v>
      </c>
      <c r="I1691" s="54"/>
      <c r="J1691" s="54"/>
      <c r="K1691" s="54"/>
      <c r="L1691" s="27"/>
      <c r="M1691" s="27"/>
    </row>
    <row r="1692" spans="1:13">
      <c r="A1692" s="17">
        <v>11</v>
      </c>
      <c r="B1692" s="76"/>
      <c r="C1692" s="6"/>
      <c r="D1692" s="6"/>
      <c r="E1692" s="6"/>
      <c r="F1692" s="6"/>
      <c r="G1692" s="20"/>
      <c r="H1692" s="182"/>
      <c r="I1692" s="183"/>
      <c r="J1692" s="8"/>
      <c r="K1692" s="8"/>
      <c r="L1692" s="8"/>
      <c r="M1692" s="8"/>
    </row>
    <row r="1693" spans="1:13">
      <c r="A1693" s="17">
        <v>12</v>
      </c>
      <c r="B1693" s="75"/>
      <c r="C1693" s="6"/>
      <c r="D1693" s="6"/>
      <c r="E1693" s="6"/>
      <c r="F1693" s="6"/>
      <c r="G1693" s="20"/>
      <c r="H1693" s="95"/>
      <c r="I1693" s="7"/>
      <c r="J1693" s="8"/>
      <c r="K1693" s="8"/>
      <c r="L1693" s="8"/>
      <c r="M1693" s="8"/>
    </row>
    <row r="1694" spans="1:13">
      <c r="A1694" s="17">
        <v>13</v>
      </c>
      <c r="B1694" s="76"/>
      <c r="C1694" s="6"/>
      <c r="D1694" s="6"/>
      <c r="E1694" s="6"/>
      <c r="F1694" s="6"/>
      <c r="G1694" s="20"/>
      <c r="H1694" s="95"/>
      <c r="I1694" s="7"/>
      <c r="J1694" s="8"/>
      <c r="K1694" s="8"/>
      <c r="L1694" s="8"/>
      <c r="M1694" s="8"/>
    </row>
    <row r="1695" spans="1:13">
      <c r="A1695" s="17">
        <v>14</v>
      </c>
      <c r="B1695" s="76"/>
      <c r="C1695" s="6"/>
      <c r="D1695" s="6"/>
      <c r="E1695" s="6"/>
      <c r="F1695" s="6"/>
      <c r="G1695" s="20"/>
      <c r="H1695" s="95"/>
      <c r="I1695" s="7"/>
      <c r="J1695" s="8"/>
      <c r="K1695" s="8"/>
      <c r="L1695" s="8"/>
      <c r="M1695" s="8"/>
    </row>
    <row r="1696" spans="1:13">
      <c r="A1696" s="17">
        <v>15</v>
      </c>
      <c r="B1696" s="76"/>
      <c r="C1696" s="6"/>
      <c r="D1696" s="6"/>
      <c r="E1696" s="6"/>
      <c r="F1696" s="6"/>
      <c r="G1696" s="20"/>
      <c r="H1696" s="95"/>
      <c r="I1696" s="7"/>
      <c r="J1696" s="8"/>
      <c r="K1696" s="8"/>
      <c r="L1696" s="8"/>
      <c r="M1696" s="8"/>
    </row>
    <row r="1697" spans="1:13">
      <c r="A1697" s="17">
        <v>16</v>
      </c>
      <c r="B1697" s="75"/>
      <c r="C1697" s="6"/>
      <c r="D1697" s="6"/>
      <c r="E1697" s="6"/>
      <c r="F1697" s="6"/>
      <c r="G1697" s="54"/>
      <c r="H1697" s="95"/>
      <c r="I1697" s="7"/>
      <c r="J1697" s="8"/>
      <c r="K1697" s="8"/>
      <c r="L1697" s="8"/>
      <c r="M1697" s="8"/>
    </row>
    <row r="1698" spans="1:13">
      <c r="A1698" s="17">
        <v>17</v>
      </c>
      <c r="B1698" s="76"/>
      <c r="C1698" s="6"/>
      <c r="D1698" s="6"/>
      <c r="E1698" s="6"/>
      <c r="F1698" s="6"/>
      <c r="G1698" s="54"/>
      <c r="H1698" s="56" t="s">
        <v>83</v>
      </c>
      <c r="I1698" s="8"/>
      <c r="J1698" s="56"/>
      <c r="K1698" s="8"/>
      <c r="L1698" s="56"/>
      <c r="M1698" s="56"/>
    </row>
    <row r="1699" spans="1:13">
      <c r="A1699" s="17">
        <v>18</v>
      </c>
      <c r="B1699" s="76"/>
      <c r="C1699" s="6"/>
      <c r="D1699" s="6"/>
      <c r="E1699" s="6"/>
      <c r="F1699" s="6"/>
      <c r="G1699" s="54"/>
      <c r="H1699" s="99"/>
      <c r="I1699" s="8"/>
      <c r="J1699" s="99"/>
      <c r="K1699" s="8"/>
      <c r="L1699" s="99"/>
      <c r="M1699" s="99"/>
    </row>
    <row r="1700" spans="1:13">
      <c r="A1700" s="17">
        <v>19</v>
      </c>
      <c r="B1700" s="76"/>
      <c r="C1700" s="6"/>
      <c r="D1700" s="6"/>
      <c r="E1700" s="6"/>
      <c r="F1700" s="6"/>
      <c r="G1700" s="99"/>
      <c r="H1700" s="8"/>
      <c r="I1700" s="8"/>
      <c r="J1700" s="8"/>
      <c r="K1700" s="8"/>
      <c r="L1700" s="8"/>
      <c r="M1700" s="8"/>
    </row>
    <row r="1701" spans="1:13">
      <c r="A1701" s="17">
        <v>20</v>
      </c>
      <c r="B1701" s="75"/>
      <c r="C1701" s="6"/>
      <c r="D1701" s="6"/>
      <c r="E1701" s="6"/>
      <c r="F1701" s="6"/>
      <c r="G1701" s="99"/>
      <c r="H1701" s="8"/>
      <c r="I1701" s="8"/>
      <c r="J1701" s="8"/>
      <c r="K1701" s="8"/>
      <c r="L1701" s="8"/>
      <c r="M1701" s="8"/>
    </row>
    <row r="1702" spans="1:13">
      <c r="A1702" s="17">
        <v>21</v>
      </c>
      <c r="B1702" s="76"/>
      <c r="C1702" s="6"/>
      <c r="D1702" s="6"/>
      <c r="E1702" s="6"/>
      <c r="F1702" s="6"/>
      <c r="G1702" s="99"/>
      <c r="H1702" s="8"/>
      <c r="I1702" s="8"/>
      <c r="J1702" s="8"/>
      <c r="K1702" s="8"/>
      <c r="L1702" s="8"/>
      <c r="M1702" s="8"/>
    </row>
    <row r="1703" spans="1:13">
      <c r="A1703" s="17">
        <v>22</v>
      </c>
      <c r="B1703" s="76"/>
      <c r="C1703" s="6"/>
      <c r="D1703" s="6"/>
      <c r="E1703" s="6"/>
      <c r="F1703" s="6"/>
      <c r="G1703" s="99"/>
      <c r="H1703" s="8"/>
      <c r="I1703" s="8"/>
      <c r="J1703" s="8"/>
      <c r="K1703" s="8"/>
      <c r="L1703" s="8"/>
      <c r="M1703" s="8"/>
    </row>
    <row r="1704" spans="1:13">
      <c r="A1704" s="17">
        <v>23</v>
      </c>
      <c r="B1704" s="76"/>
      <c r="C1704" s="6"/>
      <c r="D1704" s="6"/>
      <c r="E1704" s="6"/>
      <c r="F1704" s="6"/>
      <c r="G1704" s="99"/>
      <c r="H1704" s="8"/>
      <c r="I1704" s="8"/>
      <c r="J1704" s="8"/>
      <c r="K1704" s="8"/>
      <c r="L1704" s="8" t="s">
        <v>84</v>
      </c>
      <c r="M1704" s="8"/>
    </row>
    <row r="1705" spans="1:13">
      <c r="A1705" s="17">
        <v>24</v>
      </c>
      <c r="B1705" s="75"/>
      <c r="C1705" s="6"/>
      <c r="D1705" s="6"/>
      <c r="E1705" s="6"/>
      <c r="F1705" s="6"/>
      <c r="G1705" s="99"/>
      <c r="H1705" s="42"/>
      <c r="I1705" s="8"/>
      <c r="J1705" s="42"/>
      <c r="K1705" s="8"/>
      <c r="L1705" s="8"/>
      <c r="M1705" s="8"/>
    </row>
    <row r="1706" spans="1:13">
      <c r="A1706" s="17">
        <v>25</v>
      </c>
      <c r="B1706" s="76"/>
      <c r="C1706" s="6"/>
      <c r="D1706" s="6"/>
      <c r="E1706" s="6"/>
      <c r="F1706" s="6"/>
      <c r="G1706" s="99"/>
      <c r="H1706" s="42"/>
      <c r="I1706" s="99"/>
      <c r="J1706" s="42"/>
      <c r="K1706" s="8"/>
      <c r="L1706" s="8"/>
      <c r="M1706" s="8"/>
    </row>
    <row r="1707" spans="1:13">
      <c r="G1707" s="8"/>
      <c r="H1707" s="8"/>
      <c r="I1707" s="8"/>
      <c r="J1707" s="8"/>
      <c r="K1707" s="8"/>
      <c r="L1707" s="8"/>
      <c r="M1707" s="8"/>
    </row>
    <row r="1708" spans="1:13">
      <c r="G1708" s="8"/>
      <c r="H1708" s="8"/>
      <c r="I1708" s="8"/>
      <c r="J1708" s="8"/>
      <c r="K1708" s="8"/>
      <c r="L1708" s="8"/>
      <c r="M1708" s="8"/>
    </row>
    <row r="1709" spans="1:13">
      <c r="G1709" s="8"/>
      <c r="H1709" s="8"/>
      <c r="I1709" s="8"/>
      <c r="J1709" s="8"/>
      <c r="K1709" s="8"/>
      <c r="L1709" s="8"/>
      <c r="M1709" s="8"/>
    </row>
    <row r="1710" spans="1:13">
      <c r="G1710" s="8"/>
      <c r="H1710" s="8"/>
      <c r="I1710" s="8"/>
      <c r="J1710" s="8"/>
      <c r="K1710" s="8"/>
      <c r="L1710" s="8"/>
      <c r="M1710" s="8"/>
    </row>
    <row r="1711" spans="1:13">
      <c r="G1711" s="8"/>
      <c r="H1711" s="8"/>
      <c r="I1711" s="8"/>
      <c r="J1711" s="8"/>
      <c r="K1711" s="8"/>
      <c r="L1711" s="8"/>
      <c r="M1711" s="8"/>
    </row>
    <row r="1712" spans="1:13">
      <c r="G1712" s="8"/>
      <c r="H1712" s="8"/>
      <c r="I1712" s="8"/>
      <c r="J1712" s="8"/>
      <c r="K1712" s="8"/>
      <c r="L1712" s="8"/>
      <c r="M1712" s="8"/>
    </row>
    <row r="1713" spans="1:13">
      <c r="G1713" s="8"/>
      <c r="H1713" s="8"/>
      <c r="I1713" s="8"/>
      <c r="J1713" s="8"/>
      <c r="K1713" s="8"/>
      <c r="L1713" s="8"/>
      <c r="M1713" s="8"/>
    </row>
    <row r="1714" spans="1:13">
      <c r="G1714" s="8"/>
      <c r="H1714" s="8"/>
      <c r="I1714" s="8"/>
      <c r="J1714" s="8"/>
      <c r="K1714" s="8"/>
      <c r="L1714" s="8"/>
      <c r="M1714" s="8"/>
    </row>
    <row r="1715" spans="1:13">
      <c r="G1715" s="8"/>
      <c r="H1715" s="8"/>
      <c r="I1715" s="8"/>
      <c r="J1715" s="8"/>
      <c r="K1715" s="8"/>
      <c r="L1715" s="8"/>
      <c r="M1715" s="8"/>
    </row>
    <row r="1716" spans="1:13">
      <c r="G1716" s="8"/>
      <c r="H1716" s="8"/>
      <c r="I1716" s="8"/>
      <c r="J1716" s="8"/>
      <c r="K1716" s="8"/>
      <c r="L1716" s="8"/>
      <c r="M1716" s="8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  <c r="M1717" s="94"/>
    </row>
    <row r="1718" spans="1:13">
      <c r="A1718" s="202" t="s">
        <v>86</v>
      </c>
      <c r="B1718" s="203"/>
      <c r="C1718" s="203"/>
      <c r="D1718" s="203"/>
      <c r="E1718" s="203"/>
      <c r="F1718" s="97"/>
      <c r="G1718" s="27"/>
      <c r="H1718" s="96" t="s">
        <v>51</v>
      </c>
      <c r="I1718" s="96"/>
      <c r="J1718" s="96"/>
      <c r="K1718" s="27"/>
      <c r="L1718" s="27"/>
      <c r="M1718" s="27"/>
    </row>
    <row r="1719" spans="1:13">
      <c r="A1719" s="34" t="s">
        <v>52</v>
      </c>
      <c r="B1719" s="97"/>
      <c r="C1719" s="97"/>
      <c r="D1719" s="97"/>
      <c r="E1719" s="97"/>
      <c r="F1719" s="97"/>
      <c r="G1719" s="27"/>
      <c r="H1719" s="55" t="s">
        <v>89</v>
      </c>
      <c r="I1719" s="55"/>
      <c r="J1719" s="55"/>
      <c r="K1719" s="37"/>
      <c r="L1719" s="26"/>
      <c r="M1719" s="26"/>
    </row>
    <row r="1720" spans="1:13">
      <c r="A1720" s="97"/>
      <c r="B1720" s="29"/>
      <c r="C1720" s="15" t="s">
        <v>53</v>
      </c>
      <c r="D1720" s="67"/>
      <c r="E1720" s="30"/>
      <c r="F1720" s="28"/>
      <c r="G1720" s="27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32"/>
    </row>
    <row r="1721" spans="1:13">
      <c r="A1721" s="1"/>
      <c r="B1721" s="1"/>
      <c r="C1721" s="15" t="s">
        <v>59</v>
      </c>
      <c r="D1721" s="30"/>
      <c r="E1721" s="30"/>
      <c r="F1721" s="28"/>
      <c r="G1721" s="27"/>
      <c r="H1721" s="31">
        <v>1</v>
      </c>
      <c r="I1721" s="68"/>
      <c r="J1721" s="35"/>
      <c r="K1721" s="31"/>
      <c r="L1721" s="33"/>
      <c r="M1721" s="106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27"/>
      <c r="H1722" s="31">
        <v>2</v>
      </c>
      <c r="I1722" s="68"/>
      <c r="J1722" s="35"/>
      <c r="K1722" s="31"/>
      <c r="L1722" s="33"/>
      <c r="M1722" s="106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27"/>
      <c r="H1723" s="31">
        <v>3</v>
      </c>
      <c r="I1723" s="31"/>
      <c r="J1723" s="35"/>
      <c r="K1723" s="31"/>
      <c r="L1723" s="33"/>
      <c r="M1723" s="106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27"/>
      <c r="H1724" s="31">
        <v>4</v>
      </c>
      <c r="I1724" s="31"/>
      <c r="J1724" s="35"/>
      <c r="K1724" s="31"/>
      <c r="L1724" s="33"/>
      <c r="M1724" s="106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27"/>
      <c r="H1725" s="31">
        <v>5</v>
      </c>
      <c r="I1725" s="31"/>
      <c r="J1725" s="35"/>
      <c r="K1725" s="31"/>
      <c r="L1725" s="33"/>
      <c r="M1725" s="106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27"/>
      <c r="H1726" s="72"/>
      <c r="I1726" s="72"/>
      <c r="J1726" s="72"/>
      <c r="K1726" s="72"/>
      <c r="L1726" s="44"/>
      <c r="M1726" s="44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27"/>
      <c r="H1727" s="98"/>
      <c r="I1727" s="98"/>
      <c r="J1727" s="98"/>
      <c r="K1727" s="98"/>
      <c r="L1727" s="44"/>
      <c r="M1727" s="44"/>
    </row>
    <row r="1728" spans="1:13">
      <c r="A1728" s="17">
        <v>3</v>
      </c>
      <c r="B1728" s="75"/>
      <c r="C1728" s="71"/>
      <c r="D1728" s="6"/>
      <c r="E1728" s="71"/>
      <c r="F1728" s="6"/>
      <c r="G1728" s="27"/>
      <c r="H1728" s="204" t="s">
        <v>75</v>
      </c>
      <c r="I1728" s="205"/>
      <c r="J1728" s="98"/>
      <c r="K1728" s="44" t="s">
        <v>35</v>
      </c>
      <c r="L1728" s="5"/>
      <c r="M1728" s="5"/>
    </row>
    <row r="1729" spans="1:14">
      <c r="A1729" s="17">
        <v>4</v>
      </c>
      <c r="B1729" s="75"/>
      <c r="C1729" s="71"/>
      <c r="D1729" s="6"/>
      <c r="E1729" s="71"/>
      <c r="F1729" s="6"/>
      <c r="G1729" s="27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3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27"/>
      <c r="H1730" s="21" t="s">
        <v>65</v>
      </c>
      <c r="I1730" s="21"/>
      <c r="J1730" s="43">
        <f>SUM(B1728:B1730)*5+(B1732)*3+B1727</f>
        <v>10</v>
      </c>
      <c r="K1730" s="27"/>
      <c r="L1730" s="3"/>
      <c r="M1730" s="3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27"/>
      <c r="H1731" s="206" t="s">
        <v>66</v>
      </c>
      <c r="I1731" s="207"/>
      <c r="J1731" s="206" t="s">
        <v>67</v>
      </c>
      <c r="K1731" s="207"/>
      <c r="L1731" s="20"/>
      <c r="M1731" s="20"/>
    </row>
    <row r="1732" spans="1:14">
      <c r="A1732" s="17">
        <v>7</v>
      </c>
      <c r="B1732" s="76"/>
      <c r="C1732" s="71"/>
      <c r="D1732" s="71"/>
      <c r="E1732" s="71"/>
      <c r="F1732" s="6"/>
      <c r="G1732" s="27"/>
      <c r="H1732" s="197"/>
      <c r="I1732" s="198"/>
      <c r="J1732" s="197"/>
      <c r="K1732" s="198"/>
      <c r="L1732" s="27"/>
      <c r="M1732" s="27"/>
    </row>
    <row r="1733" spans="1:14">
      <c r="A1733" s="17">
        <v>8</v>
      </c>
      <c r="B1733" s="7"/>
      <c r="C1733" s="7"/>
      <c r="D1733" s="7"/>
      <c r="E1733" s="71"/>
      <c r="F1733" s="6"/>
      <c r="G1733" s="27"/>
      <c r="H1733" s="199"/>
      <c r="I1733" s="200"/>
      <c r="J1733" s="199"/>
      <c r="K1733" s="200"/>
      <c r="L1733" s="27"/>
      <c r="M1733" s="27"/>
    </row>
    <row r="1734" spans="1:14">
      <c r="A1734" s="17">
        <v>9</v>
      </c>
      <c r="B1734" s="23"/>
      <c r="C1734" s="7"/>
      <c r="D1734" s="7"/>
      <c r="E1734" s="6"/>
      <c r="F1734" s="6"/>
      <c r="G1734" s="27"/>
      <c r="H1734" s="38" t="s">
        <v>68</v>
      </c>
      <c r="I1734" s="38"/>
      <c r="J1734" s="38"/>
      <c r="K1734" s="38"/>
      <c r="L1734" s="27"/>
      <c r="M1734" s="27"/>
    </row>
    <row r="1735" spans="1:14">
      <c r="A1735" s="17">
        <v>10</v>
      </c>
      <c r="B1735" s="95"/>
      <c r="C1735" s="6"/>
      <c r="D1735" s="6"/>
      <c r="E1735" s="6"/>
      <c r="F1735" s="6"/>
      <c r="G1735" s="27"/>
      <c r="H1735" s="54" t="s">
        <v>69</v>
      </c>
      <c r="I1735" s="54"/>
      <c r="J1735" s="54"/>
      <c r="K1735" s="54"/>
      <c r="L1735" s="27"/>
      <c r="M1735" s="27"/>
    </row>
    <row r="1736" spans="1:14">
      <c r="A1736" s="17">
        <v>11</v>
      </c>
      <c r="B1736" s="76"/>
      <c r="C1736" s="6"/>
      <c r="D1736" s="6"/>
      <c r="E1736" s="6"/>
      <c r="F1736" s="6"/>
      <c r="G1736" s="20"/>
      <c r="H1736" s="182"/>
      <c r="I1736" s="183"/>
      <c r="J1736" s="8"/>
      <c r="K1736" s="8"/>
      <c r="L1736" s="8"/>
      <c r="M1736" s="8"/>
    </row>
    <row r="1737" spans="1:14">
      <c r="A1737" s="17">
        <v>12</v>
      </c>
      <c r="B1737" s="75"/>
      <c r="C1737" s="6"/>
      <c r="D1737" s="6"/>
      <c r="E1737" s="6"/>
      <c r="F1737" s="6"/>
      <c r="G1737" s="20"/>
      <c r="H1737" s="95"/>
      <c r="I1737" s="7"/>
      <c r="J1737" s="8"/>
      <c r="K1737" s="8"/>
      <c r="L1737" s="8"/>
      <c r="M1737" s="8"/>
    </row>
    <row r="1738" spans="1:14">
      <c r="A1738" s="17">
        <v>13</v>
      </c>
      <c r="B1738" s="76"/>
      <c r="C1738" s="6"/>
      <c r="D1738" s="6"/>
      <c r="E1738" s="6"/>
      <c r="F1738" s="6"/>
      <c r="G1738" s="20"/>
      <c r="H1738" s="95"/>
      <c r="I1738" s="7"/>
      <c r="J1738" s="8"/>
      <c r="K1738" s="8"/>
      <c r="L1738" s="8"/>
      <c r="M1738" s="8"/>
    </row>
    <row r="1739" spans="1:14">
      <c r="A1739" s="17">
        <v>14</v>
      </c>
      <c r="B1739" s="76"/>
      <c r="C1739" s="6"/>
      <c r="D1739" s="6"/>
      <c r="E1739" s="6"/>
      <c r="F1739" s="6"/>
      <c r="G1739" s="20"/>
      <c r="H1739" s="95"/>
      <c r="I1739" s="7"/>
      <c r="J1739" s="8"/>
      <c r="K1739" s="8"/>
      <c r="L1739" s="8"/>
      <c r="M1739" s="8"/>
    </row>
    <row r="1740" spans="1:14">
      <c r="A1740" s="17">
        <v>15</v>
      </c>
      <c r="B1740" s="76"/>
      <c r="C1740" s="6"/>
      <c r="D1740" s="6"/>
      <c r="E1740" s="6"/>
      <c r="F1740" s="6"/>
      <c r="G1740" s="20"/>
      <c r="H1740" s="95"/>
      <c r="I1740" s="7"/>
      <c r="J1740" s="8"/>
      <c r="K1740" s="8"/>
      <c r="L1740" s="8"/>
      <c r="M1740" s="8"/>
    </row>
    <row r="1741" spans="1:14">
      <c r="A1741" s="17">
        <v>16</v>
      </c>
      <c r="B1741" s="75"/>
      <c r="C1741" s="6"/>
      <c r="D1741" s="6"/>
      <c r="E1741" s="6"/>
      <c r="F1741" s="6"/>
      <c r="G1741" s="54"/>
      <c r="H1741" s="95"/>
      <c r="I1741" s="7"/>
      <c r="J1741" s="8"/>
      <c r="K1741" s="8"/>
      <c r="L1741" s="8"/>
      <c r="M1741" s="8"/>
    </row>
    <row r="1742" spans="1:14">
      <c r="A1742" s="17">
        <v>17</v>
      </c>
      <c r="B1742" s="76"/>
      <c r="C1742" s="6"/>
      <c r="D1742" s="6"/>
      <c r="E1742" s="6"/>
      <c r="F1742" s="6"/>
      <c r="G1742" s="54"/>
      <c r="H1742" s="56" t="s">
        <v>83</v>
      </c>
      <c r="I1742" s="8"/>
      <c r="J1742" s="56"/>
      <c r="K1742" s="8"/>
      <c r="L1742" s="56"/>
      <c r="M1742" s="56"/>
    </row>
    <row r="1743" spans="1:14">
      <c r="A1743" s="17">
        <v>18</v>
      </c>
      <c r="B1743" s="76"/>
      <c r="C1743" s="6"/>
      <c r="D1743" s="6"/>
      <c r="E1743" s="6"/>
      <c r="F1743" s="6"/>
      <c r="G1743" s="54"/>
      <c r="H1743" s="99"/>
      <c r="I1743" s="8"/>
      <c r="J1743" s="99"/>
      <c r="K1743" s="8"/>
      <c r="L1743" s="99"/>
      <c r="M1743" s="99"/>
    </row>
    <row r="1744" spans="1:14">
      <c r="A1744" s="17">
        <v>19</v>
      </c>
      <c r="B1744" s="76"/>
      <c r="C1744" s="6"/>
      <c r="D1744" s="6"/>
      <c r="E1744" s="6"/>
      <c r="F1744" s="6"/>
      <c r="G1744" s="99"/>
      <c r="H1744" s="8"/>
      <c r="I1744" s="8"/>
      <c r="J1744" s="8"/>
      <c r="K1744" s="8"/>
      <c r="L1744" s="8"/>
      <c r="M1744" s="8"/>
    </row>
    <row r="1745" spans="1:13">
      <c r="A1745" s="17">
        <v>20</v>
      </c>
      <c r="B1745" s="75"/>
      <c r="C1745" s="6"/>
      <c r="D1745" s="6"/>
      <c r="E1745" s="6"/>
      <c r="F1745" s="6"/>
      <c r="G1745" s="99"/>
      <c r="H1745" s="8"/>
      <c r="I1745" s="8"/>
      <c r="J1745" s="8"/>
      <c r="K1745" s="8"/>
      <c r="L1745" s="8"/>
      <c r="M1745" s="8"/>
    </row>
    <row r="1746" spans="1:13">
      <c r="A1746" s="17">
        <v>21</v>
      </c>
      <c r="B1746" s="76"/>
      <c r="C1746" s="6"/>
      <c r="D1746" s="6"/>
      <c r="E1746" s="6"/>
      <c r="F1746" s="6"/>
      <c r="G1746" s="99"/>
      <c r="H1746" s="8"/>
      <c r="I1746" s="8"/>
      <c r="J1746" s="8"/>
      <c r="K1746" s="8"/>
      <c r="L1746" s="8"/>
      <c r="M1746" s="8"/>
    </row>
    <row r="1747" spans="1:13">
      <c r="A1747" s="17">
        <v>22</v>
      </c>
      <c r="B1747" s="76"/>
      <c r="C1747" s="6"/>
      <c r="D1747" s="6"/>
      <c r="E1747" s="6"/>
      <c r="F1747" s="6"/>
      <c r="G1747" s="99"/>
      <c r="H1747" s="8"/>
      <c r="I1747" s="8"/>
      <c r="J1747" s="8"/>
      <c r="K1747" s="8"/>
      <c r="L1747" s="8"/>
      <c r="M1747" s="8"/>
    </row>
    <row r="1748" spans="1:13">
      <c r="A1748" s="17">
        <v>23</v>
      </c>
      <c r="B1748" s="76"/>
      <c r="C1748" s="6"/>
      <c r="D1748" s="6"/>
      <c r="E1748" s="6"/>
      <c r="F1748" s="6"/>
      <c r="G1748" s="99"/>
      <c r="H1748" s="8"/>
      <c r="I1748" s="8"/>
      <c r="J1748" s="8"/>
      <c r="K1748" s="8"/>
      <c r="L1748" s="8" t="s">
        <v>84</v>
      </c>
      <c r="M1748" s="8"/>
    </row>
    <row r="1749" spans="1:13">
      <c r="A1749" s="17">
        <v>24</v>
      </c>
      <c r="B1749" s="75"/>
      <c r="C1749" s="6"/>
      <c r="D1749" s="6"/>
      <c r="E1749" s="6"/>
      <c r="F1749" s="6"/>
      <c r="G1749" s="99"/>
      <c r="H1749" s="42"/>
      <c r="I1749" s="8"/>
      <c r="J1749" s="42"/>
      <c r="K1749" s="8"/>
      <c r="L1749" s="8"/>
      <c r="M1749" s="8"/>
    </row>
    <row r="1750" spans="1:13">
      <c r="A1750" s="17">
        <v>25</v>
      </c>
      <c r="B1750" s="76"/>
      <c r="C1750" s="6"/>
      <c r="D1750" s="6"/>
      <c r="E1750" s="6"/>
      <c r="F1750" s="6"/>
      <c r="G1750" s="99"/>
      <c r="H1750" s="42"/>
      <c r="I1750" s="99"/>
      <c r="J1750" s="42"/>
      <c r="K1750" s="8"/>
      <c r="L1750" s="8"/>
      <c r="M1750" s="8"/>
    </row>
    <row r="1751" spans="1:13">
      <c r="G1751" s="8"/>
      <c r="H1751" s="8"/>
      <c r="I1751" s="8"/>
      <c r="J1751" s="8"/>
      <c r="K1751" s="8"/>
      <c r="L1751" s="8"/>
      <c r="M1751" s="8"/>
    </row>
    <row r="1752" spans="1:13">
      <c r="G1752" s="8"/>
      <c r="H1752" s="8"/>
      <c r="I1752" s="8"/>
      <c r="J1752" s="8"/>
      <c r="K1752" s="8"/>
      <c r="L1752" s="8"/>
      <c r="M1752" s="8"/>
    </row>
    <row r="1753" spans="1:13">
      <c r="G1753" s="8"/>
      <c r="H1753" s="8"/>
      <c r="I1753" s="8"/>
      <c r="J1753" s="8"/>
      <c r="K1753" s="8"/>
      <c r="L1753" s="8"/>
      <c r="M1753" s="8"/>
    </row>
    <row r="1754" spans="1:13">
      <c r="G1754" s="8"/>
      <c r="H1754" s="8"/>
      <c r="I1754" s="8"/>
      <c r="J1754" s="8"/>
      <c r="K1754" s="8"/>
      <c r="L1754" s="8"/>
      <c r="M1754" s="8"/>
    </row>
    <row r="1755" spans="1:13">
      <c r="G1755" s="8"/>
      <c r="H1755" s="8"/>
      <c r="I1755" s="8"/>
      <c r="J1755" s="8"/>
      <c r="K1755" s="8"/>
      <c r="L1755" s="8"/>
      <c r="M1755" s="8"/>
    </row>
    <row r="1756" spans="1:13">
      <c r="G1756" s="8"/>
      <c r="H1756" s="8"/>
      <c r="I1756" s="8"/>
      <c r="J1756" s="8"/>
      <c r="K1756" s="8"/>
      <c r="L1756" s="8"/>
      <c r="M1756" s="8"/>
    </row>
    <row r="1757" spans="1:13">
      <c r="G1757" s="8"/>
      <c r="H1757" s="8"/>
      <c r="I1757" s="8"/>
      <c r="J1757" s="8"/>
      <c r="K1757" s="8"/>
      <c r="L1757" s="8"/>
      <c r="M1757" s="8"/>
    </row>
    <row r="1758" spans="1:13">
      <c r="G1758" s="8"/>
      <c r="H1758" s="8"/>
      <c r="I1758" s="8"/>
      <c r="J1758" s="8"/>
      <c r="K1758" s="8"/>
      <c r="L1758" s="8"/>
      <c r="M1758" s="8"/>
    </row>
    <row r="1759" spans="1:13">
      <c r="G1759" s="8"/>
      <c r="H1759" s="8"/>
      <c r="I1759" s="8"/>
      <c r="J1759" s="8"/>
      <c r="K1759" s="8"/>
      <c r="L1759" s="8"/>
      <c r="M1759" s="8"/>
    </row>
    <row r="1760" spans="1:13">
      <c r="G1760" s="8"/>
      <c r="H1760" s="8"/>
      <c r="I1760" s="8"/>
      <c r="J1760" s="8"/>
      <c r="K1760" s="8"/>
      <c r="L1760" s="8"/>
      <c r="M1760" s="8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  <c r="M1761" s="94"/>
    </row>
    <row r="1762" spans="1:14">
      <c r="A1762" s="202" t="s">
        <v>86</v>
      </c>
      <c r="B1762" s="203"/>
      <c r="C1762" s="203"/>
      <c r="D1762" s="203"/>
      <c r="E1762" s="203"/>
      <c r="F1762" s="97"/>
      <c r="G1762" s="27"/>
      <c r="H1762" s="96" t="s">
        <v>51</v>
      </c>
      <c r="I1762" s="96"/>
      <c r="J1762" s="96"/>
      <c r="K1762" s="27"/>
      <c r="L1762" s="27"/>
      <c r="M1762" s="27"/>
    </row>
    <row r="1763" spans="1:14">
      <c r="A1763" s="34" t="s">
        <v>52</v>
      </c>
      <c r="B1763" s="97"/>
      <c r="C1763" s="97"/>
      <c r="D1763" s="97"/>
      <c r="E1763" s="97"/>
      <c r="F1763" s="97"/>
      <c r="G1763" s="27"/>
      <c r="H1763" s="55" t="s">
        <v>89</v>
      </c>
      <c r="I1763" s="55"/>
      <c r="J1763" s="55"/>
      <c r="K1763" s="37"/>
      <c r="L1763" s="26"/>
      <c r="M1763" s="26"/>
    </row>
    <row r="1764" spans="1:14">
      <c r="A1764" s="97"/>
      <c r="B1764" s="29"/>
      <c r="C1764" s="15" t="s">
        <v>53</v>
      </c>
      <c r="D1764" s="67"/>
      <c r="E1764" s="30"/>
      <c r="F1764" s="28"/>
      <c r="G1764" s="27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32"/>
    </row>
    <row r="1765" spans="1:14">
      <c r="A1765" s="1"/>
      <c r="B1765" s="1"/>
      <c r="C1765" s="15" t="s">
        <v>59</v>
      </c>
      <c r="D1765" s="30"/>
      <c r="E1765" s="30"/>
      <c r="F1765" s="28"/>
      <c r="G1765" s="27"/>
      <c r="H1765" s="31">
        <v>1</v>
      </c>
      <c r="I1765" s="68"/>
      <c r="J1765" s="35"/>
      <c r="K1765" s="31"/>
      <c r="L1765" s="33"/>
      <c r="M1765" s="106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27"/>
      <c r="H1766" s="31">
        <v>2</v>
      </c>
      <c r="I1766" s="68"/>
      <c r="J1766" s="35"/>
      <c r="K1766" s="31"/>
      <c r="L1766" s="33"/>
      <c r="M1766" s="106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27"/>
      <c r="H1767" s="31">
        <v>3</v>
      </c>
      <c r="I1767" s="31"/>
      <c r="J1767" s="35"/>
      <c r="K1767" s="31"/>
      <c r="L1767" s="33"/>
      <c r="M1767" s="106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27"/>
      <c r="H1768" s="31">
        <v>4</v>
      </c>
      <c r="I1768" s="31"/>
      <c r="J1768" s="35"/>
      <c r="K1768" s="31"/>
      <c r="L1768" s="33"/>
      <c r="M1768" s="106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27"/>
      <c r="H1769" s="31">
        <v>5</v>
      </c>
      <c r="I1769" s="31"/>
      <c r="J1769" s="35"/>
      <c r="K1769" s="31"/>
      <c r="L1769" s="33"/>
      <c r="M1769" s="106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27"/>
      <c r="H1770" s="72"/>
      <c r="I1770" s="72"/>
      <c r="J1770" s="72"/>
      <c r="K1770" s="72"/>
      <c r="L1770" s="44"/>
      <c r="M1770" s="44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27"/>
      <c r="H1771" s="98"/>
      <c r="I1771" s="98"/>
      <c r="J1771" s="98"/>
      <c r="K1771" s="98"/>
      <c r="L1771" s="44"/>
      <c r="M1771" s="44"/>
    </row>
    <row r="1772" spans="1:14">
      <c r="A1772" s="17">
        <v>3</v>
      </c>
      <c r="B1772" s="75"/>
      <c r="C1772" s="71"/>
      <c r="D1772" s="6"/>
      <c r="E1772" s="71"/>
      <c r="F1772" s="6"/>
      <c r="G1772" s="27"/>
      <c r="H1772" s="204" t="s">
        <v>75</v>
      </c>
      <c r="I1772" s="205"/>
      <c r="J1772" s="98"/>
      <c r="K1772" s="44" t="s">
        <v>35</v>
      </c>
      <c r="L1772" s="5"/>
      <c r="M1772" s="5"/>
    </row>
    <row r="1773" spans="1:14">
      <c r="A1773" s="17">
        <v>4</v>
      </c>
      <c r="B1773" s="75"/>
      <c r="C1773" s="71"/>
      <c r="D1773" s="6"/>
      <c r="E1773" s="71"/>
      <c r="F1773" s="6"/>
      <c r="G1773" s="27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3"/>
    </row>
    <row r="1774" spans="1:14">
      <c r="A1774" s="17">
        <v>5</v>
      </c>
      <c r="B1774" s="76"/>
      <c r="C1774" s="71"/>
      <c r="D1774" s="71"/>
      <c r="E1774" s="71"/>
      <c r="F1774" s="6"/>
      <c r="G1774" s="27"/>
      <c r="H1774" s="21" t="s">
        <v>65</v>
      </c>
      <c r="I1774" s="21"/>
      <c r="J1774" s="43">
        <f>SUM(B1772:B1774)*5+(B1776)*3+B1771</f>
        <v>10</v>
      </c>
      <c r="K1774" s="27"/>
      <c r="L1774" s="3"/>
      <c r="M1774" s="3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27"/>
      <c r="H1775" s="206" t="s">
        <v>66</v>
      </c>
      <c r="I1775" s="207"/>
      <c r="J1775" s="206" t="s">
        <v>67</v>
      </c>
      <c r="K1775" s="207"/>
      <c r="L1775" s="20"/>
      <c r="M1775" s="20"/>
    </row>
    <row r="1776" spans="1:14">
      <c r="A1776" s="17">
        <v>7</v>
      </c>
      <c r="B1776" s="76"/>
      <c r="C1776" s="71"/>
      <c r="D1776" s="71"/>
      <c r="E1776" s="71"/>
      <c r="F1776" s="6"/>
      <c r="G1776" s="27"/>
      <c r="H1776" s="197"/>
      <c r="I1776" s="198"/>
      <c r="J1776" s="197"/>
      <c r="K1776" s="198"/>
      <c r="L1776" s="27"/>
      <c r="M1776" s="27"/>
    </row>
    <row r="1777" spans="1:13">
      <c r="A1777" s="17">
        <v>8</v>
      </c>
      <c r="B1777" s="7"/>
      <c r="C1777" s="7"/>
      <c r="D1777" s="7"/>
      <c r="E1777" s="71"/>
      <c r="F1777" s="6"/>
      <c r="G1777" s="27"/>
      <c r="H1777" s="199"/>
      <c r="I1777" s="200"/>
      <c r="J1777" s="199"/>
      <c r="K1777" s="200"/>
      <c r="L1777" s="27"/>
      <c r="M1777" s="27"/>
    </row>
    <row r="1778" spans="1:13">
      <c r="A1778" s="17">
        <v>9</v>
      </c>
      <c r="B1778" s="23"/>
      <c r="C1778" s="7"/>
      <c r="D1778" s="7"/>
      <c r="E1778" s="6"/>
      <c r="F1778" s="6"/>
      <c r="G1778" s="27"/>
      <c r="H1778" s="38" t="s">
        <v>68</v>
      </c>
      <c r="I1778" s="38"/>
      <c r="J1778" s="38"/>
      <c r="K1778" s="38"/>
      <c r="L1778" s="27"/>
      <c r="M1778" s="27"/>
    </row>
    <row r="1779" spans="1:13">
      <c r="A1779" s="17">
        <v>10</v>
      </c>
      <c r="B1779" s="95"/>
      <c r="C1779" s="6"/>
      <c r="D1779" s="6"/>
      <c r="E1779" s="6"/>
      <c r="F1779" s="6"/>
      <c r="G1779" s="27"/>
      <c r="H1779" s="54" t="s">
        <v>69</v>
      </c>
      <c r="I1779" s="54"/>
      <c r="J1779" s="54"/>
      <c r="K1779" s="54"/>
      <c r="L1779" s="27"/>
      <c r="M1779" s="27"/>
    </row>
    <row r="1780" spans="1:13">
      <c r="A1780" s="17">
        <v>11</v>
      </c>
      <c r="B1780" s="76"/>
      <c r="C1780" s="6"/>
      <c r="D1780" s="6"/>
      <c r="E1780" s="6"/>
      <c r="F1780" s="6"/>
      <c r="G1780" s="20"/>
      <c r="H1780" s="182"/>
      <c r="I1780" s="183"/>
      <c r="J1780" s="8"/>
      <c r="K1780" s="8"/>
      <c r="L1780" s="8"/>
      <c r="M1780" s="8"/>
    </row>
    <row r="1781" spans="1:13">
      <c r="A1781" s="17">
        <v>12</v>
      </c>
      <c r="B1781" s="75"/>
      <c r="C1781" s="6"/>
      <c r="D1781" s="6"/>
      <c r="E1781" s="6"/>
      <c r="F1781" s="6"/>
      <c r="G1781" s="20"/>
      <c r="H1781" s="95"/>
      <c r="I1781" s="7"/>
      <c r="J1781" s="8"/>
      <c r="K1781" s="8"/>
      <c r="L1781" s="8"/>
      <c r="M1781" s="8"/>
    </row>
    <row r="1782" spans="1:13">
      <c r="A1782" s="17">
        <v>13</v>
      </c>
      <c r="B1782" s="76"/>
      <c r="C1782" s="6"/>
      <c r="D1782" s="6"/>
      <c r="E1782" s="6"/>
      <c r="F1782" s="6"/>
      <c r="G1782" s="20"/>
      <c r="H1782" s="95"/>
      <c r="I1782" s="7"/>
      <c r="J1782" s="8"/>
      <c r="K1782" s="8"/>
      <c r="L1782" s="8"/>
      <c r="M1782" s="8"/>
    </row>
    <row r="1783" spans="1:13">
      <c r="A1783" s="17">
        <v>14</v>
      </c>
      <c r="B1783" s="76"/>
      <c r="C1783" s="6"/>
      <c r="D1783" s="6"/>
      <c r="E1783" s="6"/>
      <c r="F1783" s="6"/>
      <c r="G1783" s="20"/>
      <c r="H1783" s="95"/>
      <c r="I1783" s="7"/>
      <c r="J1783" s="8"/>
      <c r="K1783" s="8"/>
      <c r="L1783" s="8"/>
      <c r="M1783" s="8"/>
    </row>
    <row r="1784" spans="1:13">
      <c r="A1784" s="17">
        <v>15</v>
      </c>
      <c r="B1784" s="76"/>
      <c r="C1784" s="6"/>
      <c r="D1784" s="6"/>
      <c r="E1784" s="6"/>
      <c r="F1784" s="6"/>
      <c r="G1784" s="20"/>
      <c r="H1784" s="95"/>
      <c r="I1784" s="7"/>
      <c r="J1784" s="8"/>
      <c r="K1784" s="8"/>
      <c r="L1784" s="8"/>
      <c r="M1784" s="8"/>
    </row>
    <row r="1785" spans="1:13">
      <c r="A1785" s="17">
        <v>16</v>
      </c>
      <c r="B1785" s="75"/>
      <c r="C1785" s="6"/>
      <c r="D1785" s="6"/>
      <c r="E1785" s="6"/>
      <c r="F1785" s="6"/>
      <c r="G1785" s="54"/>
      <c r="H1785" s="95"/>
      <c r="I1785" s="7"/>
      <c r="J1785" s="8"/>
      <c r="K1785" s="8"/>
      <c r="L1785" s="8"/>
      <c r="M1785" s="8"/>
    </row>
    <row r="1786" spans="1:13">
      <c r="A1786" s="17">
        <v>17</v>
      </c>
      <c r="B1786" s="76"/>
      <c r="C1786" s="6"/>
      <c r="D1786" s="6"/>
      <c r="E1786" s="6"/>
      <c r="F1786" s="6"/>
      <c r="G1786" s="54"/>
      <c r="H1786" s="56" t="s">
        <v>83</v>
      </c>
      <c r="I1786" s="8"/>
      <c r="J1786" s="56"/>
      <c r="K1786" s="8"/>
      <c r="L1786" s="56"/>
      <c r="M1786" s="56"/>
    </row>
    <row r="1787" spans="1:13">
      <c r="A1787" s="17">
        <v>18</v>
      </c>
      <c r="B1787" s="76"/>
      <c r="C1787" s="6"/>
      <c r="D1787" s="6"/>
      <c r="E1787" s="6"/>
      <c r="F1787" s="6"/>
      <c r="G1787" s="54"/>
      <c r="H1787" s="99"/>
      <c r="I1787" s="8"/>
      <c r="J1787" s="99"/>
      <c r="K1787" s="8"/>
      <c r="L1787" s="99"/>
      <c r="M1787" s="99"/>
    </row>
    <row r="1788" spans="1:13">
      <c r="A1788" s="17">
        <v>19</v>
      </c>
      <c r="B1788" s="76"/>
      <c r="C1788" s="6"/>
      <c r="D1788" s="6"/>
      <c r="E1788" s="6"/>
      <c r="F1788" s="6"/>
      <c r="G1788" s="99"/>
      <c r="H1788" s="8"/>
      <c r="I1788" s="8"/>
      <c r="J1788" s="8"/>
      <c r="K1788" s="8"/>
      <c r="L1788" s="8"/>
      <c r="M1788" s="8"/>
    </row>
    <row r="1789" spans="1:13">
      <c r="A1789" s="17">
        <v>20</v>
      </c>
      <c r="B1789" s="75"/>
      <c r="C1789" s="6"/>
      <c r="D1789" s="6"/>
      <c r="E1789" s="6"/>
      <c r="F1789" s="6"/>
      <c r="G1789" s="99"/>
      <c r="H1789" s="8"/>
      <c r="I1789" s="8"/>
      <c r="J1789" s="8"/>
      <c r="K1789" s="8"/>
      <c r="L1789" s="8"/>
      <c r="M1789" s="8"/>
    </row>
    <row r="1790" spans="1:13">
      <c r="A1790" s="17">
        <v>21</v>
      </c>
      <c r="B1790" s="76"/>
      <c r="C1790" s="6"/>
      <c r="D1790" s="6"/>
      <c r="E1790" s="6"/>
      <c r="F1790" s="6"/>
      <c r="G1790" s="99"/>
      <c r="H1790" s="8"/>
      <c r="I1790" s="8"/>
      <c r="J1790" s="8"/>
      <c r="K1790" s="8"/>
      <c r="L1790" s="8"/>
      <c r="M1790" s="8"/>
    </row>
    <row r="1791" spans="1:13">
      <c r="A1791" s="17">
        <v>22</v>
      </c>
      <c r="B1791" s="76"/>
      <c r="C1791" s="6"/>
      <c r="D1791" s="6"/>
      <c r="E1791" s="6"/>
      <c r="F1791" s="6"/>
      <c r="G1791" s="99"/>
      <c r="H1791" s="8"/>
      <c r="I1791" s="8"/>
      <c r="J1791" s="8"/>
      <c r="K1791" s="8"/>
      <c r="L1791" s="8"/>
      <c r="M1791" s="8"/>
    </row>
    <row r="1792" spans="1:13">
      <c r="A1792" s="17">
        <v>23</v>
      </c>
      <c r="B1792" s="76"/>
      <c r="C1792" s="6"/>
      <c r="D1792" s="6"/>
      <c r="E1792" s="6"/>
      <c r="F1792" s="6"/>
      <c r="G1792" s="99"/>
      <c r="H1792" s="8"/>
      <c r="I1792" s="8"/>
      <c r="J1792" s="8"/>
      <c r="K1792" s="8"/>
      <c r="L1792" s="8" t="s">
        <v>84</v>
      </c>
      <c r="M1792" s="8"/>
    </row>
    <row r="1793" spans="1:13">
      <c r="A1793" s="17">
        <v>24</v>
      </c>
      <c r="B1793" s="75"/>
      <c r="C1793" s="6"/>
      <c r="D1793" s="6"/>
      <c r="E1793" s="6"/>
      <c r="F1793" s="6"/>
      <c r="G1793" s="99"/>
      <c r="H1793" s="42"/>
      <c r="I1793" s="8"/>
      <c r="J1793" s="42"/>
      <c r="K1793" s="8"/>
      <c r="L1793" s="8"/>
      <c r="M1793" s="8"/>
    </row>
    <row r="1794" spans="1:13">
      <c r="A1794" s="17">
        <v>25</v>
      </c>
      <c r="B1794" s="76"/>
      <c r="C1794" s="6"/>
      <c r="D1794" s="6"/>
      <c r="E1794" s="6"/>
      <c r="F1794" s="6"/>
      <c r="G1794" s="99"/>
      <c r="H1794" s="42"/>
      <c r="I1794" s="99"/>
      <c r="J1794" s="42"/>
      <c r="K1794" s="8"/>
      <c r="L1794" s="8"/>
      <c r="M1794" s="8"/>
    </row>
    <row r="1795" spans="1:13">
      <c r="G1795" s="8"/>
      <c r="H1795" s="8"/>
      <c r="I1795" s="8"/>
      <c r="J1795" s="8"/>
      <c r="K1795" s="8"/>
      <c r="L1795" s="8"/>
      <c r="M1795" s="8"/>
    </row>
    <row r="1796" spans="1:13">
      <c r="G1796" s="8"/>
      <c r="H1796" s="8"/>
      <c r="I1796" s="8"/>
      <c r="J1796" s="8"/>
      <c r="K1796" s="8"/>
      <c r="L1796" s="8"/>
      <c r="M1796" s="8"/>
    </row>
    <row r="1797" spans="1:13">
      <c r="G1797" s="8"/>
      <c r="H1797" s="8"/>
      <c r="I1797" s="8"/>
      <c r="J1797" s="8"/>
      <c r="K1797" s="8"/>
      <c r="L1797" s="8"/>
      <c r="M1797" s="8"/>
    </row>
    <row r="1798" spans="1:13">
      <c r="G1798" s="8"/>
      <c r="H1798" s="8"/>
      <c r="I1798" s="8"/>
      <c r="J1798" s="8"/>
      <c r="K1798" s="8"/>
      <c r="L1798" s="8"/>
      <c r="M1798" s="8"/>
    </row>
    <row r="1799" spans="1:13">
      <c r="G1799" s="8"/>
      <c r="H1799" s="8"/>
      <c r="I1799" s="8"/>
      <c r="J1799" s="8"/>
      <c r="K1799" s="8"/>
      <c r="L1799" s="8"/>
      <c r="M1799" s="8"/>
    </row>
    <row r="1800" spans="1:13">
      <c r="G1800" s="8"/>
      <c r="H1800" s="8"/>
      <c r="I1800" s="8"/>
      <c r="J1800" s="8"/>
      <c r="K1800" s="8"/>
      <c r="L1800" s="8"/>
      <c r="M1800" s="8"/>
    </row>
    <row r="1801" spans="1:13">
      <c r="G1801" s="8"/>
      <c r="H1801" s="8"/>
      <c r="I1801" s="8"/>
      <c r="J1801" s="8"/>
      <c r="K1801" s="8"/>
      <c r="L1801" s="8"/>
      <c r="M1801" s="8"/>
    </row>
    <row r="1802" spans="1:13">
      <c r="G1802" s="8"/>
      <c r="H1802" s="8"/>
      <c r="I1802" s="8"/>
      <c r="J1802" s="8"/>
      <c r="K1802" s="8"/>
      <c r="L1802" s="8"/>
      <c r="M1802" s="8"/>
    </row>
    <row r="1803" spans="1:13">
      <c r="G1803" s="8"/>
      <c r="H1803" s="8"/>
      <c r="I1803" s="8"/>
      <c r="J1803" s="8"/>
      <c r="K1803" s="8"/>
      <c r="L1803" s="8"/>
      <c r="M1803" s="8"/>
    </row>
    <row r="1804" spans="1:13">
      <c r="G1804" s="8"/>
      <c r="H1804" s="8"/>
      <c r="I1804" s="8"/>
      <c r="J1804" s="8"/>
      <c r="K1804" s="8"/>
      <c r="L1804" s="8"/>
      <c r="M1804" s="8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  <c r="M1805" s="94"/>
    </row>
    <row r="1806" spans="1:13">
      <c r="A1806" s="202" t="s">
        <v>86</v>
      </c>
      <c r="B1806" s="203"/>
      <c r="C1806" s="203"/>
      <c r="D1806" s="203"/>
      <c r="E1806" s="203"/>
      <c r="F1806" s="97"/>
      <c r="G1806" s="27"/>
      <c r="H1806" s="96" t="s">
        <v>51</v>
      </c>
      <c r="I1806" s="96"/>
      <c r="J1806" s="96"/>
      <c r="K1806" s="27"/>
      <c r="L1806" s="27"/>
      <c r="M1806" s="27"/>
    </row>
    <row r="1807" spans="1:13">
      <c r="A1807" s="34" t="s">
        <v>52</v>
      </c>
      <c r="B1807" s="97"/>
      <c r="C1807" s="97"/>
      <c r="D1807" s="97"/>
      <c r="E1807" s="97"/>
      <c r="F1807" s="97"/>
      <c r="G1807" s="27"/>
      <c r="H1807" s="55" t="s">
        <v>89</v>
      </c>
      <c r="I1807" s="55"/>
      <c r="J1807" s="55"/>
      <c r="K1807" s="37"/>
      <c r="L1807" s="26"/>
      <c r="M1807" s="26"/>
    </row>
    <row r="1808" spans="1:13">
      <c r="A1808" s="97"/>
      <c r="B1808" s="29"/>
      <c r="C1808" s="15" t="s">
        <v>53</v>
      </c>
      <c r="D1808" s="67"/>
      <c r="E1808" s="30"/>
      <c r="F1808" s="28"/>
      <c r="G1808" s="27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32"/>
    </row>
    <row r="1809" spans="1:13">
      <c r="A1809" s="1"/>
      <c r="B1809" s="1"/>
      <c r="C1809" s="15" t="s">
        <v>59</v>
      </c>
      <c r="D1809" s="30"/>
      <c r="E1809" s="30"/>
      <c r="F1809" s="28"/>
      <c r="G1809" s="27"/>
      <c r="H1809" s="31">
        <v>1</v>
      </c>
      <c r="I1809" s="68"/>
      <c r="J1809" s="35"/>
      <c r="K1809" s="31"/>
      <c r="L1809" s="33"/>
      <c r="M1809" s="106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27"/>
      <c r="H1810" s="31">
        <v>2</v>
      </c>
      <c r="I1810" s="68"/>
      <c r="J1810" s="35"/>
      <c r="K1810" s="31"/>
      <c r="L1810" s="33"/>
      <c r="M1810" s="106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27"/>
      <c r="H1811" s="31">
        <v>3</v>
      </c>
      <c r="I1811" s="31"/>
      <c r="J1811" s="35"/>
      <c r="K1811" s="31"/>
      <c r="L1811" s="33"/>
      <c r="M1811" s="106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27"/>
      <c r="H1812" s="31">
        <v>4</v>
      </c>
      <c r="I1812" s="31"/>
      <c r="J1812" s="35"/>
      <c r="K1812" s="31"/>
      <c r="L1812" s="33"/>
      <c r="M1812" s="106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27"/>
      <c r="H1813" s="31">
        <v>5</v>
      </c>
      <c r="I1813" s="31"/>
      <c r="J1813" s="35"/>
      <c r="K1813" s="31"/>
      <c r="L1813" s="33"/>
      <c r="M1813" s="106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27"/>
      <c r="H1814" s="72"/>
      <c r="I1814" s="72"/>
      <c r="J1814" s="72"/>
      <c r="K1814" s="72"/>
      <c r="L1814" s="44"/>
      <c r="M1814" s="44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27"/>
      <c r="H1815" s="98"/>
      <c r="I1815" s="98"/>
      <c r="J1815" s="98"/>
      <c r="K1815" s="98"/>
      <c r="L1815" s="44"/>
      <c r="M1815" s="44"/>
    </row>
    <row r="1816" spans="1:13">
      <c r="A1816" s="17">
        <v>3</v>
      </c>
      <c r="B1816" s="75"/>
      <c r="C1816" s="71"/>
      <c r="D1816" s="6"/>
      <c r="E1816" s="71"/>
      <c r="F1816" s="6"/>
      <c r="G1816" s="27"/>
      <c r="H1816" s="204" t="s">
        <v>75</v>
      </c>
      <c r="I1816" s="205"/>
      <c r="J1816" s="98"/>
      <c r="K1816" s="44" t="s">
        <v>35</v>
      </c>
      <c r="L1816" s="5"/>
      <c r="M1816" s="5"/>
    </row>
    <row r="1817" spans="1:13">
      <c r="A1817" s="17">
        <v>4</v>
      </c>
      <c r="B1817" s="75"/>
      <c r="C1817" s="71"/>
      <c r="D1817" s="6"/>
      <c r="E1817" s="71"/>
      <c r="F1817" s="6"/>
      <c r="G1817" s="27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3"/>
    </row>
    <row r="1818" spans="1:13">
      <c r="A1818" s="17">
        <v>5</v>
      </c>
      <c r="B1818" s="76"/>
      <c r="C1818" s="71"/>
      <c r="D1818" s="71"/>
      <c r="E1818" s="71"/>
      <c r="F1818" s="6"/>
      <c r="G1818" s="27"/>
      <c r="H1818" s="21" t="s">
        <v>65</v>
      </c>
      <c r="I1818" s="21"/>
      <c r="J1818" s="43">
        <f>SUM(B1816:B1818)*5+(B1820)*3+B1815</f>
        <v>10</v>
      </c>
      <c r="K1818" s="27"/>
      <c r="L1818" s="3"/>
      <c r="M1818" s="3"/>
    </row>
    <row r="1819" spans="1:13">
      <c r="A1819" s="17">
        <v>6</v>
      </c>
      <c r="B1819" s="7"/>
      <c r="C1819" s="7"/>
      <c r="D1819" s="7"/>
      <c r="E1819" s="71"/>
      <c r="F1819" s="6"/>
      <c r="G1819" s="27"/>
      <c r="H1819" s="206" t="s">
        <v>66</v>
      </c>
      <c r="I1819" s="207"/>
      <c r="J1819" s="206" t="s">
        <v>67</v>
      </c>
      <c r="K1819" s="207"/>
      <c r="L1819" s="20"/>
      <c r="M1819" s="20"/>
    </row>
    <row r="1820" spans="1:13">
      <c r="A1820" s="17">
        <v>7</v>
      </c>
      <c r="B1820" s="76"/>
      <c r="C1820" s="71"/>
      <c r="D1820" s="71"/>
      <c r="E1820" s="71"/>
      <c r="F1820" s="6"/>
      <c r="G1820" s="27"/>
      <c r="H1820" s="197"/>
      <c r="I1820" s="198"/>
      <c r="J1820" s="197"/>
      <c r="K1820" s="198"/>
      <c r="L1820" s="27"/>
      <c r="M1820" s="27"/>
    </row>
    <row r="1821" spans="1:13">
      <c r="A1821" s="17">
        <v>8</v>
      </c>
      <c r="B1821" s="7"/>
      <c r="C1821" s="7"/>
      <c r="D1821" s="7"/>
      <c r="E1821" s="71"/>
      <c r="F1821" s="6"/>
      <c r="G1821" s="27"/>
      <c r="H1821" s="199"/>
      <c r="I1821" s="200"/>
      <c r="J1821" s="199"/>
      <c r="K1821" s="200"/>
      <c r="L1821" s="27"/>
      <c r="M1821" s="27"/>
    </row>
    <row r="1822" spans="1:13">
      <c r="A1822" s="17">
        <v>9</v>
      </c>
      <c r="B1822" s="23"/>
      <c r="C1822" s="7"/>
      <c r="D1822" s="7"/>
      <c r="E1822" s="6"/>
      <c r="F1822" s="6"/>
      <c r="G1822" s="27"/>
      <c r="H1822" s="38" t="s">
        <v>68</v>
      </c>
      <c r="I1822" s="38"/>
      <c r="J1822" s="38"/>
      <c r="K1822" s="38"/>
      <c r="L1822" s="27"/>
      <c r="M1822" s="27"/>
    </row>
    <row r="1823" spans="1:13">
      <c r="A1823" s="17">
        <v>10</v>
      </c>
      <c r="B1823" s="95"/>
      <c r="C1823" s="6"/>
      <c r="D1823" s="6"/>
      <c r="E1823" s="6"/>
      <c r="F1823" s="6"/>
      <c r="G1823" s="27"/>
      <c r="H1823" s="54" t="s">
        <v>69</v>
      </c>
      <c r="I1823" s="54"/>
      <c r="J1823" s="54"/>
      <c r="K1823" s="54"/>
      <c r="L1823" s="27"/>
      <c r="M1823" s="27"/>
    </row>
    <row r="1824" spans="1:13">
      <c r="A1824" s="17">
        <v>11</v>
      </c>
      <c r="B1824" s="76"/>
      <c r="C1824" s="6"/>
      <c r="D1824" s="6"/>
      <c r="E1824" s="6"/>
      <c r="F1824" s="6"/>
      <c r="G1824" s="20"/>
      <c r="H1824" s="182"/>
      <c r="I1824" s="183"/>
      <c r="J1824" s="8"/>
      <c r="K1824" s="8"/>
      <c r="L1824" s="8"/>
      <c r="M1824" s="8"/>
    </row>
    <row r="1825" spans="1:13">
      <c r="A1825" s="17">
        <v>12</v>
      </c>
      <c r="B1825" s="75"/>
      <c r="C1825" s="6"/>
      <c r="D1825" s="6"/>
      <c r="E1825" s="6"/>
      <c r="F1825" s="6"/>
      <c r="G1825" s="20"/>
      <c r="H1825" s="95"/>
      <c r="I1825" s="7"/>
      <c r="J1825" s="8"/>
      <c r="K1825" s="8"/>
      <c r="L1825" s="8"/>
      <c r="M1825" s="8"/>
    </row>
    <row r="1826" spans="1:13">
      <c r="A1826" s="17">
        <v>13</v>
      </c>
      <c r="B1826" s="76"/>
      <c r="C1826" s="6"/>
      <c r="D1826" s="6"/>
      <c r="E1826" s="6"/>
      <c r="F1826" s="6"/>
      <c r="G1826" s="20"/>
      <c r="H1826" s="95"/>
      <c r="I1826" s="7"/>
      <c r="J1826" s="8"/>
      <c r="K1826" s="8"/>
      <c r="L1826" s="8"/>
      <c r="M1826" s="8"/>
    </row>
    <row r="1827" spans="1:13">
      <c r="A1827" s="17">
        <v>14</v>
      </c>
      <c r="B1827" s="76"/>
      <c r="C1827" s="6"/>
      <c r="D1827" s="6"/>
      <c r="E1827" s="6"/>
      <c r="F1827" s="6"/>
      <c r="G1827" s="20"/>
      <c r="H1827" s="95"/>
      <c r="I1827" s="7"/>
      <c r="J1827" s="8"/>
      <c r="K1827" s="8"/>
      <c r="L1827" s="8"/>
      <c r="M1827" s="8"/>
    </row>
    <row r="1828" spans="1:13">
      <c r="A1828" s="17">
        <v>15</v>
      </c>
      <c r="B1828" s="76"/>
      <c r="C1828" s="6"/>
      <c r="D1828" s="6"/>
      <c r="E1828" s="6"/>
      <c r="F1828" s="6"/>
      <c r="G1828" s="20"/>
      <c r="H1828" s="95"/>
      <c r="I1828" s="7"/>
      <c r="J1828" s="8"/>
      <c r="K1828" s="8"/>
      <c r="L1828" s="8"/>
      <c r="M1828" s="8"/>
    </row>
    <row r="1829" spans="1:13">
      <c r="A1829" s="17">
        <v>16</v>
      </c>
      <c r="B1829" s="75"/>
      <c r="C1829" s="6"/>
      <c r="D1829" s="6"/>
      <c r="E1829" s="6"/>
      <c r="F1829" s="6"/>
      <c r="G1829" s="54"/>
      <c r="H1829" s="95"/>
      <c r="I1829" s="7"/>
      <c r="J1829" s="8"/>
      <c r="K1829" s="8"/>
      <c r="L1829" s="8"/>
      <c r="M1829" s="8"/>
    </row>
    <row r="1830" spans="1:13">
      <c r="A1830" s="17">
        <v>17</v>
      </c>
      <c r="B1830" s="76"/>
      <c r="C1830" s="6"/>
      <c r="D1830" s="6"/>
      <c r="E1830" s="6"/>
      <c r="F1830" s="6"/>
      <c r="G1830" s="54"/>
      <c r="H1830" s="56" t="s">
        <v>83</v>
      </c>
      <c r="I1830" s="8"/>
      <c r="J1830" s="56"/>
      <c r="K1830" s="8"/>
      <c r="L1830" s="56"/>
      <c r="M1830" s="56"/>
    </row>
    <row r="1831" spans="1:13">
      <c r="A1831" s="17">
        <v>18</v>
      </c>
      <c r="B1831" s="76"/>
      <c r="C1831" s="6"/>
      <c r="D1831" s="6"/>
      <c r="E1831" s="6"/>
      <c r="F1831" s="6"/>
      <c r="G1831" s="54"/>
      <c r="H1831" s="99"/>
      <c r="I1831" s="8"/>
      <c r="J1831" s="99"/>
      <c r="K1831" s="8"/>
      <c r="L1831" s="99"/>
      <c r="M1831" s="99"/>
    </row>
    <row r="1832" spans="1:13">
      <c r="A1832" s="17">
        <v>19</v>
      </c>
      <c r="B1832" s="76"/>
      <c r="C1832" s="6"/>
      <c r="D1832" s="6"/>
      <c r="E1832" s="6"/>
      <c r="F1832" s="6"/>
      <c r="G1832" s="99"/>
      <c r="H1832" s="8"/>
      <c r="I1832" s="8"/>
      <c r="J1832" s="8"/>
      <c r="K1832" s="8"/>
      <c r="L1832" s="8"/>
      <c r="M1832" s="8"/>
    </row>
    <row r="1833" spans="1:13">
      <c r="A1833" s="17">
        <v>20</v>
      </c>
      <c r="B1833" s="75"/>
      <c r="C1833" s="6"/>
      <c r="D1833" s="6"/>
      <c r="E1833" s="6"/>
      <c r="F1833" s="6"/>
      <c r="G1833" s="99"/>
      <c r="H1833" s="8"/>
      <c r="I1833" s="8"/>
      <c r="J1833" s="8"/>
      <c r="K1833" s="8"/>
      <c r="L1833" s="8"/>
      <c r="M1833" s="8"/>
    </row>
    <row r="1834" spans="1:13">
      <c r="A1834" s="17">
        <v>21</v>
      </c>
      <c r="B1834" s="76"/>
      <c r="C1834" s="6"/>
      <c r="D1834" s="6"/>
      <c r="E1834" s="6"/>
      <c r="F1834" s="6"/>
      <c r="G1834" s="99"/>
      <c r="H1834" s="8"/>
      <c r="I1834" s="8"/>
      <c r="J1834" s="8"/>
      <c r="K1834" s="8"/>
      <c r="L1834" s="8"/>
      <c r="M1834" s="8"/>
    </row>
    <row r="1835" spans="1:13">
      <c r="A1835" s="17">
        <v>22</v>
      </c>
      <c r="B1835" s="76"/>
      <c r="C1835" s="6"/>
      <c r="D1835" s="6"/>
      <c r="E1835" s="6"/>
      <c r="F1835" s="6"/>
      <c r="G1835" s="99"/>
      <c r="H1835" s="8"/>
      <c r="I1835" s="8"/>
      <c r="J1835" s="8"/>
      <c r="K1835" s="8"/>
      <c r="L1835" s="8"/>
      <c r="M1835" s="8"/>
    </row>
    <row r="1836" spans="1:13">
      <c r="A1836" s="17">
        <v>23</v>
      </c>
      <c r="B1836" s="76"/>
      <c r="C1836" s="6"/>
      <c r="D1836" s="6"/>
      <c r="E1836" s="6"/>
      <c r="F1836" s="6"/>
      <c r="G1836" s="99"/>
      <c r="H1836" s="8"/>
      <c r="I1836" s="8"/>
      <c r="J1836" s="8"/>
      <c r="K1836" s="8"/>
      <c r="L1836" s="8" t="s">
        <v>84</v>
      </c>
      <c r="M1836" s="8"/>
    </row>
    <row r="1837" spans="1:13">
      <c r="A1837" s="17">
        <v>24</v>
      </c>
      <c r="B1837" s="75"/>
      <c r="C1837" s="6"/>
      <c r="D1837" s="6"/>
      <c r="E1837" s="6"/>
      <c r="F1837" s="6"/>
      <c r="G1837" s="99"/>
      <c r="H1837" s="42"/>
      <c r="I1837" s="8"/>
      <c r="J1837" s="42"/>
      <c r="K1837" s="8"/>
      <c r="L1837" s="8"/>
      <c r="M1837" s="8"/>
    </row>
    <row r="1838" spans="1:13">
      <c r="A1838" s="17">
        <v>25</v>
      </c>
      <c r="B1838" s="76"/>
      <c r="C1838" s="6"/>
      <c r="D1838" s="6"/>
      <c r="E1838" s="6"/>
      <c r="F1838" s="6"/>
      <c r="G1838" s="99"/>
      <c r="H1838" s="42"/>
      <c r="I1838" s="99"/>
      <c r="J1838" s="42"/>
      <c r="K1838" s="8"/>
      <c r="L1838" s="8"/>
      <c r="M1838" s="8"/>
    </row>
    <row r="1839" spans="1:13">
      <c r="G1839" s="8"/>
      <c r="H1839" s="8"/>
      <c r="I1839" s="8"/>
      <c r="J1839" s="8"/>
      <c r="K1839" s="8"/>
      <c r="L1839" s="8"/>
      <c r="M1839" s="8"/>
    </row>
    <row r="1840" spans="1:13">
      <c r="G1840" s="8"/>
      <c r="H1840" s="8"/>
      <c r="I1840" s="8"/>
      <c r="J1840" s="8"/>
      <c r="K1840" s="8"/>
      <c r="L1840" s="8"/>
      <c r="M1840" s="8"/>
    </row>
    <row r="1841" spans="1:13">
      <c r="G1841" s="8"/>
      <c r="H1841" s="8"/>
      <c r="I1841" s="8"/>
      <c r="J1841" s="8"/>
      <c r="K1841" s="8"/>
      <c r="L1841" s="8"/>
      <c r="M1841" s="8"/>
    </row>
    <row r="1842" spans="1:13">
      <c r="G1842" s="8"/>
      <c r="H1842" s="8"/>
      <c r="I1842" s="8"/>
      <c r="J1842" s="8"/>
      <c r="K1842" s="8"/>
      <c r="L1842" s="8"/>
      <c r="M1842" s="8"/>
    </row>
    <row r="1843" spans="1:13">
      <c r="G1843" s="8"/>
      <c r="H1843" s="8"/>
      <c r="I1843" s="8"/>
      <c r="J1843" s="8"/>
      <c r="K1843" s="8"/>
      <c r="L1843" s="8"/>
      <c r="M1843" s="8"/>
    </row>
    <row r="1844" spans="1:13">
      <c r="G1844" s="8"/>
      <c r="H1844" s="8"/>
      <c r="I1844" s="8"/>
      <c r="J1844" s="8"/>
      <c r="K1844" s="8"/>
      <c r="L1844" s="8"/>
      <c r="M1844" s="8"/>
    </row>
    <row r="1845" spans="1:13">
      <c r="G1845" s="8"/>
      <c r="H1845" s="8"/>
      <c r="I1845" s="8"/>
      <c r="J1845" s="8"/>
      <c r="K1845" s="8"/>
      <c r="L1845" s="8"/>
      <c r="M1845" s="8"/>
    </row>
    <row r="1846" spans="1:13">
      <c r="G1846" s="8"/>
      <c r="H1846" s="8"/>
      <c r="I1846" s="8"/>
      <c r="J1846" s="8"/>
      <c r="K1846" s="8"/>
      <c r="L1846" s="8"/>
      <c r="M1846" s="8"/>
    </row>
    <row r="1847" spans="1:13">
      <c r="G1847" s="8"/>
      <c r="H1847" s="8"/>
      <c r="I1847" s="8"/>
      <c r="J1847" s="8"/>
      <c r="K1847" s="8"/>
      <c r="L1847" s="8"/>
      <c r="M1847" s="8"/>
    </row>
    <row r="1848" spans="1:13">
      <c r="G1848" s="8"/>
      <c r="H1848" s="8"/>
      <c r="I1848" s="8"/>
      <c r="J1848" s="8"/>
      <c r="K1848" s="8"/>
      <c r="L1848" s="8"/>
      <c r="M1848" s="8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  <c r="M1849" s="94"/>
    </row>
    <row r="1850" spans="1:13">
      <c r="A1850" s="202" t="s">
        <v>86</v>
      </c>
      <c r="B1850" s="203"/>
      <c r="C1850" s="203"/>
      <c r="D1850" s="203"/>
      <c r="E1850" s="203"/>
      <c r="F1850" s="97"/>
      <c r="G1850" s="27"/>
      <c r="H1850" s="96" t="s">
        <v>51</v>
      </c>
      <c r="I1850" s="96"/>
      <c r="J1850" s="96"/>
      <c r="K1850" s="27"/>
      <c r="L1850" s="27"/>
      <c r="M1850" s="27"/>
    </row>
    <row r="1851" spans="1:13">
      <c r="A1851" s="34" t="s">
        <v>52</v>
      </c>
      <c r="B1851" s="97"/>
      <c r="C1851" s="97"/>
      <c r="D1851" s="97"/>
      <c r="E1851" s="97"/>
      <c r="F1851" s="97"/>
      <c r="G1851" s="27"/>
      <c r="H1851" s="55" t="s">
        <v>89</v>
      </c>
      <c r="I1851" s="55"/>
      <c r="J1851" s="55"/>
      <c r="K1851" s="37"/>
      <c r="L1851" s="26"/>
      <c r="M1851" s="26"/>
    </row>
    <row r="1852" spans="1:13">
      <c r="A1852" s="97"/>
      <c r="B1852" s="29"/>
      <c r="C1852" s="15" t="s">
        <v>53</v>
      </c>
      <c r="D1852" s="67"/>
      <c r="E1852" s="30"/>
      <c r="F1852" s="28"/>
      <c r="G1852" s="27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32"/>
    </row>
    <row r="1853" spans="1:13">
      <c r="A1853" s="1"/>
      <c r="B1853" s="1"/>
      <c r="C1853" s="15" t="s">
        <v>59</v>
      </c>
      <c r="D1853" s="30"/>
      <c r="E1853" s="30"/>
      <c r="F1853" s="28"/>
      <c r="G1853" s="27"/>
      <c r="H1853" s="31">
        <v>1</v>
      </c>
      <c r="I1853" s="68"/>
      <c r="J1853" s="35"/>
      <c r="K1853" s="31"/>
      <c r="L1853" s="33"/>
      <c r="M1853" s="106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27"/>
      <c r="H1854" s="31">
        <v>2</v>
      </c>
      <c r="I1854" s="68"/>
      <c r="J1854" s="35"/>
      <c r="K1854" s="31"/>
      <c r="L1854" s="33"/>
      <c r="M1854" s="106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27"/>
      <c r="H1855" s="31">
        <v>3</v>
      </c>
      <c r="I1855" s="31"/>
      <c r="J1855" s="35"/>
      <c r="K1855" s="31"/>
      <c r="L1855" s="33"/>
      <c r="M1855" s="106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27"/>
      <c r="H1856" s="31">
        <v>4</v>
      </c>
      <c r="I1856" s="31"/>
      <c r="J1856" s="35"/>
      <c r="K1856" s="31"/>
      <c r="L1856" s="33"/>
      <c r="M1856" s="106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27"/>
      <c r="H1857" s="31">
        <v>5</v>
      </c>
      <c r="I1857" s="31"/>
      <c r="J1857" s="35"/>
      <c r="K1857" s="31"/>
      <c r="L1857" s="33"/>
      <c r="M1857" s="106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27"/>
      <c r="H1858" s="72"/>
      <c r="I1858" s="72"/>
      <c r="J1858" s="72"/>
      <c r="K1858" s="72"/>
      <c r="L1858" s="44"/>
      <c r="M1858" s="44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27"/>
      <c r="H1859" s="98"/>
      <c r="I1859" s="98"/>
      <c r="J1859" s="98"/>
      <c r="K1859" s="98"/>
      <c r="L1859" s="44"/>
      <c r="M1859" s="44"/>
    </row>
    <row r="1860" spans="1:14">
      <c r="A1860" s="17">
        <v>3</v>
      </c>
      <c r="B1860" s="75"/>
      <c r="C1860" s="71"/>
      <c r="D1860" s="6"/>
      <c r="E1860" s="71"/>
      <c r="F1860" s="6"/>
      <c r="G1860" s="27"/>
      <c r="H1860" s="204" t="s">
        <v>75</v>
      </c>
      <c r="I1860" s="205"/>
      <c r="J1860" s="98"/>
      <c r="K1860" s="44" t="s">
        <v>35</v>
      </c>
      <c r="L1860" s="5"/>
      <c r="M1860" s="5"/>
    </row>
    <row r="1861" spans="1:14">
      <c r="A1861" s="17">
        <v>4</v>
      </c>
      <c r="B1861" s="75"/>
      <c r="C1861" s="71"/>
      <c r="D1861" s="6"/>
      <c r="E1861" s="71"/>
      <c r="F1861" s="6"/>
      <c r="G1861" s="27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3"/>
    </row>
    <row r="1862" spans="1:14">
      <c r="A1862" s="17">
        <v>5</v>
      </c>
      <c r="B1862" s="76"/>
      <c r="C1862" s="71"/>
      <c r="D1862" s="71"/>
      <c r="E1862" s="71"/>
      <c r="F1862" s="6"/>
      <c r="G1862" s="27"/>
      <c r="H1862" s="21" t="s">
        <v>65</v>
      </c>
      <c r="I1862" s="21"/>
      <c r="J1862" s="43">
        <f>SUM(B1860:B1862)*5+(B1864)*3+B1859</f>
        <v>10</v>
      </c>
      <c r="K1862" s="27"/>
      <c r="L1862" s="3"/>
      <c r="M1862" s="3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27"/>
      <c r="H1863" s="206" t="s">
        <v>66</v>
      </c>
      <c r="I1863" s="207"/>
      <c r="J1863" s="206" t="s">
        <v>67</v>
      </c>
      <c r="K1863" s="207"/>
      <c r="L1863" s="20"/>
      <c r="M1863" s="20"/>
    </row>
    <row r="1864" spans="1:14">
      <c r="A1864" s="17">
        <v>7</v>
      </c>
      <c r="B1864" s="76"/>
      <c r="C1864" s="71"/>
      <c r="D1864" s="71"/>
      <c r="E1864" s="71"/>
      <c r="F1864" s="6"/>
      <c r="G1864" s="27"/>
      <c r="H1864" s="197"/>
      <c r="I1864" s="198"/>
      <c r="J1864" s="197"/>
      <c r="K1864" s="198"/>
      <c r="L1864" s="27"/>
      <c r="M1864" s="27"/>
    </row>
    <row r="1865" spans="1:14">
      <c r="A1865" s="17">
        <v>8</v>
      </c>
      <c r="B1865" s="7"/>
      <c r="C1865" s="7"/>
      <c r="D1865" s="7"/>
      <c r="E1865" s="71"/>
      <c r="F1865" s="6"/>
      <c r="G1865" s="27"/>
      <c r="H1865" s="199"/>
      <c r="I1865" s="200"/>
      <c r="J1865" s="199"/>
      <c r="K1865" s="200"/>
      <c r="L1865" s="27"/>
      <c r="M1865" s="27"/>
    </row>
    <row r="1866" spans="1:14">
      <c r="A1866" s="17">
        <v>9</v>
      </c>
      <c r="B1866" s="23"/>
      <c r="C1866" s="7"/>
      <c r="D1866" s="7"/>
      <c r="E1866" s="6"/>
      <c r="F1866" s="6"/>
      <c r="G1866" s="27"/>
      <c r="H1866" s="38" t="s">
        <v>68</v>
      </c>
      <c r="I1866" s="38"/>
      <c r="J1866" s="38"/>
      <c r="K1866" s="38"/>
      <c r="L1866" s="27"/>
      <c r="M1866" s="27"/>
    </row>
    <row r="1867" spans="1:14">
      <c r="A1867" s="17">
        <v>10</v>
      </c>
      <c r="B1867" s="95"/>
      <c r="C1867" s="6"/>
      <c r="D1867" s="6"/>
      <c r="E1867" s="6"/>
      <c r="F1867" s="6"/>
      <c r="G1867" s="27"/>
      <c r="H1867" s="54" t="s">
        <v>69</v>
      </c>
      <c r="I1867" s="54"/>
      <c r="J1867" s="54"/>
      <c r="K1867" s="54"/>
      <c r="L1867" s="27"/>
      <c r="M1867" s="27"/>
    </row>
    <row r="1868" spans="1:14">
      <c r="A1868" s="17">
        <v>11</v>
      </c>
      <c r="B1868" s="76"/>
      <c r="C1868" s="6"/>
      <c r="D1868" s="6"/>
      <c r="E1868" s="6"/>
      <c r="F1868" s="6"/>
      <c r="G1868" s="20"/>
      <c r="H1868" s="182"/>
      <c r="I1868" s="183"/>
      <c r="J1868" s="8"/>
      <c r="K1868" s="8"/>
      <c r="L1868" s="8"/>
      <c r="M1868" s="8"/>
    </row>
    <row r="1869" spans="1:14">
      <c r="A1869" s="17">
        <v>12</v>
      </c>
      <c r="B1869" s="75"/>
      <c r="C1869" s="6"/>
      <c r="D1869" s="6"/>
      <c r="E1869" s="6"/>
      <c r="F1869" s="6"/>
      <c r="G1869" s="20"/>
      <c r="H1869" s="95"/>
      <c r="I1869" s="7"/>
      <c r="J1869" s="8"/>
      <c r="K1869" s="8"/>
      <c r="L1869" s="8"/>
      <c r="M1869" s="8"/>
    </row>
    <row r="1870" spans="1:14">
      <c r="A1870" s="17">
        <v>13</v>
      </c>
      <c r="B1870" s="76"/>
      <c r="C1870" s="6"/>
      <c r="D1870" s="6"/>
      <c r="E1870" s="6"/>
      <c r="F1870" s="6"/>
      <c r="G1870" s="20"/>
      <c r="H1870" s="95"/>
      <c r="I1870" s="7"/>
      <c r="J1870" s="8"/>
      <c r="K1870" s="8"/>
      <c r="L1870" s="8"/>
      <c r="M1870" s="8"/>
    </row>
    <row r="1871" spans="1:14">
      <c r="A1871" s="17">
        <v>14</v>
      </c>
      <c r="B1871" s="76"/>
      <c r="C1871" s="6"/>
      <c r="D1871" s="6"/>
      <c r="E1871" s="6"/>
      <c r="F1871" s="6"/>
      <c r="G1871" s="20"/>
      <c r="H1871" s="95"/>
      <c r="I1871" s="7"/>
      <c r="J1871" s="8"/>
      <c r="K1871" s="8"/>
      <c r="L1871" s="8"/>
      <c r="M1871" s="8"/>
    </row>
    <row r="1872" spans="1:14">
      <c r="A1872" s="17">
        <v>15</v>
      </c>
      <c r="B1872" s="76"/>
      <c r="C1872" s="6"/>
      <c r="D1872" s="6"/>
      <c r="E1872" s="6"/>
      <c r="F1872" s="6"/>
      <c r="G1872" s="20"/>
      <c r="H1872" s="95"/>
      <c r="I1872" s="7"/>
      <c r="J1872" s="8"/>
      <c r="K1872" s="8"/>
      <c r="L1872" s="8"/>
      <c r="M1872" s="8"/>
    </row>
    <row r="1873" spans="1:13">
      <c r="A1873" s="17">
        <v>16</v>
      </c>
      <c r="B1873" s="75"/>
      <c r="C1873" s="6"/>
      <c r="D1873" s="6"/>
      <c r="E1873" s="6"/>
      <c r="F1873" s="6"/>
      <c r="G1873" s="54"/>
      <c r="H1873" s="95"/>
      <c r="I1873" s="7"/>
      <c r="J1873" s="8"/>
      <c r="K1873" s="8"/>
      <c r="L1873" s="8"/>
      <c r="M1873" s="8"/>
    </row>
    <row r="1874" spans="1:13">
      <c r="A1874" s="17">
        <v>17</v>
      </c>
      <c r="B1874" s="76"/>
      <c r="C1874" s="6"/>
      <c r="D1874" s="6"/>
      <c r="E1874" s="6"/>
      <c r="F1874" s="6"/>
      <c r="G1874" s="54"/>
      <c r="H1874" s="56" t="s">
        <v>83</v>
      </c>
      <c r="I1874" s="8"/>
      <c r="J1874" s="56"/>
      <c r="K1874" s="8"/>
      <c r="L1874" s="56"/>
      <c r="M1874" s="56"/>
    </row>
    <row r="1875" spans="1:13">
      <c r="A1875" s="17">
        <v>18</v>
      </c>
      <c r="B1875" s="76"/>
      <c r="C1875" s="6"/>
      <c r="D1875" s="6"/>
      <c r="E1875" s="6"/>
      <c r="F1875" s="6"/>
      <c r="G1875" s="54"/>
      <c r="H1875" s="99"/>
      <c r="I1875" s="8"/>
      <c r="J1875" s="99"/>
      <c r="K1875" s="8"/>
      <c r="L1875" s="99"/>
      <c r="M1875" s="99"/>
    </row>
    <row r="1876" spans="1:13">
      <c r="A1876" s="17">
        <v>19</v>
      </c>
      <c r="B1876" s="76"/>
      <c r="C1876" s="6"/>
      <c r="D1876" s="6"/>
      <c r="E1876" s="6"/>
      <c r="F1876" s="6"/>
      <c r="G1876" s="99"/>
      <c r="H1876" s="8"/>
      <c r="I1876" s="8"/>
      <c r="J1876" s="8"/>
      <c r="K1876" s="8"/>
      <c r="L1876" s="8"/>
      <c r="M1876" s="8"/>
    </row>
    <row r="1877" spans="1:13">
      <c r="A1877" s="17">
        <v>20</v>
      </c>
      <c r="B1877" s="75"/>
      <c r="C1877" s="6"/>
      <c r="D1877" s="6"/>
      <c r="E1877" s="6"/>
      <c r="F1877" s="6"/>
      <c r="G1877" s="99"/>
      <c r="H1877" s="8"/>
      <c r="I1877" s="8"/>
      <c r="J1877" s="8"/>
      <c r="K1877" s="8"/>
      <c r="L1877" s="8"/>
      <c r="M1877" s="8"/>
    </row>
    <row r="1878" spans="1:13">
      <c r="A1878" s="17">
        <v>21</v>
      </c>
      <c r="B1878" s="76"/>
      <c r="C1878" s="6"/>
      <c r="D1878" s="6"/>
      <c r="E1878" s="6"/>
      <c r="F1878" s="6"/>
      <c r="G1878" s="99"/>
      <c r="H1878" s="8"/>
      <c r="I1878" s="8"/>
      <c r="J1878" s="8"/>
      <c r="K1878" s="8"/>
      <c r="L1878" s="8"/>
      <c r="M1878" s="8"/>
    </row>
    <row r="1879" spans="1:13">
      <c r="A1879" s="17">
        <v>22</v>
      </c>
      <c r="B1879" s="76"/>
      <c r="C1879" s="6"/>
      <c r="D1879" s="6"/>
      <c r="E1879" s="6"/>
      <c r="F1879" s="6"/>
      <c r="G1879" s="99"/>
      <c r="H1879" s="8"/>
      <c r="I1879" s="8"/>
      <c r="J1879" s="8"/>
      <c r="K1879" s="8"/>
      <c r="L1879" s="8"/>
      <c r="M1879" s="8"/>
    </row>
    <row r="1880" spans="1:13">
      <c r="A1880" s="17">
        <v>23</v>
      </c>
      <c r="B1880" s="76"/>
      <c r="C1880" s="6"/>
      <c r="D1880" s="6"/>
      <c r="E1880" s="6"/>
      <c r="F1880" s="6"/>
      <c r="G1880" s="99"/>
      <c r="H1880" s="8"/>
      <c r="I1880" s="8"/>
      <c r="J1880" s="8"/>
      <c r="K1880" s="8"/>
      <c r="L1880" s="8" t="s">
        <v>84</v>
      </c>
      <c r="M1880" s="8"/>
    </row>
    <row r="1881" spans="1:13">
      <c r="A1881" s="17">
        <v>24</v>
      </c>
      <c r="B1881" s="75"/>
      <c r="C1881" s="6"/>
      <c r="D1881" s="6"/>
      <c r="E1881" s="6"/>
      <c r="F1881" s="6"/>
      <c r="G1881" s="99"/>
      <c r="H1881" s="42"/>
      <c r="I1881" s="8"/>
      <c r="J1881" s="42"/>
      <c r="K1881" s="8"/>
      <c r="L1881" s="8"/>
      <c r="M1881" s="8"/>
    </row>
    <row r="1882" spans="1:13">
      <c r="A1882" s="17">
        <v>25</v>
      </c>
      <c r="B1882" s="76"/>
      <c r="C1882" s="6"/>
      <c r="D1882" s="6"/>
      <c r="E1882" s="6"/>
      <c r="F1882" s="6"/>
      <c r="G1882" s="99"/>
      <c r="H1882" s="42"/>
      <c r="I1882" s="99"/>
      <c r="J1882" s="42"/>
      <c r="K1882" s="8"/>
      <c r="L1882" s="8"/>
      <c r="M1882" s="8"/>
    </row>
    <row r="1883" spans="1:13">
      <c r="G1883" s="8"/>
      <c r="H1883" s="8"/>
      <c r="I1883" s="8"/>
      <c r="J1883" s="8"/>
      <c r="K1883" s="8"/>
      <c r="L1883" s="8"/>
      <c r="M1883" s="8"/>
    </row>
    <row r="1884" spans="1:13">
      <c r="G1884" s="8"/>
      <c r="H1884" s="8"/>
      <c r="I1884" s="8"/>
      <c r="J1884" s="8"/>
      <c r="K1884" s="8"/>
      <c r="L1884" s="8"/>
      <c r="M1884" s="8"/>
    </row>
    <row r="1885" spans="1:13">
      <c r="G1885" s="8"/>
      <c r="H1885" s="8"/>
      <c r="I1885" s="8"/>
      <c r="J1885" s="8"/>
      <c r="K1885" s="8"/>
      <c r="L1885" s="8"/>
      <c r="M1885" s="8"/>
    </row>
    <row r="1886" spans="1:13">
      <c r="G1886" s="8"/>
      <c r="H1886" s="8"/>
      <c r="I1886" s="8"/>
      <c r="J1886" s="8"/>
      <c r="K1886" s="8"/>
      <c r="L1886" s="8"/>
      <c r="M1886" s="8"/>
    </row>
    <row r="1887" spans="1:13">
      <c r="G1887" s="8"/>
      <c r="H1887" s="8"/>
      <c r="I1887" s="8"/>
      <c r="J1887" s="8"/>
      <c r="K1887" s="8"/>
      <c r="L1887" s="8"/>
      <c r="M1887" s="8"/>
    </row>
    <row r="1888" spans="1:13">
      <c r="G1888" s="8"/>
      <c r="H1888" s="8"/>
      <c r="I1888" s="8"/>
      <c r="J1888" s="8"/>
      <c r="K1888" s="8"/>
      <c r="L1888" s="8"/>
      <c r="M1888" s="8"/>
    </row>
    <row r="1889" spans="1:13">
      <c r="G1889" s="8"/>
      <c r="H1889" s="8"/>
      <c r="I1889" s="8"/>
      <c r="J1889" s="8"/>
      <c r="K1889" s="8"/>
      <c r="L1889" s="8"/>
      <c r="M1889" s="8"/>
    </row>
    <row r="1890" spans="1:13">
      <c r="G1890" s="8"/>
      <c r="H1890" s="8"/>
      <c r="I1890" s="8"/>
      <c r="J1890" s="8"/>
      <c r="K1890" s="8"/>
      <c r="L1890" s="8"/>
      <c r="M1890" s="8"/>
    </row>
    <row r="1891" spans="1:13">
      <c r="G1891" s="8"/>
      <c r="H1891" s="8"/>
      <c r="I1891" s="8"/>
      <c r="J1891" s="8"/>
      <c r="K1891" s="8"/>
      <c r="L1891" s="8"/>
      <c r="M1891" s="8"/>
    </row>
    <row r="1892" spans="1:13">
      <c r="G1892" s="8"/>
      <c r="H1892" s="8"/>
      <c r="I1892" s="8"/>
      <c r="J1892" s="8"/>
      <c r="K1892" s="8"/>
      <c r="L1892" s="8"/>
      <c r="M1892" s="8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  <c r="M1893" s="94"/>
    </row>
    <row r="1894" spans="1:13">
      <c r="A1894" s="202" t="s">
        <v>86</v>
      </c>
      <c r="B1894" s="203"/>
      <c r="C1894" s="203"/>
      <c r="D1894" s="203"/>
      <c r="E1894" s="203"/>
      <c r="F1894" s="97"/>
      <c r="G1894" s="27"/>
      <c r="H1894" s="96" t="s">
        <v>51</v>
      </c>
      <c r="I1894" s="96"/>
      <c r="J1894" s="96"/>
      <c r="K1894" s="27"/>
      <c r="L1894" s="27"/>
      <c r="M1894" s="27"/>
    </row>
    <row r="1895" spans="1:13">
      <c r="A1895" s="34" t="s">
        <v>52</v>
      </c>
      <c r="B1895" s="97"/>
      <c r="C1895" s="97"/>
      <c r="D1895" s="97"/>
      <c r="E1895" s="97"/>
      <c r="F1895" s="97"/>
      <c r="G1895" s="27"/>
      <c r="H1895" s="55" t="s">
        <v>89</v>
      </c>
      <c r="I1895" s="55"/>
      <c r="J1895" s="55"/>
      <c r="K1895" s="37"/>
      <c r="L1895" s="26"/>
      <c r="M1895" s="26"/>
    </row>
    <row r="1896" spans="1:13">
      <c r="A1896" s="97"/>
      <c r="B1896" s="29"/>
      <c r="C1896" s="15" t="s">
        <v>53</v>
      </c>
      <c r="D1896" s="67"/>
      <c r="E1896" s="30"/>
      <c r="F1896" s="28"/>
      <c r="G1896" s="27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32"/>
    </row>
    <row r="1897" spans="1:13">
      <c r="A1897" s="1"/>
      <c r="B1897" s="1"/>
      <c r="C1897" s="15" t="s">
        <v>59</v>
      </c>
      <c r="D1897" s="30"/>
      <c r="E1897" s="30"/>
      <c r="F1897" s="28"/>
      <c r="G1897" s="27"/>
      <c r="H1897" s="31">
        <v>1</v>
      </c>
      <c r="I1897" s="68"/>
      <c r="J1897" s="35"/>
      <c r="K1897" s="31"/>
      <c r="L1897" s="33"/>
      <c r="M1897" s="106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27"/>
      <c r="H1898" s="31">
        <v>2</v>
      </c>
      <c r="I1898" s="68"/>
      <c r="J1898" s="35"/>
      <c r="K1898" s="31"/>
      <c r="L1898" s="33"/>
      <c r="M1898" s="106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27"/>
      <c r="H1899" s="31">
        <v>3</v>
      </c>
      <c r="I1899" s="31"/>
      <c r="J1899" s="35"/>
      <c r="K1899" s="31"/>
      <c r="L1899" s="33"/>
      <c r="M1899" s="106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27"/>
      <c r="H1900" s="31">
        <v>4</v>
      </c>
      <c r="I1900" s="31"/>
      <c r="J1900" s="35"/>
      <c r="K1900" s="31"/>
      <c r="L1900" s="33"/>
      <c r="M1900" s="106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27"/>
      <c r="H1901" s="31">
        <v>5</v>
      </c>
      <c r="I1901" s="31"/>
      <c r="J1901" s="35"/>
      <c r="K1901" s="31"/>
      <c r="L1901" s="33"/>
      <c r="M1901" s="106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27"/>
      <c r="H1902" s="72"/>
      <c r="I1902" s="72"/>
      <c r="J1902" s="72"/>
      <c r="K1902" s="72"/>
      <c r="L1902" s="44"/>
      <c r="M1902" s="44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27"/>
      <c r="H1903" s="98"/>
      <c r="I1903" s="98"/>
      <c r="J1903" s="98"/>
      <c r="K1903" s="98"/>
      <c r="L1903" s="44"/>
      <c r="M1903" s="44"/>
    </row>
    <row r="1904" spans="1:13">
      <c r="A1904" s="17">
        <v>3</v>
      </c>
      <c r="B1904" s="75"/>
      <c r="C1904" s="71"/>
      <c r="D1904" s="6"/>
      <c r="E1904" s="71"/>
      <c r="F1904" s="6"/>
      <c r="G1904" s="27"/>
      <c r="H1904" s="204" t="s">
        <v>75</v>
      </c>
      <c r="I1904" s="205"/>
      <c r="J1904" s="98"/>
      <c r="K1904" s="44" t="s">
        <v>35</v>
      </c>
      <c r="L1904" s="5"/>
      <c r="M1904" s="5"/>
    </row>
    <row r="1905" spans="1:14">
      <c r="A1905" s="17">
        <v>4</v>
      </c>
      <c r="B1905" s="75"/>
      <c r="C1905" s="71"/>
      <c r="D1905" s="6"/>
      <c r="E1905" s="71"/>
      <c r="F1905" s="6"/>
      <c r="G1905" s="27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3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27"/>
      <c r="H1906" s="21" t="s">
        <v>65</v>
      </c>
      <c r="I1906" s="21"/>
      <c r="J1906" s="43">
        <f>SUM(B1904:B1906)*5+(B1908)*3+B1903</f>
        <v>10</v>
      </c>
      <c r="K1906" s="27"/>
      <c r="L1906" s="3"/>
      <c r="M1906" s="3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27"/>
      <c r="H1907" s="206" t="s">
        <v>66</v>
      </c>
      <c r="I1907" s="207"/>
      <c r="J1907" s="206" t="s">
        <v>67</v>
      </c>
      <c r="K1907" s="207"/>
      <c r="L1907" s="20"/>
      <c r="M1907" s="20"/>
    </row>
    <row r="1908" spans="1:14">
      <c r="A1908" s="17">
        <v>7</v>
      </c>
      <c r="B1908" s="76"/>
      <c r="C1908" s="71"/>
      <c r="D1908" s="71"/>
      <c r="E1908" s="71"/>
      <c r="F1908" s="6"/>
      <c r="G1908" s="27"/>
      <c r="H1908" s="197"/>
      <c r="I1908" s="198"/>
      <c r="J1908" s="197"/>
      <c r="K1908" s="198"/>
      <c r="L1908" s="27"/>
      <c r="M1908" s="27"/>
    </row>
    <row r="1909" spans="1:14">
      <c r="A1909" s="17">
        <v>8</v>
      </c>
      <c r="B1909" s="7"/>
      <c r="C1909" s="7"/>
      <c r="D1909" s="7"/>
      <c r="E1909" s="71"/>
      <c r="F1909" s="6"/>
      <c r="G1909" s="27"/>
      <c r="H1909" s="199"/>
      <c r="I1909" s="200"/>
      <c r="J1909" s="199"/>
      <c r="K1909" s="200"/>
      <c r="L1909" s="27"/>
      <c r="M1909" s="27"/>
    </row>
    <row r="1910" spans="1:14">
      <c r="A1910" s="17">
        <v>9</v>
      </c>
      <c r="B1910" s="23"/>
      <c r="C1910" s="7"/>
      <c r="D1910" s="7"/>
      <c r="E1910" s="6"/>
      <c r="F1910" s="6"/>
      <c r="G1910" s="27"/>
      <c r="H1910" s="38" t="s">
        <v>68</v>
      </c>
      <c r="I1910" s="38"/>
      <c r="J1910" s="38"/>
      <c r="K1910" s="38"/>
      <c r="L1910" s="27"/>
      <c r="M1910" s="27"/>
    </row>
    <row r="1911" spans="1:14">
      <c r="A1911" s="17">
        <v>10</v>
      </c>
      <c r="B1911" s="95"/>
      <c r="C1911" s="6"/>
      <c r="D1911" s="6"/>
      <c r="E1911" s="6"/>
      <c r="F1911" s="6"/>
      <c r="G1911" s="27"/>
      <c r="H1911" s="54" t="s">
        <v>69</v>
      </c>
      <c r="I1911" s="54"/>
      <c r="J1911" s="54"/>
      <c r="K1911" s="54"/>
      <c r="L1911" s="27"/>
      <c r="M1911" s="27"/>
    </row>
    <row r="1912" spans="1:14">
      <c r="A1912" s="17">
        <v>11</v>
      </c>
      <c r="B1912" s="76"/>
      <c r="C1912" s="6"/>
      <c r="D1912" s="6"/>
      <c r="E1912" s="6"/>
      <c r="F1912" s="6"/>
      <c r="G1912" s="20"/>
      <c r="H1912" s="182"/>
      <c r="I1912" s="183"/>
      <c r="J1912" s="8"/>
      <c r="K1912" s="8"/>
      <c r="L1912" s="8"/>
      <c r="M1912" s="8"/>
    </row>
    <row r="1913" spans="1:14">
      <c r="A1913" s="17">
        <v>12</v>
      </c>
      <c r="B1913" s="75"/>
      <c r="C1913" s="6"/>
      <c r="D1913" s="6"/>
      <c r="E1913" s="6"/>
      <c r="F1913" s="6"/>
      <c r="G1913" s="20"/>
      <c r="H1913" s="95"/>
      <c r="I1913" s="7"/>
      <c r="J1913" s="8"/>
      <c r="K1913" s="8"/>
      <c r="L1913" s="8"/>
      <c r="M1913" s="8"/>
    </row>
    <row r="1914" spans="1:14">
      <c r="A1914" s="17">
        <v>13</v>
      </c>
      <c r="B1914" s="76"/>
      <c r="C1914" s="6"/>
      <c r="D1914" s="6"/>
      <c r="E1914" s="6"/>
      <c r="F1914" s="6"/>
      <c r="G1914" s="20"/>
      <c r="H1914" s="95"/>
      <c r="I1914" s="7"/>
      <c r="J1914" s="8"/>
      <c r="K1914" s="8"/>
      <c r="L1914" s="8"/>
      <c r="M1914" s="8"/>
    </row>
    <row r="1915" spans="1:14">
      <c r="A1915" s="17">
        <v>14</v>
      </c>
      <c r="B1915" s="76"/>
      <c r="C1915" s="6"/>
      <c r="D1915" s="6"/>
      <c r="E1915" s="6"/>
      <c r="F1915" s="6"/>
      <c r="G1915" s="20"/>
      <c r="H1915" s="95"/>
      <c r="I1915" s="7"/>
      <c r="J1915" s="8"/>
      <c r="K1915" s="8"/>
      <c r="L1915" s="8"/>
      <c r="M1915" s="8"/>
    </row>
    <row r="1916" spans="1:14">
      <c r="A1916" s="17">
        <v>15</v>
      </c>
      <c r="B1916" s="76"/>
      <c r="C1916" s="6"/>
      <c r="D1916" s="6"/>
      <c r="E1916" s="6"/>
      <c r="F1916" s="6"/>
      <c r="G1916" s="20"/>
      <c r="H1916" s="95"/>
      <c r="I1916" s="7"/>
      <c r="J1916" s="8"/>
      <c r="K1916" s="8"/>
      <c r="L1916" s="8"/>
      <c r="M1916" s="8"/>
    </row>
    <row r="1917" spans="1:14">
      <c r="A1917" s="17">
        <v>16</v>
      </c>
      <c r="B1917" s="75"/>
      <c r="C1917" s="6"/>
      <c r="D1917" s="6"/>
      <c r="E1917" s="6"/>
      <c r="F1917" s="6"/>
      <c r="G1917" s="54"/>
      <c r="H1917" s="95"/>
      <c r="I1917" s="7"/>
      <c r="J1917" s="8"/>
      <c r="K1917" s="8"/>
      <c r="L1917" s="8"/>
      <c r="M1917" s="8"/>
    </row>
    <row r="1918" spans="1:14">
      <c r="A1918" s="17">
        <v>17</v>
      </c>
      <c r="B1918" s="76"/>
      <c r="C1918" s="6"/>
      <c r="D1918" s="6"/>
      <c r="E1918" s="6"/>
      <c r="F1918" s="6"/>
      <c r="G1918" s="54"/>
      <c r="H1918" s="56" t="s">
        <v>83</v>
      </c>
      <c r="I1918" s="8"/>
      <c r="J1918" s="56"/>
      <c r="K1918" s="8"/>
      <c r="L1918" s="56"/>
      <c r="M1918" s="56"/>
    </row>
    <row r="1919" spans="1:14">
      <c r="A1919" s="17">
        <v>18</v>
      </c>
      <c r="B1919" s="76"/>
      <c r="C1919" s="6"/>
      <c r="D1919" s="6"/>
      <c r="E1919" s="6"/>
      <c r="F1919" s="6"/>
      <c r="G1919" s="54"/>
      <c r="H1919" s="99"/>
      <c r="I1919" s="8"/>
      <c r="J1919" s="99"/>
      <c r="K1919" s="8"/>
      <c r="L1919" s="99"/>
      <c r="M1919" s="99"/>
    </row>
    <row r="1920" spans="1:14">
      <c r="A1920" s="17">
        <v>19</v>
      </c>
      <c r="B1920" s="76"/>
      <c r="C1920" s="6"/>
      <c r="D1920" s="6"/>
      <c r="E1920" s="6"/>
      <c r="F1920" s="6"/>
      <c r="G1920" s="99"/>
      <c r="H1920" s="8"/>
      <c r="I1920" s="8"/>
      <c r="J1920" s="8"/>
      <c r="K1920" s="8"/>
      <c r="L1920" s="8"/>
      <c r="M1920" s="8"/>
    </row>
    <row r="1921" spans="1:13">
      <c r="A1921" s="17">
        <v>20</v>
      </c>
      <c r="B1921" s="75"/>
      <c r="C1921" s="6"/>
      <c r="D1921" s="6"/>
      <c r="E1921" s="6"/>
      <c r="F1921" s="6"/>
      <c r="G1921" s="99"/>
      <c r="H1921" s="8"/>
      <c r="I1921" s="8"/>
      <c r="J1921" s="8"/>
      <c r="K1921" s="8"/>
      <c r="L1921" s="8"/>
      <c r="M1921" s="8"/>
    </row>
    <row r="1922" spans="1:13">
      <c r="A1922" s="17">
        <v>21</v>
      </c>
      <c r="B1922" s="76"/>
      <c r="C1922" s="6"/>
      <c r="D1922" s="6"/>
      <c r="E1922" s="6"/>
      <c r="F1922" s="6"/>
      <c r="G1922" s="99"/>
      <c r="H1922" s="8"/>
      <c r="I1922" s="8"/>
      <c r="J1922" s="8"/>
      <c r="K1922" s="8"/>
      <c r="L1922" s="8"/>
      <c r="M1922" s="8"/>
    </row>
    <row r="1923" spans="1:13">
      <c r="A1923" s="17">
        <v>22</v>
      </c>
      <c r="B1923" s="76"/>
      <c r="C1923" s="6"/>
      <c r="D1923" s="6"/>
      <c r="E1923" s="6"/>
      <c r="F1923" s="6"/>
      <c r="G1923" s="99"/>
      <c r="H1923" s="8"/>
      <c r="I1923" s="8"/>
      <c r="J1923" s="8"/>
      <c r="K1923" s="8"/>
      <c r="L1923" s="8"/>
      <c r="M1923" s="8"/>
    </row>
    <row r="1924" spans="1:13">
      <c r="A1924" s="17">
        <v>23</v>
      </c>
      <c r="B1924" s="76"/>
      <c r="C1924" s="6"/>
      <c r="D1924" s="6"/>
      <c r="E1924" s="6"/>
      <c r="F1924" s="6"/>
      <c r="G1924" s="99"/>
      <c r="H1924" s="8"/>
      <c r="I1924" s="8"/>
      <c r="J1924" s="8"/>
      <c r="K1924" s="8"/>
      <c r="L1924" s="8" t="s">
        <v>84</v>
      </c>
      <c r="M1924" s="8"/>
    </row>
    <row r="1925" spans="1:13">
      <c r="A1925" s="17">
        <v>24</v>
      </c>
      <c r="B1925" s="75"/>
      <c r="C1925" s="6"/>
      <c r="D1925" s="6"/>
      <c r="E1925" s="6"/>
      <c r="F1925" s="6"/>
      <c r="G1925" s="99"/>
      <c r="H1925" s="42"/>
      <c r="I1925" s="8"/>
      <c r="J1925" s="42"/>
      <c r="K1925" s="8"/>
      <c r="L1925" s="8"/>
      <c r="M1925" s="8"/>
    </row>
    <row r="1926" spans="1:13">
      <c r="A1926" s="17">
        <v>25</v>
      </c>
      <c r="B1926" s="76"/>
      <c r="C1926" s="6"/>
      <c r="D1926" s="6"/>
      <c r="E1926" s="6"/>
      <c r="F1926" s="6"/>
      <c r="G1926" s="99"/>
      <c r="H1926" s="42"/>
      <c r="I1926" s="99"/>
      <c r="J1926" s="42"/>
      <c r="K1926" s="8"/>
      <c r="L1926" s="8"/>
      <c r="M1926" s="8"/>
    </row>
    <row r="1927" spans="1:13">
      <c r="G1927" s="8"/>
      <c r="H1927" s="8"/>
      <c r="I1927" s="8"/>
      <c r="J1927" s="8"/>
      <c r="K1927" s="8"/>
      <c r="L1927" s="8"/>
      <c r="M1927" s="8"/>
    </row>
    <row r="1928" spans="1:13">
      <c r="G1928" s="8"/>
      <c r="H1928" s="8"/>
      <c r="I1928" s="8"/>
      <c r="J1928" s="8"/>
      <c r="K1928" s="8"/>
      <c r="L1928" s="8"/>
      <c r="M1928" s="8"/>
    </row>
    <row r="1929" spans="1:13">
      <c r="G1929" s="8"/>
      <c r="H1929" s="8"/>
      <c r="I1929" s="8"/>
      <c r="J1929" s="8"/>
      <c r="K1929" s="8"/>
      <c r="L1929" s="8"/>
      <c r="M1929" s="8"/>
    </row>
    <row r="1930" spans="1:13">
      <c r="G1930" s="8"/>
      <c r="H1930" s="8"/>
      <c r="I1930" s="8"/>
      <c r="J1930" s="8"/>
      <c r="K1930" s="8"/>
      <c r="L1930" s="8"/>
      <c r="M1930" s="8"/>
    </row>
    <row r="1931" spans="1:13">
      <c r="G1931" s="8"/>
      <c r="H1931" s="8"/>
      <c r="I1931" s="8"/>
      <c r="J1931" s="8"/>
      <c r="K1931" s="8"/>
      <c r="L1931" s="8"/>
      <c r="M1931" s="8"/>
    </row>
    <row r="1932" spans="1:13">
      <c r="G1932" s="8"/>
      <c r="H1932" s="8"/>
      <c r="I1932" s="8"/>
      <c r="J1932" s="8"/>
      <c r="K1932" s="8"/>
      <c r="L1932" s="8"/>
      <c r="M1932" s="8"/>
    </row>
    <row r="1933" spans="1:13">
      <c r="G1933" s="8"/>
      <c r="H1933" s="8"/>
      <c r="I1933" s="8"/>
      <c r="J1933" s="8"/>
      <c r="K1933" s="8"/>
      <c r="L1933" s="8"/>
      <c r="M1933" s="8"/>
    </row>
    <row r="1934" spans="1:13">
      <c r="G1934" s="8"/>
      <c r="H1934" s="8"/>
      <c r="I1934" s="8"/>
      <c r="J1934" s="8"/>
      <c r="K1934" s="8"/>
      <c r="L1934" s="8"/>
      <c r="M1934" s="8"/>
    </row>
    <row r="1935" spans="1:13">
      <c r="G1935" s="8"/>
      <c r="H1935" s="8"/>
      <c r="I1935" s="8"/>
      <c r="J1935" s="8"/>
      <c r="K1935" s="8"/>
      <c r="L1935" s="8"/>
      <c r="M1935" s="8"/>
    </row>
    <row r="1936" spans="1:13">
      <c r="G1936" s="8"/>
      <c r="H1936" s="8"/>
      <c r="I1936" s="8"/>
      <c r="J1936" s="8"/>
      <c r="K1936" s="8"/>
      <c r="L1936" s="8"/>
      <c r="M1936" s="8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  <c r="M1937" s="94"/>
    </row>
    <row r="1938" spans="1:13">
      <c r="A1938" s="202" t="s">
        <v>86</v>
      </c>
      <c r="B1938" s="203"/>
      <c r="C1938" s="203"/>
      <c r="D1938" s="203"/>
      <c r="E1938" s="203"/>
      <c r="F1938" s="97"/>
      <c r="G1938" s="27"/>
      <c r="H1938" s="96" t="s">
        <v>51</v>
      </c>
      <c r="I1938" s="96"/>
      <c r="J1938" s="96"/>
      <c r="K1938" s="27"/>
      <c r="L1938" s="27"/>
      <c r="M1938" s="27"/>
    </row>
    <row r="1939" spans="1:13">
      <c r="A1939" s="34" t="s">
        <v>52</v>
      </c>
      <c r="B1939" s="97"/>
      <c r="C1939" s="97"/>
      <c r="D1939" s="97"/>
      <c r="E1939" s="97"/>
      <c r="F1939" s="97"/>
      <c r="G1939" s="27"/>
      <c r="H1939" s="55" t="s">
        <v>89</v>
      </c>
      <c r="I1939" s="55"/>
      <c r="J1939" s="55"/>
      <c r="K1939" s="37"/>
      <c r="L1939" s="26"/>
      <c r="M1939" s="26"/>
    </row>
    <row r="1940" spans="1:13">
      <c r="A1940" s="97"/>
      <c r="B1940" s="29"/>
      <c r="C1940" s="15" t="s">
        <v>53</v>
      </c>
      <c r="D1940" s="67"/>
      <c r="E1940" s="30"/>
      <c r="F1940" s="28"/>
      <c r="G1940" s="27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32"/>
    </row>
    <row r="1941" spans="1:13">
      <c r="A1941" s="1"/>
      <c r="B1941" s="1"/>
      <c r="C1941" s="15" t="s">
        <v>59</v>
      </c>
      <c r="D1941" s="30"/>
      <c r="E1941" s="30"/>
      <c r="F1941" s="28"/>
      <c r="G1941" s="27"/>
      <c r="H1941" s="31">
        <v>1</v>
      </c>
      <c r="I1941" s="68"/>
      <c r="J1941" s="35"/>
      <c r="K1941" s="31"/>
      <c r="L1941" s="33"/>
      <c r="M1941" s="106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27"/>
      <c r="H1942" s="31">
        <v>2</v>
      </c>
      <c r="I1942" s="68"/>
      <c r="J1942" s="35"/>
      <c r="K1942" s="31"/>
      <c r="L1942" s="33"/>
      <c r="M1942" s="106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27"/>
      <c r="H1943" s="31">
        <v>3</v>
      </c>
      <c r="I1943" s="31"/>
      <c r="J1943" s="35"/>
      <c r="K1943" s="31"/>
      <c r="L1943" s="33"/>
      <c r="M1943" s="106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27"/>
      <c r="H1944" s="31">
        <v>4</v>
      </c>
      <c r="I1944" s="31"/>
      <c r="J1944" s="35"/>
      <c r="K1944" s="31"/>
      <c r="L1944" s="33"/>
      <c r="M1944" s="106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27"/>
      <c r="H1945" s="31">
        <v>5</v>
      </c>
      <c r="I1945" s="31"/>
      <c r="J1945" s="35"/>
      <c r="K1945" s="31"/>
      <c r="L1945" s="33"/>
      <c r="M1945" s="106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27"/>
      <c r="H1946" s="72"/>
      <c r="I1946" s="72"/>
      <c r="J1946" s="72"/>
      <c r="K1946" s="72"/>
      <c r="L1946" s="44"/>
      <c r="M1946" s="44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27"/>
      <c r="H1947" s="98"/>
      <c r="I1947" s="98"/>
      <c r="J1947" s="98"/>
      <c r="K1947" s="98"/>
      <c r="L1947" s="44"/>
      <c r="M1947" s="44"/>
    </row>
    <row r="1948" spans="1:13">
      <c r="A1948" s="17">
        <v>3</v>
      </c>
      <c r="B1948" s="75"/>
      <c r="C1948" s="71"/>
      <c r="D1948" s="6"/>
      <c r="E1948" s="71"/>
      <c r="F1948" s="6"/>
      <c r="G1948" s="27"/>
      <c r="H1948" s="204" t="s">
        <v>75</v>
      </c>
      <c r="I1948" s="205"/>
      <c r="J1948" s="98"/>
      <c r="K1948" s="44" t="s">
        <v>35</v>
      </c>
      <c r="L1948" s="5"/>
      <c r="M1948" s="5"/>
    </row>
    <row r="1949" spans="1:13">
      <c r="A1949" s="17">
        <v>4</v>
      </c>
      <c r="B1949" s="75"/>
      <c r="C1949" s="71"/>
      <c r="D1949" s="6"/>
      <c r="E1949" s="71"/>
      <c r="F1949" s="6"/>
      <c r="G1949" s="27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3"/>
    </row>
    <row r="1950" spans="1:13">
      <c r="A1950" s="17">
        <v>5</v>
      </c>
      <c r="B1950" s="76"/>
      <c r="C1950" s="71"/>
      <c r="D1950" s="71"/>
      <c r="E1950" s="71"/>
      <c r="F1950" s="6"/>
      <c r="G1950" s="27"/>
      <c r="H1950" s="21" t="s">
        <v>65</v>
      </c>
      <c r="I1950" s="21"/>
      <c r="J1950" s="43">
        <f>SUM(B1948:B1950)*5+(B1952)*3+B1947</f>
        <v>10</v>
      </c>
      <c r="K1950" s="27"/>
      <c r="L1950" s="3"/>
      <c r="M1950" s="3"/>
    </row>
    <row r="1951" spans="1:13">
      <c r="A1951" s="17">
        <v>6</v>
      </c>
      <c r="B1951" s="7"/>
      <c r="C1951" s="7"/>
      <c r="D1951" s="7"/>
      <c r="E1951" s="71"/>
      <c r="F1951" s="6"/>
      <c r="G1951" s="27"/>
      <c r="H1951" s="206" t="s">
        <v>66</v>
      </c>
      <c r="I1951" s="207"/>
      <c r="J1951" s="206" t="s">
        <v>67</v>
      </c>
      <c r="K1951" s="207"/>
      <c r="L1951" s="20"/>
      <c r="M1951" s="20"/>
    </row>
    <row r="1952" spans="1:13">
      <c r="A1952" s="17">
        <v>7</v>
      </c>
      <c r="B1952" s="76"/>
      <c r="C1952" s="71"/>
      <c r="D1952" s="71"/>
      <c r="E1952" s="71"/>
      <c r="F1952" s="6"/>
      <c r="G1952" s="27"/>
      <c r="H1952" s="197"/>
      <c r="I1952" s="198"/>
      <c r="J1952" s="197"/>
      <c r="K1952" s="198"/>
      <c r="L1952" s="27"/>
      <c r="M1952" s="27"/>
    </row>
    <row r="1953" spans="1:13">
      <c r="A1953" s="17">
        <v>8</v>
      </c>
      <c r="B1953" s="7"/>
      <c r="C1953" s="7"/>
      <c r="D1953" s="7"/>
      <c r="E1953" s="71"/>
      <c r="F1953" s="6"/>
      <c r="G1953" s="27"/>
      <c r="H1953" s="199"/>
      <c r="I1953" s="200"/>
      <c r="J1953" s="199"/>
      <c r="K1953" s="200"/>
      <c r="L1953" s="27"/>
      <c r="M1953" s="27"/>
    </row>
    <row r="1954" spans="1:13">
      <c r="A1954" s="17">
        <v>9</v>
      </c>
      <c r="B1954" s="23"/>
      <c r="C1954" s="7"/>
      <c r="D1954" s="7"/>
      <c r="E1954" s="6"/>
      <c r="F1954" s="6"/>
      <c r="G1954" s="27"/>
      <c r="H1954" s="38" t="s">
        <v>68</v>
      </c>
      <c r="I1954" s="38"/>
      <c r="J1954" s="38"/>
      <c r="K1954" s="38"/>
      <c r="L1954" s="27"/>
      <c r="M1954" s="27"/>
    </row>
    <row r="1955" spans="1:13">
      <c r="A1955" s="17">
        <v>10</v>
      </c>
      <c r="B1955" s="95"/>
      <c r="C1955" s="6"/>
      <c r="D1955" s="6"/>
      <c r="E1955" s="6"/>
      <c r="F1955" s="6"/>
      <c r="G1955" s="27"/>
      <c r="H1955" s="54" t="s">
        <v>69</v>
      </c>
      <c r="I1955" s="54"/>
      <c r="J1955" s="54"/>
      <c r="K1955" s="54"/>
      <c r="L1955" s="27"/>
      <c r="M1955" s="27"/>
    </row>
    <row r="1956" spans="1:13">
      <c r="A1956" s="17">
        <v>11</v>
      </c>
      <c r="B1956" s="76"/>
      <c r="C1956" s="6"/>
      <c r="D1956" s="6"/>
      <c r="E1956" s="6"/>
      <c r="F1956" s="6"/>
      <c r="G1956" s="20"/>
      <c r="H1956" s="182"/>
      <c r="I1956" s="183"/>
      <c r="J1956" s="8"/>
      <c r="K1956" s="8"/>
      <c r="L1956" s="8"/>
      <c r="M1956" s="8"/>
    </row>
    <row r="1957" spans="1:13">
      <c r="A1957" s="17">
        <v>12</v>
      </c>
      <c r="B1957" s="75"/>
      <c r="C1957" s="6"/>
      <c r="D1957" s="6"/>
      <c r="E1957" s="6"/>
      <c r="F1957" s="6"/>
      <c r="G1957" s="20"/>
      <c r="H1957" s="95"/>
      <c r="I1957" s="7"/>
      <c r="J1957" s="8"/>
      <c r="K1957" s="8"/>
      <c r="L1957" s="8"/>
      <c r="M1957" s="8"/>
    </row>
    <row r="1958" spans="1:13">
      <c r="A1958" s="17">
        <v>13</v>
      </c>
      <c r="B1958" s="76"/>
      <c r="C1958" s="6"/>
      <c r="D1958" s="6"/>
      <c r="E1958" s="6"/>
      <c r="F1958" s="6"/>
      <c r="G1958" s="20"/>
      <c r="H1958" s="95"/>
      <c r="I1958" s="7"/>
      <c r="J1958" s="8"/>
      <c r="K1958" s="8"/>
      <c r="L1958" s="8"/>
      <c r="M1958" s="8"/>
    </row>
    <row r="1959" spans="1:13">
      <c r="A1959" s="17">
        <v>14</v>
      </c>
      <c r="B1959" s="76"/>
      <c r="C1959" s="6"/>
      <c r="D1959" s="6"/>
      <c r="E1959" s="6"/>
      <c r="F1959" s="6"/>
      <c r="G1959" s="20"/>
      <c r="H1959" s="95"/>
      <c r="I1959" s="7"/>
      <c r="J1959" s="8"/>
      <c r="K1959" s="8"/>
      <c r="L1959" s="8"/>
      <c r="M1959" s="8"/>
    </row>
    <row r="1960" spans="1:13">
      <c r="A1960" s="17">
        <v>15</v>
      </c>
      <c r="B1960" s="76"/>
      <c r="C1960" s="6"/>
      <c r="D1960" s="6"/>
      <c r="E1960" s="6"/>
      <c r="F1960" s="6"/>
      <c r="G1960" s="20"/>
      <c r="H1960" s="95"/>
      <c r="I1960" s="7"/>
      <c r="J1960" s="8"/>
      <c r="K1960" s="8"/>
      <c r="L1960" s="8"/>
      <c r="M1960" s="8"/>
    </row>
    <row r="1961" spans="1:13">
      <c r="A1961" s="17">
        <v>16</v>
      </c>
      <c r="B1961" s="75"/>
      <c r="C1961" s="6"/>
      <c r="D1961" s="6"/>
      <c r="E1961" s="6"/>
      <c r="F1961" s="6"/>
      <c r="G1961" s="54"/>
      <c r="H1961" s="95"/>
      <c r="I1961" s="7"/>
      <c r="J1961" s="8"/>
      <c r="K1961" s="8"/>
      <c r="L1961" s="8"/>
      <c r="M1961" s="8"/>
    </row>
    <row r="1962" spans="1:13">
      <c r="A1962" s="17">
        <v>17</v>
      </c>
      <c r="B1962" s="76"/>
      <c r="C1962" s="6"/>
      <c r="D1962" s="6"/>
      <c r="E1962" s="6"/>
      <c r="F1962" s="6"/>
      <c r="G1962" s="54"/>
      <c r="H1962" s="56" t="s">
        <v>83</v>
      </c>
      <c r="I1962" s="8"/>
      <c r="J1962" s="56"/>
      <c r="K1962" s="8"/>
      <c r="L1962" s="56"/>
      <c r="M1962" s="56"/>
    </row>
    <row r="1963" spans="1:13">
      <c r="A1963" s="17">
        <v>18</v>
      </c>
      <c r="B1963" s="76"/>
      <c r="C1963" s="6"/>
      <c r="D1963" s="6"/>
      <c r="E1963" s="6"/>
      <c r="F1963" s="6"/>
      <c r="G1963" s="54"/>
      <c r="H1963" s="99"/>
      <c r="I1963" s="8"/>
      <c r="J1963" s="99"/>
      <c r="K1963" s="8"/>
      <c r="L1963" s="99"/>
      <c r="M1963" s="99"/>
    </row>
    <row r="1964" spans="1:13">
      <c r="A1964" s="17">
        <v>19</v>
      </c>
      <c r="B1964" s="76"/>
      <c r="C1964" s="6"/>
      <c r="D1964" s="6"/>
      <c r="E1964" s="6"/>
      <c r="F1964" s="6"/>
      <c r="G1964" s="99"/>
      <c r="H1964" s="8"/>
      <c r="I1964" s="8"/>
      <c r="J1964" s="8"/>
      <c r="K1964" s="8"/>
      <c r="L1964" s="8"/>
      <c r="M1964" s="8"/>
    </row>
    <row r="1965" spans="1:13">
      <c r="A1965" s="17">
        <v>20</v>
      </c>
      <c r="B1965" s="75"/>
      <c r="C1965" s="6"/>
      <c r="D1965" s="6"/>
      <c r="E1965" s="6"/>
      <c r="F1965" s="6"/>
      <c r="G1965" s="99"/>
      <c r="H1965" s="8"/>
      <c r="I1965" s="8"/>
      <c r="J1965" s="8"/>
      <c r="K1965" s="8"/>
      <c r="L1965" s="8"/>
      <c r="M1965" s="8"/>
    </row>
    <row r="1966" spans="1:13">
      <c r="A1966" s="17">
        <v>21</v>
      </c>
      <c r="B1966" s="76"/>
      <c r="C1966" s="6"/>
      <c r="D1966" s="6"/>
      <c r="E1966" s="6"/>
      <c r="F1966" s="6"/>
      <c r="G1966" s="99"/>
      <c r="H1966" s="8"/>
      <c r="I1966" s="8"/>
      <c r="J1966" s="8"/>
      <c r="K1966" s="8"/>
      <c r="L1966" s="8"/>
      <c r="M1966" s="8"/>
    </row>
    <row r="1967" spans="1:13">
      <c r="A1967" s="17">
        <v>22</v>
      </c>
      <c r="B1967" s="76"/>
      <c r="C1967" s="6"/>
      <c r="D1967" s="6"/>
      <c r="E1967" s="6"/>
      <c r="F1967" s="6"/>
      <c r="G1967" s="99"/>
      <c r="H1967" s="8"/>
      <c r="I1967" s="8"/>
      <c r="J1967" s="8"/>
      <c r="K1967" s="8"/>
      <c r="L1967" s="8"/>
      <c r="M1967" s="8"/>
    </row>
    <row r="1968" spans="1:13">
      <c r="A1968" s="17">
        <v>23</v>
      </c>
      <c r="B1968" s="76"/>
      <c r="C1968" s="6"/>
      <c r="D1968" s="6"/>
      <c r="E1968" s="6"/>
      <c r="F1968" s="6"/>
      <c r="G1968" s="99"/>
      <c r="H1968" s="8"/>
      <c r="I1968" s="8"/>
      <c r="J1968" s="8"/>
      <c r="K1968" s="8"/>
      <c r="L1968" s="8" t="s">
        <v>84</v>
      </c>
      <c r="M1968" s="8"/>
    </row>
    <row r="1969" spans="1:13">
      <c r="A1969" s="17">
        <v>24</v>
      </c>
      <c r="B1969" s="75"/>
      <c r="C1969" s="6"/>
      <c r="D1969" s="6"/>
      <c r="E1969" s="6"/>
      <c r="F1969" s="6"/>
      <c r="G1969" s="99"/>
      <c r="H1969" s="42"/>
      <c r="I1969" s="8"/>
      <c r="J1969" s="42"/>
      <c r="K1969" s="8"/>
      <c r="L1969" s="8"/>
      <c r="M1969" s="8"/>
    </row>
    <row r="1970" spans="1:13">
      <c r="A1970" s="17">
        <v>25</v>
      </c>
      <c r="B1970" s="76"/>
      <c r="C1970" s="6"/>
      <c r="D1970" s="6"/>
      <c r="E1970" s="6"/>
      <c r="F1970" s="6"/>
      <c r="G1970" s="99"/>
      <c r="H1970" s="42"/>
      <c r="I1970" s="99"/>
      <c r="J1970" s="42"/>
      <c r="K1970" s="8"/>
      <c r="L1970" s="8"/>
      <c r="M1970" s="8"/>
    </row>
    <row r="1971" spans="1:13">
      <c r="G1971" s="8"/>
      <c r="H1971" s="8"/>
      <c r="I1971" s="8"/>
      <c r="J1971" s="8"/>
      <c r="K1971" s="8"/>
      <c r="L1971" s="8"/>
      <c r="M1971" s="8"/>
    </row>
    <row r="1972" spans="1:13">
      <c r="G1972" s="8"/>
      <c r="H1972" s="8"/>
      <c r="I1972" s="8"/>
      <c r="J1972" s="8"/>
      <c r="K1972" s="8"/>
      <c r="L1972" s="8"/>
      <c r="M1972" s="8"/>
    </row>
    <row r="1973" spans="1:13">
      <c r="G1973" s="8"/>
      <c r="H1973" s="8"/>
      <c r="I1973" s="8"/>
      <c r="J1973" s="8"/>
      <c r="K1973" s="8"/>
      <c r="L1973" s="8"/>
      <c r="M1973" s="8"/>
    </row>
    <row r="1974" spans="1:13">
      <c r="G1974" s="8"/>
      <c r="H1974" s="8"/>
      <c r="I1974" s="8"/>
      <c r="J1974" s="8"/>
      <c r="K1974" s="8"/>
      <c r="L1974" s="8"/>
      <c r="M1974" s="8"/>
    </row>
    <row r="1975" spans="1:13">
      <c r="G1975" s="8"/>
      <c r="H1975" s="8"/>
      <c r="I1975" s="8"/>
      <c r="J1975" s="8"/>
      <c r="K1975" s="8"/>
      <c r="L1975" s="8"/>
      <c r="M1975" s="8"/>
    </row>
    <row r="1976" spans="1:13">
      <c r="G1976" s="8"/>
      <c r="H1976" s="8"/>
      <c r="I1976" s="8"/>
      <c r="J1976" s="8"/>
      <c r="K1976" s="8"/>
      <c r="L1976" s="8"/>
      <c r="M1976" s="8"/>
    </row>
    <row r="1977" spans="1:13">
      <c r="G1977" s="8"/>
      <c r="H1977" s="8"/>
      <c r="I1977" s="8"/>
      <c r="J1977" s="8"/>
      <c r="K1977" s="8"/>
      <c r="L1977" s="8"/>
      <c r="M1977" s="8"/>
    </row>
    <row r="1978" spans="1:13">
      <c r="G1978" s="8"/>
      <c r="H1978" s="8"/>
      <c r="I1978" s="8"/>
      <c r="J1978" s="8"/>
      <c r="K1978" s="8"/>
      <c r="L1978" s="8"/>
      <c r="M1978" s="8"/>
    </row>
    <row r="1979" spans="1:13">
      <c r="G1979" s="8"/>
      <c r="H1979" s="8"/>
      <c r="I1979" s="8"/>
      <c r="J1979" s="8"/>
      <c r="K1979" s="8"/>
      <c r="L1979" s="8"/>
      <c r="M1979" s="8"/>
    </row>
    <row r="1980" spans="1:13">
      <c r="G1980" s="8"/>
      <c r="H1980" s="8"/>
      <c r="I1980" s="8"/>
      <c r="J1980" s="8"/>
      <c r="K1980" s="8"/>
      <c r="L1980" s="8"/>
      <c r="M1980" s="8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  <c r="M1981" s="94"/>
    </row>
    <row r="1982" spans="1:13">
      <c r="A1982" s="202" t="s">
        <v>86</v>
      </c>
      <c r="B1982" s="203"/>
      <c r="C1982" s="203"/>
      <c r="D1982" s="203"/>
      <c r="E1982" s="203"/>
      <c r="F1982" s="97"/>
      <c r="G1982" s="27"/>
      <c r="H1982" s="96" t="s">
        <v>51</v>
      </c>
      <c r="I1982" s="96"/>
      <c r="J1982" s="96"/>
      <c r="K1982" s="27"/>
      <c r="L1982" s="27"/>
      <c r="M1982" s="27"/>
    </row>
    <row r="1983" spans="1:13">
      <c r="A1983" s="34" t="s">
        <v>52</v>
      </c>
      <c r="B1983" s="97"/>
      <c r="C1983" s="97"/>
      <c r="D1983" s="97"/>
      <c r="E1983" s="97"/>
      <c r="F1983" s="97"/>
      <c r="G1983" s="27"/>
      <c r="H1983" s="55" t="s">
        <v>89</v>
      </c>
      <c r="I1983" s="55"/>
      <c r="J1983" s="55"/>
      <c r="K1983" s="37"/>
      <c r="L1983" s="26"/>
      <c r="M1983" s="26"/>
    </row>
    <row r="1984" spans="1:13">
      <c r="A1984" s="97"/>
      <c r="B1984" s="29"/>
      <c r="C1984" s="15" t="s">
        <v>53</v>
      </c>
      <c r="D1984" s="67"/>
      <c r="E1984" s="30"/>
      <c r="F1984" s="28"/>
      <c r="G1984" s="27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32"/>
    </row>
    <row r="1985" spans="1:13">
      <c r="A1985" s="1"/>
      <c r="B1985" s="1"/>
      <c r="C1985" s="15" t="s">
        <v>59</v>
      </c>
      <c r="D1985" s="30"/>
      <c r="E1985" s="30"/>
      <c r="F1985" s="28"/>
      <c r="G1985" s="27"/>
      <c r="H1985" s="31">
        <v>1</v>
      </c>
      <c r="I1985" s="68"/>
      <c r="J1985" s="35"/>
      <c r="K1985" s="31"/>
      <c r="L1985" s="33"/>
      <c r="M1985" s="106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27"/>
      <c r="H1986" s="31">
        <v>2</v>
      </c>
      <c r="I1986" s="68"/>
      <c r="J1986" s="35"/>
      <c r="K1986" s="31"/>
      <c r="L1986" s="33"/>
      <c r="M1986" s="106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27"/>
      <c r="H1987" s="31">
        <v>3</v>
      </c>
      <c r="I1987" s="31"/>
      <c r="J1987" s="35"/>
      <c r="K1987" s="31"/>
      <c r="L1987" s="33"/>
      <c r="M1987" s="106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27"/>
      <c r="H1988" s="31">
        <v>4</v>
      </c>
      <c r="I1988" s="31"/>
      <c r="J1988" s="35"/>
      <c r="K1988" s="31"/>
      <c r="L1988" s="33"/>
      <c r="M1988" s="106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27"/>
      <c r="H1989" s="31">
        <v>5</v>
      </c>
      <c r="I1989" s="31"/>
      <c r="J1989" s="35"/>
      <c r="K1989" s="31"/>
      <c r="L1989" s="33"/>
      <c r="M1989" s="106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27"/>
      <c r="H1990" s="72"/>
      <c r="I1990" s="72"/>
      <c r="J1990" s="72"/>
      <c r="K1990" s="72"/>
      <c r="L1990" s="44"/>
      <c r="M1990" s="44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27"/>
      <c r="H1991" s="98"/>
      <c r="I1991" s="98"/>
      <c r="J1991" s="98"/>
      <c r="K1991" s="98"/>
      <c r="L1991" s="44"/>
      <c r="M1991" s="44"/>
    </row>
    <row r="1992" spans="1:13">
      <c r="A1992" s="17">
        <v>3</v>
      </c>
      <c r="B1992" s="75"/>
      <c r="C1992" s="71"/>
      <c r="D1992" s="6"/>
      <c r="E1992" s="71"/>
      <c r="F1992" s="6"/>
      <c r="G1992" s="27"/>
      <c r="H1992" s="204" t="s">
        <v>75</v>
      </c>
      <c r="I1992" s="205"/>
      <c r="J1992" s="98"/>
      <c r="K1992" s="44" t="s">
        <v>35</v>
      </c>
      <c r="L1992" s="5"/>
      <c r="M1992" s="5"/>
    </row>
    <row r="1993" spans="1:13">
      <c r="A1993" s="17">
        <v>4</v>
      </c>
      <c r="B1993" s="75"/>
      <c r="C1993" s="71"/>
      <c r="D1993" s="6"/>
      <c r="E1993" s="71"/>
      <c r="F1993" s="6"/>
      <c r="G1993" s="27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3"/>
    </row>
    <row r="1994" spans="1:13">
      <c r="A1994" s="17">
        <v>5</v>
      </c>
      <c r="B1994" s="76"/>
      <c r="C1994" s="71"/>
      <c r="D1994" s="71"/>
      <c r="E1994" s="71"/>
      <c r="F1994" s="6"/>
      <c r="G1994" s="27"/>
      <c r="H1994" s="21" t="s">
        <v>65</v>
      </c>
      <c r="I1994" s="21"/>
      <c r="J1994" s="43">
        <f>SUM(B1992:B1994)*5+(B1996)*3+B1991</f>
        <v>10</v>
      </c>
      <c r="K1994" s="27"/>
      <c r="L1994" s="3"/>
      <c r="M1994" s="3"/>
    </row>
    <row r="1995" spans="1:13">
      <c r="A1995" s="17">
        <v>6</v>
      </c>
      <c r="B1995" s="7"/>
      <c r="C1995" s="7"/>
      <c r="D1995" s="7"/>
      <c r="E1995" s="71"/>
      <c r="F1995" s="6"/>
      <c r="G1995" s="27"/>
      <c r="H1995" s="206" t="s">
        <v>66</v>
      </c>
      <c r="I1995" s="207"/>
      <c r="J1995" s="206" t="s">
        <v>67</v>
      </c>
      <c r="K1995" s="207"/>
      <c r="L1995" s="20"/>
      <c r="M1995" s="20"/>
    </row>
    <row r="1996" spans="1:13">
      <c r="A1996" s="17">
        <v>7</v>
      </c>
      <c r="B1996" s="76"/>
      <c r="C1996" s="71"/>
      <c r="D1996" s="71"/>
      <c r="E1996" s="71"/>
      <c r="F1996" s="6"/>
      <c r="G1996" s="27"/>
      <c r="H1996" s="197"/>
      <c r="I1996" s="198"/>
      <c r="J1996" s="197"/>
      <c r="K1996" s="198"/>
      <c r="L1996" s="27"/>
      <c r="M1996" s="27"/>
    </row>
    <row r="1997" spans="1:13">
      <c r="A1997" s="17">
        <v>8</v>
      </c>
      <c r="B1997" s="7"/>
      <c r="C1997" s="7"/>
      <c r="D1997" s="7"/>
      <c r="E1997" s="71"/>
      <c r="F1997" s="6"/>
      <c r="G1997" s="27"/>
      <c r="H1997" s="199"/>
      <c r="I1997" s="200"/>
      <c r="J1997" s="199"/>
      <c r="K1997" s="200"/>
      <c r="L1997" s="27"/>
      <c r="M1997" s="27"/>
    </row>
    <row r="1998" spans="1:13">
      <c r="A1998" s="17">
        <v>9</v>
      </c>
      <c r="B1998" s="23"/>
      <c r="C1998" s="7"/>
      <c r="D1998" s="7"/>
      <c r="E1998" s="6"/>
      <c r="F1998" s="6"/>
      <c r="G1998" s="27"/>
      <c r="H1998" s="38" t="s">
        <v>68</v>
      </c>
      <c r="I1998" s="38"/>
      <c r="J1998" s="38"/>
      <c r="K1998" s="38"/>
      <c r="L1998" s="27"/>
      <c r="M1998" s="27"/>
    </row>
    <row r="1999" spans="1:13">
      <c r="A1999" s="17">
        <v>10</v>
      </c>
      <c r="B1999" s="95"/>
      <c r="C1999" s="6"/>
      <c r="D1999" s="6"/>
      <c r="E1999" s="6"/>
      <c r="F1999" s="6"/>
      <c r="G1999" s="27"/>
      <c r="H1999" s="54" t="s">
        <v>69</v>
      </c>
      <c r="I1999" s="54"/>
      <c r="J1999" s="54"/>
      <c r="K1999" s="54"/>
      <c r="L1999" s="27"/>
      <c r="M1999" s="27"/>
    </row>
    <row r="2000" spans="1:13">
      <c r="A2000" s="17">
        <v>11</v>
      </c>
      <c r="B2000" s="76"/>
      <c r="C2000" s="6"/>
      <c r="D2000" s="6"/>
      <c r="E2000" s="6"/>
      <c r="F2000" s="6"/>
      <c r="G2000" s="20"/>
      <c r="H2000" s="182"/>
      <c r="I2000" s="183"/>
      <c r="J2000" s="8"/>
      <c r="K2000" s="8"/>
      <c r="L2000" s="8"/>
      <c r="M2000" s="8"/>
    </row>
    <row r="2001" spans="1:13">
      <c r="A2001" s="17">
        <v>12</v>
      </c>
      <c r="B2001" s="75"/>
      <c r="C2001" s="6"/>
      <c r="D2001" s="6"/>
      <c r="E2001" s="6"/>
      <c r="F2001" s="6"/>
      <c r="G2001" s="20"/>
      <c r="H2001" s="95"/>
      <c r="I2001" s="7"/>
      <c r="J2001" s="8"/>
      <c r="K2001" s="8"/>
      <c r="L2001" s="8"/>
      <c r="M2001" s="8"/>
    </row>
    <row r="2002" spans="1:13">
      <c r="A2002" s="17">
        <v>13</v>
      </c>
      <c r="B2002" s="76"/>
      <c r="C2002" s="6"/>
      <c r="D2002" s="6"/>
      <c r="E2002" s="6"/>
      <c r="F2002" s="6"/>
      <c r="G2002" s="20"/>
      <c r="H2002" s="95"/>
      <c r="I2002" s="7"/>
      <c r="J2002" s="8"/>
      <c r="K2002" s="8"/>
      <c r="L2002" s="8"/>
      <c r="M2002" s="8"/>
    </row>
    <row r="2003" spans="1:13">
      <c r="A2003" s="17">
        <v>14</v>
      </c>
      <c r="B2003" s="76"/>
      <c r="C2003" s="6"/>
      <c r="D2003" s="6"/>
      <c r="E2003" s="6"/>
      <c r="F2003" s="6"/>
      <c r="G2003" s="20"/>
      <c r="H2003" s="95"/>
      <c r="I2003" s="7"/>
      <c r="J2003" s="8"/>
      <c r="K2003" s="8"/>
      <c r="L2003" s="8"/>
      <c r="M2003" s="8"/>
    </row>
    <row r="2004" spans="1:13">
      <c r="A2004" s="17">
        <v>15</v>
      </c>
      <c r="B2004" s="76"/>
      <c r="C2004" s="6"/>
      <c r="D2004" s="6"/>
      <c r="E2004" s="6"/>
      <c r="F2004" s="6"/>
      <c r="G2004" s="20"/>
      <c r="H2004" s="95"/>
      <c r="I2004" s="7"/>
      <c r="J2004" s="8"/>
      <c r="K2004" s="8"/>
      <c r="L2004" s="8"/>
      <c r="M2004" s="8"/>
    </row>
    <row r="2005" spans="1:13">
      <c r="A2005" s="17">
        <v>16</v>
      </c>
      <c r="B2005" s="75"/>
      <c r="C2005" s="6"/>
      <c r="D2005" s="6"/>
      <c r="E2005" s="6"/>
      <c r="F2005" s="6"/>
      <c r="G2005" s="54"/>
      <c r="H2005" s="95"/>
      <c r="I2005" s="7"/>
      <c r="J2005" s="8"/>
      <c r="K2005" s="8"/>
      <c r="L2005" s="8"/>
      <c r="M2005" s="8"/>
    </row>
    <row r="2006" spans="1:13">
      <c r="A2006" s="17">
        <v>17</v>
      </c>
      <c r="B2006" s="76"/>
      <c r="C2006" s="6"/>
      <c r="D2006" s="6"/>
      <c r="E2006" s="6"/>
      <c r="F2006" s="6"/>
      <c r="G2006" s="54"/>
      <c r="H2006" s="56" t="s">
        <v>83</v>
      </c>
      <c r="I2006" s="8"/>
      <c r="J2006" s="56"/>
      <c r="K2006" s="8"/>
      <c r="L2006" s="56"/>
      <c r="M2006" s="56"/>
    </row>
    <row r="2007" spans="1:13">
      <c r="A2007" s="17">
        <v>18</v>
      </c>
      <c r="B2007" s="76"/>
      <c r="C2007" s="6"/>
      <c r="D2007" s="6"/>
      <c r="E2007" s="6"/>
      <c r="F2007" s="6"/>
      <c r="G2007" s="54"/>
      <c r="H2007" s="99"/>
      <c r="I2007" s="8"/>
      <c r="J2007" s="99"/>
      <c r="K2007" s="8"/>
      <c r="L2007" s="99"/>
      <c r="M2007" s="99"/>
    </row>
    <row r="2008" spans="1:13">
      <c r="A2008" s="17">
        <v>19</v>
      </c>
      <c r="B2008" s="76"/>
      <c r="C2008" s="6"/>
      <c r="D2008" s="6"/>
      <c r="E2008" s="6"/>
      <c r="F2008" s="6"/>
      <c r="G2008" s="99"/>
      <c r="H2008" s="8"/>
      <c r="I2008" s="8"/>
      <c r="J2008" s="8"/>
      <c r="K2008" s="8"/>
      <c r="L2008" s="8"/>
      <c r="M2008" s="8"/>
    </row>
    <row r="2009" spans="1:13">
      <c r="A2009" s="17">
        <v>20</v>
      </c>
      <c r="B2009" s="75"/>
      <c r="C2009" s="6"/>
      <c r="D2009" s="6"/>
      <c r="E2009" s="6"/>
      <c r="F2009" s="6"/>
      <c r="G2009" s="99"/>
      <c r="H2009" s="8"/>
      <c r="I2009" s="8"/>
      <c r="J2009" s="8"/>
      <c r="K2009" s="8"/>
      <c r="L2009" s="8"/>
      <c r="M2009" s="8"/>
    </row>
    <row r="2010" spans="1:13">
      <c r="A2010" s="17">
        <v>21</v>
      </c>
      <c r="B2010" s="76"/>
      <c r="C2010" s="6"/>
      <c r="D2010" s="6"/>
      <c r="E2010" s="6"/>
      <c r="F2010" s="6"/>
      <c r="G2010" s="99"/>
      <c r="H2010" s="8"/>
      <c r="I2010" s="8"/>
      <c r="J2010" s="8"/>
      <c r="K2010" s="8"/>
      <c r="L2010" s="8"/>
      <c r="M2010" s="8"/>
    </row>
    <row r="2011" spans="1:13">
      <c r="A2011" s="17">
        <v>22</v>
      </c>
      <c r="B2011" s="76"/>
      <c r="C2011" s="6"/>
      <c r="D2011" s="6"/>
      <c r="E2011" s="6"/>
      <c r="F2011" s="6"/>
      <c r="G2011" s="99"/>
      <c r="H2011" s="8"/>
      <c r="I2011" s="8"/>
      <c r="J2011" s="8"/>
      <c r="K2011" s="8"/>
      <c r="L2011" s="8"/>
      <c r="M2011" s="8"/>
    </row>
    <row r="2012" spans="1:13">
      <c r="A2012" s="17">
        <v>23</v>
      </c>
      <c r="B2012" s="76"/>
      <c r="C2012" s="6"/>
      <c r="D2012" s="6"/>
      <c r="E2012" s="6"/>
      <c r="F2012" s="6"/>
      <c r="G2012" s="99"/>
      <c r="H2012" s="8"/>
      <c r="I2012" s="8"/>
      <c r="J2012" s="8"/>
      <c r="K2012" s="8"/>
      <c r="L2012" s="8" t="s">
        <v>84</v>
      </c>
      <c r="M2012" s="8"/>
    </row>
    <row r="2013" spans="1:13">
      <c r="A2013" s="17">
        <v>24</v>
      </c>
      <c r="B2013" s="75"/>
      <c r="C2013" s="6"/>
      <c r="D2013" s="6"/>
      <c r="E2013" s="6"/>
      <c r="F2013" s="6"/>
      <c r="G2013" s="99"/>
      <c r="H2013" s="42"/>
      <c r="I2013" s="8"/>
      <c r="J2013" s="42"/>
      <c r="K2013" s="8"/>
      <c r="L2013" s="8"/>
      <c r="M2013" s="8"/>
    </row>
    <row r="2014" spans="1:13">
      <c r="A2014" s="17">
        <v>25</v>
      </c>
      <c r="B2014" s="76"/>
      <c r="C2014" s="6"/>
      <c r="D2014" s="6"/>
      <c r="E2014" s="6"/>
      <c r="F2014" s="6"/>
      <c r="G2014" s="99"/>
      <c r="H2014" s="42"/>
      <c r="I2014" s="99"/>
      <c r="J2014" s="42"/>
      <c r="K2014" s="8"/>
      <c r="L2014" s="8"/>
      <c r="M2014" s="8"/>
    </row>
    <row r="2015" spans="1:13">
      <c r="G2015" s="8"/>
      <c r="H2015" s="8"/>
      <c r="I2015" s="8"/>
      <c r="J2015" s="8"/>
      <c r="K2015" s="8"/>
      <c r="L2015" s="8"/>
      <c r="M2015" s="8"/>
    </row>
    <row r="2016" spans="1:13">
      <c r="G2016" s="8"/>
      <c r="H2016" s="8"/>
      <c r="I2016" s="8"/>
      <c r="J2016" s="8"/>
      <c r="K2016" s="8"/>
      <c r="L2016" s="8"/>
      <c r="M2016" s="8"/>
    </row>
    <row r="2017" spans="1:13">
      <c r="G2017" s="8"/>
      <c r="H2017" s="8"/>
      <c r="I2017" s="8"/>
      <c r="J2017" s="8"/>
      <c r="K2017" s="8"/>
      <c r="L2017" s="8"/>
      <c r="M2017" s="8"/>
    </row>
    <row r="2018" spans="1:13">
      <c r="G2018" s="8"/>
      <c r="H2018" s="8"/>
      <c r="I2018" s="8"/>
      <c r="J2018" s="8"/>
      <c r="K2018" s="8"/>
      <c r="L2018" s="8"/>
      <c r="M2018" s="8"/>
    </row>
    <row r="2019" spans="1:13">
      <c r="G2019" s="8"/>
      <c r="H2019" s="8"/>
      <c r="I2019" s="8"/>
      <c r="J2019" s="8"/>
      <c r="K2019" s="8"/>
      <c r="L2019" s="8"/>
      <c r="M2019" s="8"/>
    </row>
    <row r="2020" spans="1:13">
      <c r="G2020" s="8"/>
      <c r="H2020" s="8"/>
      <c r="I2020" s="8"/>
      <c r="J2020" s="8"/>
      <c r="K2020" s="8"/>
      <c r="L2020" s="8"/>
      <c r="M2020" s="8"/>
    </row>
    <row r="2021" spans="1:13">
      <c r="G2021" s="8"/>
      <c r="H2021" s="8"/>
      <c r="I2021" s="8"/>
      <c r="J2021" s="8"/>
      <c r="K2021" s="8"/>
      <c r="L2021" s="8"/>
      <c r="M2021" s="8"/>
    </row>
    <row r="2022" spans="1:13">
      <c r="G2022" s="8"/>
      <c r="H2022" s="8"/>
      <c r="I2022" s="8"/>
      <c r="J2022" s="8"/>
      <c r="K2022" s="8"/>
      <c r="L2022" s="8"/>
      <c r="M2022" s="8"/>
    </row>
    <row r="2023" spans="1:13">
      <c r="G2023" s="8"/>
      <c r="H2023" s="8"/>
      <c r="I2023" s="8"/>
      <c r="J2023" s="8"/>
      <c r="K2023" s="8"/>
      <c r="L2023" s="8"/>
      <c r="M2023" s="8"/>
    </row>
    <row r="2024" spans="1:13">
      <c r="G2024" s="8"/>
      <c r="H2024" s="8"/>
      <c r="I2024" s="8"/>
      <c r="J2024" s="8"/>
      <c r="K2024" s="8"/>
      <c r="L2024" s="8"/>
      <c r="M2024" s="8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  <c r="M2025" s="94"/>
    </row>
    <row r="2026" spans="1:13">
      <c r="A2026" s="202" t="s">
        <v>86</v>
      </c>
      <c r="B2026" s="203"/>
      <c r="C2026" s="203"/>
      <c r="D2026" s="203"/>
      <c r="E2026" s="203"/>
      <c r="F2026" s="97"/>
      <c r="G2026" s="27"/>
      <c r="H2026" s="96" t="s">
        <v>51</v>
      </c>
      <c r="I2026" s="96"/>
      <c r="J2026" s="96"/>
      <c r="K2026" s="27"/>
      <c r="L2026" s="27"/>
      <c r="M2026" s="27"/>
    </row>
    <row r="2027" spans="1:13">
      <c r="A2027" s="34" t="s">
        <v>52</v>
      </c>
      <c r="B2027" s="97"/>
      <c r="C2027" s="97"/>
      <c r="D2027" s="97"/>
      <c r="E2027" s="97"/>
      <c r="F2027" s="97"/>
      <c r="G2027" s="27"/>
      <c r="H2027" s="55" t="s">
        <v>89</v>
      </c>
      <c r="I2027" s="55"/>
      <c r="J2027" s="55"/>
      <c r="K2027" s="37"/>
      <c r="L2027" s="26"/>
      <c r="M2027" s="26"/>
    </row>
    <row r="2028" spans="1:13">
      <c r="A2028" s="97"/>
      <c r="B2028" s="29"/>
      <c r="C2028" s="15" t="s">
        <v>53</v>
      </c>
      <c r="D2028" s="67"/>
      <c r="E2028" s="30"/>
      <c r="F2028" s="28"/>
      <c r="G2028" s="27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32"/>
    </row>
    <row r="2029" spans="1:13">
      <c r="A2029" s="1"/>
      <c r="B2029" s="1"/>
      <c r="C2029" s="15" t="s">
        <v>59</v>
      </c>
      <c r="D2029" s="30"/>
      <c r="E2029" s="30"/>
      <c r="F2029" s="28"/>
      <c r="G2029" s="27"/>
      <c r="H2029" s="31">
        <v>1</v>
      </c>
      <c r="I2029" s="68"/>
      <c r="J2029" s="35"/>
      <c r="K2029" s="31"/>
      <c r="L2029" s="33"/>
      <c r="M2029" s="106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27"/>
      <c r="H2030" s="31">
        <v>2</v>
      </c>
      <c r="I2030" s="68"/>
      <c r="J2030" s="35"/>
      <c r="K2030" s="31"/>
      <c r="L2030" s="33"/>
      <c r="M2030" s="106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27"/>
      <c r="H2031" s="31">
        <v>3</v>
      </c>
      <c r="I2031" s="31"/>
      <c r="J2031" s="35"/>
      <c r="K2031" s="31"/>
      <c r="L2031" s="33"/>
      <c r="M2031" s="106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27"/>
      <c r="H2032" s="31">
        <v>4</v>
      </c>
      <c r="I2032" s="31"/>
      <c r="J2032" s="35"/>
      <c r="K2032" s="31"/>
      <c r="L2032" s="33"/>
      <c r="M2032" s="106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27"/>
      <c r="H2033" s="31">
        <v>5</v>
      </c>
      <c r="I2033" s="31"/>
      <c r="J2033" s="35"/>
      <c r="K2033" s="31"/>
      <c r="L2033" s="33"/>
      <c r="M2033" s="106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27"/>
      <c r="H2034" s="72"/>
      <c r="I2034" s="72"/>
      <c r="J2034" s="72"/>
      <c r="K2034" s="72"/>
      <c r="L2034" s="44"/>
      <c r="M2034" s="44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27"/>
      <c r="H2035" s="98"/>
      <c r="I2035" s="98"/>
      <c r="J2035" s="98"/>
      <c r="K2035" s="98"/>
      <c r="L2035" s="44"/>
      <c r="M2035" s="44"/>
    </row>
    <row r="2036" spans="1:13">
      <c r="A2036" s="17">
        <v>3</v>
      </c>
      <c r="B2036" s="75"/>
      <c r="C2036" s="71"/>
      <c r="D2036" s="6"/>
      <c r="E2036" s="71"/>
      <c r="F2036" s="6"/>
      <c r="G2036" s="27"/>
      <c r="H2036" s="204" t="s">
        <v>75</v>
      </c>
      <c r="I2036" s="205"/>
      <c r="J2036" s="98"/>
      <c r="K2036" s="44" t="s">
        <v>35</v>
      </c>
      <c r="L2036" s="5"/>
      <c r="M2036" s="5"/>
    </row>
    <row r="2037" spans="1:13">
      <c r="A2037" s="17">
        <v>4</v>
      </c>
      <c r="B2037" s="75"/>
      <c r="C2037" s="71"/>
      <c r="D2037" s="6"/>
      <c r="E2037" s="71"/>
      <c r="F2037" s="6"/>
      <c r="G2037" s="27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3"/>
    </row>
    <row r="2038" spans="1:13">
      <c r="A2038" s="17">
        <v>5</v>
      </c>
      <c r="B2038" s="76"/>
      <c r="C2038" s="71"/>
      <c r="D2038" s="71"/>
      <c r="E2038" s="71"/>
      <c r="F2038" s="6"/>
      <c r="G2038" s="27"/>
      <c r="H2038" s="21" t="s">
        <v>65</v>
      </c>
      <c r="I2038" s="21"/>
      <c r="J2038" s="43">
        <f>SUM(B2036:B2038)*5+(B2040)*3+B2035</f>
        <v>10</v>
      </c>
      <c r="K2038" s="27"/>
      <c r="L2038" s="3"/>
      <c r="M2038" s="3"/>
    </row>
    <row r="2039" spans="1:13">
      <c r="A2039" s="17">
        <v>6</v>
      </c>
      <c r="B2039" s="7"/>
      <c r="C2039" s="7"/>
      <c r="D2039" s="7"/>
      <c r="E2039" s="71"/>
      <c r="F2039" s="6"/>
      <c r="G2039" s="27"/>
      <c r="H2039" s="206" t="s">
        <v>66</v>
      </c>
      <c r="I2039" s="207"/>
      <c r="J2039" s="206" t="s">
        <v>67</v>
      </c>
      <c r="K2039" s="207"/>
      <c r="L2039" s="20"/>
      <c r="M2039" s="20"/>
    </row>
    <row r="2040" spans="1:13">
      <c r="A2040" s="17">
        <v>7</v>
      </c>
      <c r="B2040" s="76"/>
      <c r="C2040" s="71"/>
      <c r="D2040" s="71"/>
      <c r="E2040" s="71"/>
      <c r="F2040" s="6"/>
      <c r="G2040" s="27"/>
      <c r="H2040" s="197"/>
      <c r="I2040" s="198"/>
      <c r="J2040" s="197"/>
      <c r="K2040" s="198"/>
      <c r="L2040" s="27"/>
      <c r="M2040" s="27"/>
    </row>
    <row r="2041" spans="1:13">
      <c r="A2041" s="17">
        <v>8</v>
      </c>
      <c r="B2041" s="7"/>
      <c r="C2041" s="7"/>
      <c r="D2041" s="7"/>
      <c r="E2041" s="71"/>
      <c r="F2041" s="6"/>
      <c r="G2041" s="27"/>
      <c r="H2041" s="199"/>
      <c r="I2041" s="200"/>
      <c r="J2041" s="199"/>
      <c r="K2041" s="200"/>
      <c r="L2041" s="27"/>
      <c r="M2041" s="27"/>
    </row>
    <row r="2042" spans="1:13">
      <c r="A2042" s="17">
        <v>9</v>
      </c>
      <c r="B2042" s="23"/>
      <c r="C2042" s="7"/>
      <c r="D2042" s="7"/>
      <c r="E2042" s="6"/>
      <c r="F2042" s="6"/>
      <c r="G2042" s="27"/>
      <c r="H2042" s="38" t="s">
        <v>68</v>
      </c>
      <c r="I2042" s="38"/>
      <c r="J2042" s="38"/>
      <c r="K2042" s="38"/>
      <c r="L2042" s="27"/>
      <c r="M2042" s="27"/>
    </row>
    <row r="2043" spans="1:13">
      <c r="A2043" s="17">
        <v>10</v>
      </c>
      <c r="B2043" s="95"/>
      <c r="C2043" s="6"/>
      <c r="D2043" s="6"/>
      <c r="E2043" s="6"/>
      <c r="F2043" s="6"/>
      <c r="G2043" s="27"/>
      <c r="H2043" s="54" t="s">
        <v>69</v>
      </c>
      <c r="I2043" s="54"/>
      <c r="J2043" s="54"/>
      <c r="K2043" s="54"/>
      <c r="L2043" s="27"/>
      <c r="M2043" s="27"/>
    </row>
    <row r="2044" spans="1:13">
      <c r="A2044" s="17">
        <v>11</v>
      </c>
      <c r="B2044" s="76"/>
      <c r="C2044" s="6"/>
      <c r="D2044" s="6"/>
      <c r="E2044" s="6"/>
      <c r="F2044" s="6"/>
      <c r="G2044" s="20"/>
      <c r="H2044" s="182"/>
      <c r="I2044" s="183"/>
      <c r="J2044" s="8"/>
      <c r="K2044" s="8"/>
      <c r="L2044" s="8"/>
      <c r="M2044" s="8"/>
    </row>
    <row r="2045" spans="1:13">
      <c r="A2045" s="17">
        <v>12</v>
      </c>
      <c r="B2045" s="75"/>
      <c r="C2045" s="6"/>
      <c r="D2045" s="6"/>
      <c r="E2045" s="6"/>
      <c r="F2045" s="6"/>
      <c r="G2045" s="20"/>
      <c r="H2045" s="95"/>
      <c r="I2045" s="7"/>
      <c r="J2045" s="8"/>
      <c r="K2045" s="8"/>
      <c r="L2045" s="8"/>
      <c r="M2045" s="8"/>
    </row>
    <row r="2046" spans="1:13">
      <c r="A2046" s="17">
        <v>13</v>
      </c>
      <c r="B2046" s="76"/>
      <c r="C2046" s="6"/>
      <c r="D2046" s="6"/>
      <c r="E2046" s="6"/>
      <c r="F2046" s="6"/>
      <c r="G2046" s="20"/>
      <c r="H2046" s="95"/>
      <c r="I2046" s="7"/>
      <c r="J2046" s="8"/>
      <c r="K2046" s="8"/>
      <c r="L2046" s="8"/>
      <c r="M2046" s="8"/>
    </row>
    <row r="2047" spans="1:13">
      <c r="A2047" s="17">
        <v>14</v>
      </c>
      <c r="B2047" s="76"/>
      <c r="C2047" s="6"/>
      <c r="D2047" s="6"/>
      <c r="E2047" s="6"/>
      <c r="F2047" s="6"/>
      <c r="G2047" s="20"/>
      <c r="H2047" s="95"/>
      <c r="I2047" s="7"/>
      <c r="J2047" s="8"/>
      <c r="K2047" s="8"/>
      <c r="L2047" s="8"/>
      <c r="M2047" s="8"/>
    </row>
    <row r="2048" spans="1:13">
      <c r="A2048" s="17">
        <v>15</v>
      </c>
      <c r="B2048" s="76"/>
      <c r="C2048" s="6"/>
      <c r="D2048" s="6"/>
      <c r="E2048" s="6"/>
      <c r="F2048" s="6"/>
      <c r="G2048" s="20"/>
      <c r="H2048" s="95"/>
      <c r="I2048" s="7"/>
      <c r="J2048" s="8"/>
      <c r="K2048" s="8"/>
      <c r="L2048" s="8"/>
      <c r="M2048" s="8"/>
    </row>
    <row r="2049" spans="1:13">
      <c r="A2049" s="17">
        <v>16</v>
      </c>
      <c r="B2049" s="75"/>
      <c r="C2049" s="6"/>
      <c r="D2049" s="6"/>
      <c r="E2049" s="6"/>
      <c r="F2049" s="6"/>
      <c r="G2049" s="54"/>
      <c r="H2049" s="95"/>
      <c r="I2049" s="7"/>
      <c r="J2049" s="8"/>
      <c r="K2049" s="8"/>
      <c r="L2049" s="8"/>
      <c r="M2049" s="8"/>
    </row>
    <row r="2050" spans="1:13">
      <c r="A2050" s="17">
        <v>17</v>
      </c>
      <c r="B2050" s="76"/>
      <c r="C2050" s="6"/>
      <c r="D2050" s="6"/>
      <c r="E2050" s="6"/>
      <c r="F2050" s="6"/>
      <c r="G2050" s="54"/>
      <c r="H2050" s="56" t="s">
        <v>83</v>
      </c>
      <c r="I2050" s="8"/>
      <c r="J2050" s="56"/>
      <c r="K2050" s="8"/>
      <c r="L2050" s="56"/>
      <c r="M2050" s="56"/>
    </row>
    <row r="2051" spans="1:13">
      <c r="A2051" s="17">
        <v>18</v>
      </c>
      <c r="B2051" s="76"/>
      <c r="C2051" s="6"/>
      <c r="D2051" s="6"/>
      <c r="E2051" s="6"/>
      <c r="F2051" s="6"/>
      <c r="G2051" s="54"/>
      <c r="H2051" s="99"/>
      <c r="I2051" s="8"/>
      <c r="J2051" s="99"/>
      <c r="K2051" s="8"/>
      <c r="L2051" s="99"/>
      <c r="M2051" s="99"/>
    </row>
    <row r="2052" spans="1:13">
      <c r="A2052" s="17">
        <v>19</v>
      </c>
      <c r="B2052" s="76"/>
      <c r="C2052" s="6"/>
      <c r="D2052" s="6"/>
      <c r="E2052" s="6"/>
      <c r="F2052" s="6"/>
      <c r="G2052" s="99"/>
      <c r="H2052" s="8"/>
      <c r="I2052" s="8"/>
      <c r="J2052" s="8"/>
      <c r="K2052" s="8"/>
      <c r="L2052" s="8"/>
      <c r="M2052" s="8"/>
    </row>
    <row r="2053" spans="1:13">
      <c r="A2053" s="17">
        <v>20</v>
      </c>
      <c r="B2053" s="75"/>
      <c r="C2053" s="6"/>
      <c r="D2053" s="6"/>
      <c r="E2053" s="6"/>
      <c r="F2053" s="6"/>
      <c r="G2053" s="99"/>
      <c r="H2053" s="8"/>
      <c r="I2053" s="8"/>
      <c r="J2053" s="8"/>
      <c r="K2053" s="8"/>
      <c r="L2053" s="8"/>
      <c r="M2053" s="8"/>
    </row>
    <row r="2054" spans="1:13">
      <c r="A2054" s="17">
        <v>21</v>
      </c>
      <c r="B2054" s="76"/>
      <c r="C2054" s="6"/>
      <c r="D2054" s="6"/>
      <c r="E2054" s="6"/>
      <c r="F2054" s="6"/>
      <c r="G2054" s="99"/>
      <c r="H2054" s="8"/>
      <c r="I2054" s="8"/>
      <c r="J2054" s="8"/>
      <c r="K2054" s="8"/>
      <c r="L2054" s="8"/>
      <c r="M2054" s="8"/>
    </row>
    <row r="2055" spans="1:13">
      <c r="A2055" s="17">
        <v>22</v>
      </c>
      <c r="B2055" s="76"/>
      <c r="C2055" s="6"/>
      <c r="D2055" s="6"/>
      <c r="E2055" s="6"/>
      <c r="F2055" s="6"/>
      <c r="G2055" s="99"/>
      <c r="H2055" s="8"/>
      <c r="I2055" s="8"/>
      <c r="J2055" s="8"/>
      <c r="K2055" s="8"/>
      <c r="L2055" s="8"/>
      <c r="M2055" s="8"/>
    </row>
    <row r="2056" spans="1:13">
      <c r="A2056" s="17">
        <v>23</v>
      </c>
      <c r="B2056" s="76"/>
      <c r="C2056" s="6"/>
      <c r="D2056" s="6"/>
      <c r="E2056" s="6"/>
      <c r="F2056" s="6"/>
      <c r="G2056" s="99"/>
      <c r="H2056" s="8"/>
      <c r="I2056" s="8"/>
      <c r="J2056" s="8"/>
      <c r="K2056" s="8"/>
      <c r="L2056" s="8" t="s">
        <v>84</v>
      </c>
      <c r="M2056" s="8"/>
    </row>
    <row r="2057" spans="1:13">
      <c r="A2057" s="17">
        <v>24</v>
      </c>
      <c r="B2057" s="75"/>
      <c r="C2057" s="6"/>
      <c r="D2057" s="6"/>
      <c r="E2057" s="6"/>
      <c r="F2057" s="6"/>
      <c r="G2057" s="99"/>
      <c r="H2057" s="42"/>
      <c r="I2057" s="8"/>
      <c r="J2057" s="42"/>
      <c r="K2057" s="8"/>
      <c r="L2057" s="8"/>
      <c r="M2057" s="8"/>
    </row>
    <row r="2058" spans="1:13">
      <c r="A2058" s="17">
        <v>25</v>
      </c>
      <c r="B2058" s="76"/>
      <c r="C2058" s="6"/>
      <c r="D2058" s="6"/>
      <c r="E2058" s="6"/>
      <c r="F2058" s="6"/>
      <c r="G2058" s="99"/>
      <c r="H2058" s="42"/>
      <c r="I2058" s="99"/>
      <c r="J2058" s="42"/>
      <c r="K2058" s="8"/>
      <c r="L2058" s="8"/>
      <c r="M2058" s="8"/>
    </row>
    <row r="2059" spans="1:13">
      <c r="G2059" s="8"/>
      <c r="H2059" s="8"/>
      <c r="I2059" s="8"/>
      <c r="J2059" s="8"/>
      <c r="K2059" s="8"/>
      <c r="L2059" s="8"/>
      <c r="M2059" s="8"/>
    </row>
    <row r="2060" spans="1:13">
      <c r="G2060" s="8"/>
      <c r="H2060" s="8"/>
      <c r="I2060" s="8"/>
      <c r="J2060" s="8"/>
      <c r="K2060" s="8"/>
      <c r="L2060" s="8"/>
      <c r="M2060" s="8"/>
    </row>
    <row r="2061" spans="1:13">
      <c r="G2061" s="8"/>
      <c r="H2061" s="8"/>
      <c r="I2061" s="8"/>
      <c r="J2061" s="8"/>
      <c r="K2061" s="8"/>
      <c r="L2061" s="8"/>
      <c r="M2061" s="8"/>
    </row>
    <row r="2062" spans="1:13">
      <c r="G2062" s="8"/>
      <c r="H2062" s="8"/>
      <c r="I2062" s="8"/>
      <c r="J2062" s="8"/>
      <c r="K2062" s="8"/>
      <c r="L2062" s="8"/>
      <c r="M2062" s="8"/>
    </row>
    <row r="2063" spans="1:13">
      <c r="G2063" s="8"/>
      <c r="H2063" s="8"/>
      <c r="I2063" s="8"/>
      <c r="J2063" s="8"/>
      <c r="K2063" s="8"/>
      <c r="L2063" s="8"/>
      <c r="M2063" s="8"/>
    </row>
    <row r="2064" spans="1:13">
      <c r="G2064" s="8"/>
      <c r="H2064" s="8"/>
      <c r="I2064" s="8"/>
      <c r="J2064" s="8"/>
      <c r="K2064" s="8"/>
      <c r="L2064" s="8"/>
      <c r="M2064" s="8"/>
    </row>
    <row r="2065" spans="1:13">
      <c r="G2065" s="8"/>
      <c r="H2065" s="8"/>
      <c r="I2065" s="8"/>
      <c r="J2065" s="8"/>
      <c r="K2065" s="8"/>
      <c r="L2065" s="8"/>
      <c r="M2065" s="8"/>
    </row>
    <row r="2066" spans="1:13">
      <c r="G2066" s="8"/>
      <c r="H2066" s="8"/>
      <c r="I2066" s="8"/>
      <c r="J2066" s="8"/>
      <c r="K2066" s="8"/>
      <c r="L2066" s="8"/>
      <c r="M2066" s="8"/>
    </row>
    <row r="2067" spans="1:13">
      <c r="G2067" s="8"/>
      <c r="H2067" s="8"/>
      <c r="I2067" s="8"/>
      <c r="J2067" s="8"/>
      <c r="K2067" s="8"/>
      <c r="L2067" s="8"/>
      <c r="M2067" s="8"/>
    </row>
    <row r="2068" spans="1:13">
      <c r="G2068" s="8"/>
      <c r="H2068" s="8"/>
      <c r="I2068" s="8"/>
      <c r="J2068" s="8"/>
      <c r="K2068" s="8"/>
      <c r="L2068" s="8"/>
      <c r="M2068" s="8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  <c r="M2069" s="94"/>
    </row>
    <row r="2070" spans="1:13">
      <c r="A2070" s="202" t="s">
        <v>86</v>
      </c>
      <c r="B2070" s="203"/>
      <c r="C2070" s="203"/>
      <c r="D2070" s="203"/>
      <c r="E2070" s="203"/>
      <c r="F2070" s="97"/>
      <c r="G2070" s="27"/>
      <c r="H2070" s="96" t="s">
        <v>51</v>
      </c>
      <c r="I2070" s="96"/>
      <c r="J2070" s="96"/>
      <c r="K2070" s="27"/>
      <c r="L2070" s="27"/>
      <c r="M2070" s="27"/>
    </row>
    <row r="2071" spans="1:13">
      <c r="A2071" s="34" t="s">
        <v>52</v>
      </c>
      <c r="B2071" s="97"/>
      <c r="C2071" s="97"/>
      <c r="D2071" s="97"/>
      <c r="E2071" s="97"/>
      <c r="F2071" s="97"/>
      <c r="G2071" s="27"/>
      <c r="H2071" s="55" t="s">
        <v>89</v>
      </c>
      <c r="I2071" s="55"/>
      <c r="J2071" s="55"/>
      <c r="K2071" s="37"/>
      <c r="L2071" s="26"/>
      <c r="M2071" s="26"/>
    </row>
    <row r="2072" spans="1:13">
      <c r="A2072" s="97"/>
      <c r="B2072" s="29"/>
      <c r="C2072" s="15" t="s">
        <v>53</v>
      </c>
      <c r="D2072" s="67"/>
      <c r="E2072" s="30"/>
      <c r="F2072" s="28"/>
      <c r="G2072" s="27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32"/>
    </row>
    <row r="2073" spans="1:13">
      <c r="A2073" s="1"/>
      <c r="B2073" s="1"/>
      <c r="C2073" s="15" t="s">
        <v>59</v>
      </c>
      <c r="D2073" s="30"/>
      <c r="E2073" s="30"/>
      <c r="F2073" s="28"/>
      <c r="G2073" s="27"/>
      <c r="H2073" s="31">
        <v>1</v>
      </c>
      <c r="I2073" s="68"/>
      <c r="J2073" s="35"/>
      <c r="K2073" s="31"/>
      <c r="L2073" s="33"/>
      <c r="M2073" s="106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27"/>
      <c r="H2074" s="31">
        <v>2</v>
      </c>
      <c r="I2074" s="68"/>
      <c r="J2074" s="35"/>
      <c r="K2074" s="31"/>
      <c r="L2074" s="33"/>
      <c r="M2074" s="106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27"/>
      <c r="H2075" s="31">
        <v>3</v>
      </c>
      <c r="I2075" s="31"/>
      <c r="J2075" s="35"/>
      <c r="K2075" s="31"/>
      <c r="L2075" s="33"/>
      <c r="M2075" s="106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27"/>
      <c r="H2076" s="31">
        <v>4</v>
      </c>
      <c r="I2076" s="31"/>
      <c r="J2076" s="35"/>
      <c r="K2076" s="31"/>
      <c r="L2076" s="33"/>
      <c r="M2076" s="106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27"/>
      <c r="H2077" s="31">
        <v>5</v>
      </c>
      <c r="I2077" s="31"/>
      <c r="J2077" s="35"/>
      <c r="K2077" s="31"/>
      <c r="L2077" s="33"/>
      <c r="M2077" s="106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27"/>
      <c r="H2078" s="72"/>
      <c r="I2078" s="72"/>
      <c r="J2078" s="72"/>
      <c r="K2078" s="72"/>
      <c r="L2078" s="44"/>
      <c r="M2078" s="44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27"/>
      <c r="H2079" s="98"/>
      <c r="I2079" s="98"/>
      <c r="J2079" s="98"/>
      <c r="K2079" s="98"/>
      <c r="L2079" s="44"/>
      <c r="M2079" s="44"/>
    </row>
    <row r="2080" spans="1:13">
      <c r="A2080" s="17">
        <v>3</v>
      </c>
      <c r="B2080" s="75"/>
      <c r="C2080" s="71"/>
      <c r="D2080" s="6"/>
      <c r="E2080" s="71"/>
      <c r="F2080" s="6"/>
      <c r="G2080" s="27"/>
      <c r="H2080" s="204" t="s">
        <v>75</v>
      </c>
      <c r="I2080" s="205"/>
      <c r="J2080" s="98"/>
      <c r="K2080" s="44" t="s">
        <v>35</v>
      </c>
      <c r="L2080" s="5"/>
      <c r="M2080" s="5"/>
    </row>
    <row r="2081" spans="1:13">
      <c r="A2081" s="17">
        <v>4</v>
      </c>
      <c r="B2081" s="75"/>
      <c r="C2081" s="71"/>
      <c r="D2081" s="6"/>
      <c r="E2081" s="71"/>
      <c r="F2081" s="6"/>
      <c r="G2081" s="27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3"/>
    </row>
    <row r="2082" spans="1:13">
      <c r="A2082" s="17">
        <v>5</v>
      </c>
      <c r="B2082" s="76"/>
      <c r="C2082" s="71"/>
      <c r="D2082" s="71"/>
      <c r="E2082" s="71"/>
      <c r="F2082" s="6"/>
      <c r="G2082" s="27"/>
      <c r="H2082" s="21" t="s">
        <v>65</v>
      </c>
      <c r="I2082" s="21"/>
      <c r="J2082" s="43">
        <f>SUM(B2080:B2082)*5+(B2084)*3+B2079</f>
        <v>10</v>
      </c>
      <c r="K2082" s="27"/>
      <c r="L2082" s="3"/>
      <c r="M2082" s="3"/>
    </row>
    <row r="2083" spans="1:13">
      <c r="A2083" s="17">
        <v>6</v>
      </c>
      <c r="B2083" s="7"/>
      <c r="C2083" s="7"/>
      <c r="D2083" s="7"/>
      <c r="E2083" s="71"/>
      <c r="F2083" s="6"/>
      <c r="G2083" s="27"/>
      <c r="H2083" s="206" t="s">
        <v>66</v>
      </c>
      <c r="I2083" s="207"/>
      <c r="J2083" s="206" t="s">
        <v>67</v>
      </c>
      <c r="K2083" s="207"/>
      <c r="L2083" s="20"/>
      <c r="M2083" s="20"/>
    </row>
    <row r="2084" spans="1:13">
      <c r="A2084" s="17">
        <v>7</v>
      </c>
      <c r="B2084" s="76"/>
      <c r="C2084" s="71"/>
      <c r="D2084" s="71"/>
      <c r="E2084" s="71"/>
      <c r="F2084" s="6"/>
      <c r="G2084" s="27"/>
      <c r="H2084" s="197"/>
      <c r="I2084" s="198"/>
      <c r="J2084" s="197"/>
      <c r="K2084" s="198"/>
      <c r="L2084" s="27"/>
      <c r="M2084" s="27"/>
    </row>
    <row r="2085" spans="1:13">
      <c r="A2085" s="17">
        <v>8</v>
      </c>
      <c r="B2085" s="7"/>
      <c r="C2085" s="7"/>
      <c r="D2085" s="7"/>
      <c r="E2085" s="71"/>
      <c r="F2085" s="6"/>
      <c r="G2085" s="27"/>
      <c r="H2085" s="199"/>
      <c r="I2085" s="200"/>
      <c r="J2085" s="199"/>
      <c r="K2085" s="200"/>
      <c r="L2085" s="27"/>
      <c r="M2085" s="27"/>
    </row>
    <row r="2086" spans="1:13">
      <c r="A2086" s="17">
        <v>9</v>
      </c>
      <c r="B2086" s="23"/>
      <c r="C2086" s="7"/>
      <c r="D2086" s="7"/>
      <c r="E2086" s="6"/>
      <c r="F2086" s="6"/>
      <c r="G2086" s="27"/>
      <c r="H2086" s="38" t="s">
        <v>68</v>
      </c>
      <c r="I2086" s="38"/>
      <c r="J2086" s="38"/>
      <c r="K2086" s="38"/>
      <c r="L2086" s="27"/>
      <c r="M2086" s="27"/>
    </row>
    <row r="2087" spans="1:13">
      <c r="A2087" s="17">
        <v>10</v>
      </c>
      <c r="B2087" s="95"/>
      <c r="C2087" s="6"/>
      <c r="D2087" s="6"/>
      <c r="E2087" s="6"/>
      <c r="F2087" s="6"/>
      <c r="G2087" s="27"/>
      <c r="H2087" s="54" t="s">
        <v>69</v>
      </c>
      <c r="I2087" s="54"/>
      <c r="J2087" s="54"/>
      <c r="K2087" s="54"/>
      <c r="L2087" s="27"/>
      <c r="M2087" s="27"/>
    </row>
    <row r="2088" spans="1:13">
      <c r="A2088" s="17">
        <v>11</v>
      </c>
      <c r="B2088" s="76"/>
      <c r="C2088" s="6"/>
      <c r="D2088" s="6"/>
      <c r="E2088" s="6"/>
      <c r="F2088" s="6"/>
      <c r="G2088" s="20"/>
      <c r="H2088" s="182"/>
      <c r="I2088" s="183"/>
      <c r="J2088" s="8"/>
      <c r="K2088" s="8"/>
      <c r="L2088" s="8"/>
      <c r="M2088" s="8"/>
    </row>
    <row r="2089" spans="1:13">
      <c r="A2089" s="17">
        <v>12</v>
      </c>
      <c r="B2089" s="75"/>
      <c r="C2089" s="6"/>
      <c r="D2089" s="6"/>
      <c r="E2089" s="6"/>
      <c r="F2089" s="6"/>
      <c r="G2089" s="20"/>
      <c r="H2089" s="95"/>
      <c r="I2089" s="7"/>
      <c r="J2089" s="8"/>
      <c r="K2089" s="8"/>
      <c r="L2089" s="8"/>
      <c r="M2089" s="8"/>
    </row>
    <row r="2090" spans="1:13">
      <c r="A2090" s="17">
        <v>13</v>
      </c>
      <c r="B2090" s="76"/>
      <c r="C2090" s="6"/>
      <c r="D2090" s="6"/>
      <c r="E2090" s="6"/>
      <c r="F2090" s="6"/>
      <c r="G2090" s="20"/>
      <c r="H2090" s="95"/>
      <c r="I2090" s="7"/>
      <c r="J2090" s="8"/>
      <c r="K2090" s="8"/>
      <c r="L2090" s="8"/>
      <c r="M2090" s="8"/>
    </row>
    <row r="2091" spans="1:13">
      <c r="A2091" s="17">
        <v>14</v>
      </c>
      <c r="B2091" s="76"/>
      <c r="C2091" s="6"/>
      <c r="D2091" s="6"/>
      <c r="E2091" s="6"/>
      <c r="F2091" s="6"/>
      <c r="G2091" s="20"/>
      <c r="H2091" s="95"/>
      <c r="I2091" s="7"/>
      <c r="J2091" s="8"/>
      <c r="K2091" s="8"/>
      <c r="L2091" s="8"/>
      <c r="M2091" s="8"/>
    </row>
    <row r="2092" spans="1:13">
      <c r="A2092" s="17">
        <v>15</v>
      </c>
      <c r="B2092" s="76"/>
      <c r="C2092" s="6"/>
      <c r="D2092" s="6"/>
      <c r="E2092" s="6"/>
      <c r="F2092" s="6"/>
      <c r="G2092" s="20"/>
      <c r="H2092" s="95"/>
      <c r="I2092" s="7"/>
      <c r="J2092" s="8"/>
      <c r="K2092" s="8"/>
      <c r="L2092" s="8"/>
      <c r="M2092" s="8"/>
    </row>
    <row r="2093" spans="1:13">
      <c r="A2093" s="17">
        <v>16</v>
      </c>
      <c r="B2093" s="75"/>
      <c r="C2093" s="6"/>
      <c r="D2093" s="6"/>
      <c r="E2093" s="6"/>
      <c r="F2093" s="6"/>
      <c r="G2093" s="54"/>
      <c r="H2093" s="95"/>
      <c r="I2093" s="7"/>
      <c r="J2093" s="8"/>
      <c r="K2093" s="8"/>
      <c r="L2093" s="8"/>
      <c r="M2093" s="8"/>
    </row>
    <row r="2094" spans="1:13">
      <c r="A2094" s="17">
        <v>17</v>
      </c>
      <c r="B2094" s="76"/>
      <c r="C2094" s="6"/>
      <c r="D2094" s="6"/>
      <c r="E2094" s="6"/>
      <c r="F2094" s="6"/>
      <c r="G2094" s="54"/>
      <c r="H2094" s="56" t="s">
        <v>83</v>
      </c>
      <c r="I2094" s="8"/>
      <c r="J2094" s="56"/>
      <c r="K2094" s="8"/>
      <c r="L2094" s="56"/>
      <c r="M2094" s="56"/>
    </row>
    <row r="2095" spans="1:13">
      <c r="A2095" s="17">
        <v>18</v>
      </c>
      <c r="B2095" s="76"/>
      <c r="C2095" s="6"/>
      <c r="D2095" s="6"/>
      <c r="E2095" s="6"/>
      <c r="F2095" s="6"/>
      <c r="G2095" s="54"/>
      <c r="H2095" s="99"/>
      <c r="I2095" s="8"/>
      <c r="J2095" s="99"/>
      <c r="K2095" s="8"/>
      <c r="L2095" s="99"/>
      <c r="M2095" s="99"/>
    </row>
    <row r="2096" spans="1:13">
      <c r="A2096" s="17">
        <v>19</v>
      </c>
      <c r="B2096" s="76"/>
      <c r="C2096" s="6"/>
      <c r="D2096" s="6"/>
      <c r="E2096" s="6"/>
      <c r="F2096" s="6"/>
      <c r="G2096" s="99"/>
      <c r="H2096" s="8"/>
      <c r="I2096" s="8"/>
      <c r="J2096" s="8"/>
      <c r="K2096" s="8"/>
      <c r="L2096" s="8"/>
      <c r="M2096" s="8"/>
    </row>
    <row r="2097" spans="1:13">
      <c r="A2097" s="17">
        <v>20</v>
      </c>
      <c r="B2097" s="75"/>
      <c r="C2097" s="6"/>
      <c r="D2097" s="6"/>
      <c r="E2097" s="6"/>
      <c r="F2097" s="6"/>
      <c r="G2097" s="99"/>
      <c r="H2097" s="8"/>
      <c r="I2097" s="8"/>
      <c r="J2097" s="8"/>
      <c r="K2097" s="8"/>
      <c r="L2097" s="8"/>
      <c r="M2097" s="8"/>
    </row>
    <row r="2098" spans="1:13">
      <c r="A2098" s="17">
        <v>21</v>
      </c>
      <c r="B2098" s="76"/>
      <c r="C2098" s="6"/>
      <c r="D2098" s="6"/>
      <c r="E2098" s="6"/>
      <c r="F2098" s="6"/>
      <c r="G2098" s="99"/>
      <c r="H2098" s="8"/>
      <c r="I2098" s="8"/>
      <c r="J2098" s="8"/>
      <c r="K2098" s="8"/>
      <c r="L2098" s="8"/>
      <c r="M2098" s="8"/>
    </row>
    <row r="2099" spans="1:13">
      <c r="A2099" s="17">
        <v>22</v>
      </c>
      <c r="B2099" s="76"/>
      <c r="C2099" s="6"/>
      <c r="D2099" s="6"/>
      <c r="E2099" s="6"/>
      <c r="F2099" s="6"/>
      <c r="G2099" s="99"/>
      <c r="H2099" s="8"/>
      <c r="I2099" s="8"/>
      <c r="J2099" s="8"/>
      <c r="K2099" s="8"/>
      <c r="L2099" s="8"/>
      <c r="M2099" s="8"/>
    </row>
    <row r="2100" spans="1:13">
      <c r="A2100" s="17">
        <v>23</v>
      </c>
      <c r="B2100" s="76"/>
      <c r="C2100" s="6"/>
      <c r="D2100" s="6"/>
      <c r="E2100" s="6"/>
      <c r="F2100" s="6"/>
      <c r="G2100" s="99"/>
      <c r="H2100" s="8"/>
      <c r="I2100" s="8"/>
      <c r="J2100" s="8"/>
      <c r="K2100" s="8"/>
      <c r="L2100" s="8" t="s">
        <v>84</v>
      </c>
      <c r="M2100" s="8"/>
    </row>
    <row r="2101" spans="1:13">
      <c r="A2101" s="17">
        <v>24</v>
      </c>
      <c r="B2101" s="75"/>
      <c r="C2101" s="6"/>
      <c r="D2101" s="6"/>
      <c r="E2101" s="6"/>
      <c r="F2101" s="6"/>
      <c r="G2101" s="99"/>
      <c r="H2101" s="42"/>
      <c r="I2101" s="8"/>
      <c r="J2101" s="42"/>
      <c r="K2101" s="8"/>
      <c r="L2101" s="8"/>
      <c r="M2101" s="8"/>
    </row>
    <row r="2102" spans="1:13">
      <c r="A2102" s="17">
        <v>25</v>
      </c>
      <c r="B2102" s="76"/>
      <c r="C2102" s="6"/>
      <c r="D2102" s="6"/>
      <c r="E2102" s="6"/>
      <c r="F2102" s="6"/>
      <c r="G2102" s="99"/>
      <c r="H2102" s="42"/>
      <c r="I2102" s="99"/>
      <c r="J2102" s="42"/>
      <c r="K2102" s="8"/>
      <c r="L2102" s="8"/>
      <c r="M2102" s="8"/>
    </row>
    <row r="2103" spans="1:13">
      <c r="G2103" s="8"/>
      <c r="H2103" s="8"/>
      <c r="I2103" s="8"/>
      <c r="J2103" s="8"/>
      <c r="K2103" s="8"/>
      <c r="L2103" s="8"/>
      <c r="M2103" s="8"/>
    </row>
    <row r="2104" spans="1:13">
      <c r="G2104" s="8"/>
      <c r="H2104" s="8"/>
      <c r="I2104" s="8"/>
      <c r="J2104" s="8"/>
      <c r="K2104" s="8"/>
      <c r="L2104" s="8"/>
      <c r="M2104" s="8"/>
    </row>
    <row r="2105" spans="1:13">
      <c r="G2105" s="8"/>
      <c r="H2105" s="8"/>
      <c r="I2105" s="8"/>
      <c r="J2105" s="8"/>
      <c r="K2105" s="8"/>
      <c r="L2105" s="8"/>
      <c r="M2105" s="8"/>
    </row>
    <row r="2106" spans="1:13">
      <c r="G2106" s="8"/>
      <c r="H2106" s="8"/>
      <c r="I2106" s="8"/>
      <c r="J2106" s="8"/>
      <c r="K2106" s="8"/>
      <c r="L2106" s="8"/>
      <c r="M2106" s="8"/>
    </row>
    <row r="2107" spans="1:13">
      <c r="G2107" s="8"/>
      <c r="H2107" s="8"/>
      <c r="I2107" s="8"/>
      <c r="J2107" s="8"/>
      <c r="K2107" s="8"/>
      <c r="L2107" s="8"/>
      <c r="M2107" s="8"/>
    </row>
    <row r="2108" spans="1:13">
      <c r="G2108" s="8"/>
      <c r="H2108" s="8"/>
      <c r="I2108" s="8"/>
      <c r="J2108" s="8"/>
      <c r="K2108" s="8"/>
      <c r="L2108" s="8"/>
      <c r="M2108" s="8"/>
    </row>
    <row r="2109" spans="1:13">
      <c r="G2109" s="8"/>
      <c r="H2109" s="8"/>
      <c r="I2109" s="8"/>
      <c r="J2109" s="8"/>
      <c r="K2109" s="8"/>
      <c r="L2109" s="8"/>
      <c r="M2109" s="8"/>
    </row>
    <row r="2110" spans="1:13">
      <c r="G2110" s="8"/>
      <c r="H2110" s="8"/>
      <c r="I2110" s="8"/>
      <c r="J2110" s="8"/>
      <c r="K2110" s="8"/>
      <c r="L2110" s="8"/>
      <c r="M2110" s="8"/>
    </row>
    <row r="2111" spans="1:13">
      <c r="G2111" s="8"/>
      <c r="H2111" s="8"/>
      <c r="I2111" s="8"/>
      <c r="J2111" s="8"/>
      <c r="K2111" s="8"/>
      <c r="L2111" s="8"/>
      <c r="M2111" s="8"/>
    </row>
    <row r="2112" spans="1:13">
      <c r="G2112" s="8"/>
      <c r="H2112" s="8"/>
      <c r="I2112" s="8"/>
      <c r="J2112" s="8"/>
      <c r="K2112" s="8"/>
      <c r="L2112" s="8"/>
      <c r="M2112" s="8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  <c r="M2113" s="94"/>
    </row>
    <row r="2114" spans="1:13">
      <c r="A2114" s="202" t="s">
        <v>86</v>
      </c>
      <c r="B2114" s="203"/>
      <c r="C2114" s="203"/>
      <c r="D2114" s="203"/>
      <c r="E2114" s="203"/>
      <c r="F2114" s="97"/>
      <c r="G2114" s="27"/>
      <c r="H2114" s="96" t="s">
        <v>51</v>
      </c>
      <c r="I2114" s="96"/>
      <c r="J2114" s="96"/>
      <c r="K2114" s="27"/>
      <c r="L2114" s="27"/>
      <c r="M2114" s="27"/>
    </row>
    <row r="2115" spans="1:13">
      <c r="A2115" s="34" t="s">
        <v>52</v>
      </c>
      <c r="B2115" s="97"/>
      <c r="C2115" s="97"/>
      <c r="D2115" s="97"/>
      <c r="E2115" s="97"/>
      <c r="F2115" s="97"/>
      <c r="G2115" s="27"/>
      <c r="H2115" s="55" t="s">
        <v>89</v>
      </c>
      <c r="I2115" s="55"/>
      <c r="J2115" s="55"/>
      <c r="K2115" s="37"/>
      <c r="L2115" s="26"/>
      <c r="M2115" s="26"/>
    </row>
    <row r="2116" spans="1:13">
      <c r="A2116" s="97"/>
      <c r="B2116" s="29"/>
      <c r="C2116" s="15" t="s">
        <v>53</v>
      </c>
      <c r="D2116" s="67"/>
      <c r="E2116" s="30"/>
      <c r="F2116" s="28"/>
      <c r="G2116" s="27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32"/>
    </row>
    <row r="2117" spans="1:13">
      <c r="A2117" s="1"/>
      <c r="B2117" s="1"/>
      <c r="C2117" s="15" t="s">
        <v>59</v>
      </c>
      <c r="D2117" s="30"/>
      <c r="E2117" s="30"/>
      <c r="F2117" s="28"/>
      <c r="G2117" s="27"/>
      <c r="H2117" s="31">
        <v>1</v>
      </c>
      <c r="I2117" s="68"/>
      <c r="J2117" s="35"/>
      <c r="K2117" s="31"/>
      <c r="L2117" s="33"/>
      <c r="M2117" s="106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27"/>
      <c r="H2118" s="31">
        <v>2</v>
      </c>
      <c r="I2118" s="68"/>
      <c r="J2118" s="35"/>
      <c r="K2118" s="31"/>
      <c r="L2118" s="33"/>
      <c r="M2118" s="106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27"/>
      <c r="H2119" s="31">
        <v>3</v>
      </c>
      <c r="I2119" s="31"/>
      <c r="J2119" s="35"/>
      <c r="K2119" s="31"/>
      <c r="L2119" s="33"/>
      <c r="M2119" s="106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27"/>
      <c r="H2120" s="31">
        <v>4</v>
      </c>
      <c r="I2120" s="31"/>
      <c r="J2120" s="35"/>
      <c r="K2120" s="31"/>
      <c r="L2120" s="33"/>
      <c r="M2120" s="106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27"/>
      <c r="H2121" s="31">
        <v>5</v>
      </c>
      <c r="I2121" s="31"/>
      <c r="J2121" s="35"/>
      <c r="K2121" s="31"/>
      <c r="L2121" s="33"/>
      <c r="M2121" s="106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27"/>
      <c r="H2122" s="72"/>
      <c r="I2122" s="72"/>
      <c r="J2122" s="72"/>
      <c r="K2122" s="72"/>
      <c r="L2122" s="44"/>
      <c r="M2122" s="44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27"/>
      <c r="H2123" s="98"/>
      <c r="I2123" s="98"/>
      <c r="J2123" s="98"/>
      <c r="K2123" s="98"/>
      <c r="L2123" s="44"/>
      <c r="M2123" s="44"/>
    </row>
    <row r="2124" spans="1:13">
      <c r="A2124" s="17">
        <v>3</v>
      </c>
      <c r="B2124" s="75"/>
      <c r="C2124" s="71"/>
      <c r="D2124" s="6"/>
      <c r="E2124" s="71"/>
      <c r="F2124" s="6"/>
      <c r="G2124" s="27"/>
      <c r="H2124" s="204" t="s">
        <v>75</v>
      </c>
      <c r="I2124" s="205"/>
      <c r="J2124" s="98"/>
      <c r="K2124" s="44" t="s">
        <v>35</v>
      </c>
      <c r="L2124" s="5"/>
      <c r="M2124" s="5"/>
    </row>
    <row r="2125" spans="1:13">
      <c r="A2125" s="17">
        <v>4</v>
      </c>
      <c r="B2125" s="75"/>
      <c r="C2125" s="71"/>
      <c r="D2125" s="6"/>
      <c r="E2125" s="71"/>
      <c r="F2125" s="6"/>
      <c r="G2125" s="27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3"/>
    </row>
    <row r="2126" spans="1:13">
      <c r="A2126" s="17">
        <v>5</v>
      </c>
      <c r="B2126" s="76"/>
      <c r="C2126" s="71"/>
      <c r="D2126" s="71"/>
      <c r="E2126" s="71"/>
      <c r="F2126" s="6"/>
      <c r="G2126" s="27"/>
      <c r="H2126" s="21" t="s">
        <v>65</v>
      </c>
      <c r="I2126" s="21"/>
      <c r="J2126" s="43">
        <f>SUM(B2124:B2126)*5+(B2128)*3+B2123</f>
        <v>10</v>
      </c>
      <c r="K2126" s="27"/>
      <c r="L2126" s="3"/>
      <c r="M2126" s="3"/>
    </row>
    <row r="2127" spans="1:13">
      <c r="A2127" s="17">
        <v>6</v>
      </c>
      <c r="B2127" s="7"/>
      <c r="C2127" s="7"/>
      <c r="D2127" s="7"/>
      <c r="E2127" s="71"/>
      <c r="F2127" s="6"/>
      <c r="G2127" s="27"/>
      <c r="H2127" s="206" t="s">
        <v>66</v>
      </c>
      <c r="I2127" s="207"/>
      <c r="J2127" s="206" t="s">
        <v>67</v>
      </c>
      <c r="K2127" s="207"/>
      <c r="L2127" s="20"/>
      <c r="M2127" s="20"/>
    </row>
    <row r="2128" spans="1:13">
      <c r="A2128" s="17">
        <v>7</v>
      </c>
      <c r="B2128" s="76"/>
      <c r="C2128" s="71"/>
      <c r="D2128" s="71"/>
      <c r="E2128" s="71"/>
      <c r="F2128" s="6"/>
      <c r="G2128" s="27"/>
      <c r="H2128" s="197"/>
      <c r="I2128" s="198"/>
      <c r="J2128" s="197"/>
      <c r="K2128" s="198"/>
      <c r="L2128" s="27"/>
      <c r="M2128" s="27"/>
    </row>
    <row r="2129" spans="1:13">
      <c r="A2129" s="17">
        <v>8</v>
      </c>
      <c r="B2129" s="7"/>
      <c r="C2129" s="7"/>
      <c r="D2129" s="7"/>
      <c r="E2129" s="71"/>
      <c r="F2129" s="6"/>
      <c r="G2129" s="27"/>
      <c r="H2129" s="199"/>
      <c r="I2129" s="200"/>
      <c r="J2129" s="199"/>
      <c r="K2129" s="200"/>
      <c r="L2129" s="27"/>
      <c r="M2129" s="27"/>
    </row>
    <row r="2130" spans="1:13">
      <c r="A2130" s="17">
        <v>9</v>
      </c>
      <c r="B2130" s="23"/>
      <c r="C2130" s="7"/>
      <c r="D2130" s="7"/>
      <c r="E2130" s="6"/>
      <c r="F2130" s="6"/>
      <c r="G2130" s="27"/>
      <c r="H2130" s="38" t="s">
        <v>68</v>
      </c>
      <c r="I2130" s="38"/>
      <c r="J2130" s="38"/>
      <c r="K2130" s="38"/>
      <c r="L2130" s="27"/>
      <c r="M2130" s="27"/>
    </row>
    <row r="2131" spans="1:13">
      <c r="A2131" s="17">
        <v>10</v>
      </c>
      <c r="B2131" s="95"/>
      <c r="C2131" s="6"/>
      <c r="D2131" s="6"/>
      <c r="E2131" s="6"/>
      <c r="F2131" s="6"/>
      <c r="G2131" s="27"/>
      <c r="H2131" s="54" t="s">
        <v>69</v>
      </c>
      <c r="I2131" s="54"/>
      <c r="J2131" s="54"/>
      <c r="K2131" s="54"/>
      <c r="L2131" s="27"/>
      <c r="M2131" s="27"/>
    </row>
    <row r="2132" spans="1:13">
      <c r="A2132" s="17">
        <v>11</v>
      </c>
      <c r="B2132" s="76"/>
      <c r="C2132" s="6"/>
      <c r="D2132" s="6"/>
      <c r="E2132" s="6"/>
      <c r="F2132" s="6"/>
      <c r="G2132" s="20"/>
      <c r="H2132" s="182"/>
      <c r="I2132" s="183"/>
      <c r="J2132" s="8"/>
      <c r="K2132" s="8"/>
      <c r="L2132" s="8"/>
      <c r="M2132" s="8"/>
    </row>
    <row r="2133" spans="1:13">
      <c r="A2133" s="17">
        <v>12</v>
      </c>
      <c r="B2133" s="75"/>
      <c r="C2133" s="6"/>
      <c r="D2133" s="6"/>
      <c r="E2133" s="6"/>
      <c r="F2133" s="6"/>
      <c r="G2133" s="20"/>
      <c r="H2133" s="95"/>
      <c r="I2133" s="7"/>
      <c r="J2133" s="8"/>
      <c r="K2133" s="8"/>
      <c r="L2133" s="8"/>
      <c r="M2133" s="8"/>
    </row>
    <row r="2134" spans="1:13">
      <c r="A2134" s="17">
        <v>13</v>
      </c>
      <c r="B2134" s="76"/>
      <c r="C2134" s="6"/>
      <c r="D2134" s="6"/>
      <c r="E2134" s="6"/>
      <c r="F2134" s="6"/>
      <c r="G2134" s="20"/>
      <c r="H2134" s="95"/>
      <c r="I2134" s="7"/>
      <c r="J2134" s="8"/>
      <c r="K2134" s="8"/>
      <c r="L2134" s="8"/>
      <c r="M2134" s="8"/>
    </row>
    <row r="2135" spans="1:13">
      <c r="A2135" s="17">
        <v>14</v>
      </c>
      <c r="B2135" s="76"/>
      <c r="C2135" s="6"/>
      <c r="D2135" s="6"/>
      <c r="E2135" s="6"/>
      <c r="F2135" s="6"/>
      <c r="G2135" s="20"/>
      <c r="H2135" s="95"/>
      <c r="I2135" s="7"/>
      <c r="J2135" s="8"/>
      <c r="K2135" s="8"/>
      <c r="L2135" s="8"/>
      <c r="M2135" s="8"/>
    </row>
    <row r="2136" spans="1:13">
      <c r="A2136" s="17">
        <v>15</v>
      </c>
      <c r="B2136" s="76"/>
      <c r="C2136" s="6"/>
      <c r="D2136" s="6"/>
      <c r="E2136" s="6"/>
      <c r="F2136" s="6"/>
      <c r="G2136" s="20"/>
      <c r="H2136" s="95"/>
      <c r="I2136" s="7"/>
      <c r="J2136" s="8"/>
      <c r="K2136" s="8"/>
      <c r="L2136" s="8"/>
      <c r="M2136" s="8"/>
    </row>
    <row r="2137" spans="1:13">
      <c r="A2137" s="17">
        <v>16</v>
      </c>
      <c r="B2137" s="75"/>
      <c r="C2137" s="6"/>
      <c r="D2137" s="6"/>
      <c r="E2137" s="6"/>
      <c r="F2137" s="6"/>
      <c r="G2137" s="54"/>
      <c r="H2137" s="95"/>
      <c r="I2137" s="7"/>
      <c r="J2137" s="8"/>
      <c r="K2137" s="8"/>
      <c r="L2137" s="8"/>
      <c r="M2137" s="8"/>
    </row>
    <row r="2138" spans="1:13">
      <c r="A2138" s="17">
        <v>17</v>
      </c>
      <c r="B2138" s="76"/>
      <c r="C2138" s="6"/>
      <c r="D2138" s="6"/>
      <c r="E2138" s="6"/>
      <c r="F2138" s="6"/>
      <c r="G2138" s="54"/>
      <c r="H2138" s="56" t="s">
        <v>83</v>
      </c>
      <c r="I2138" s="8"/>
      <c r="J2138" s="56"/>
      <c r="K2138" s="8"/>
      <c r="L2138" s="56"/>
      <c r="M2138" s="56"/>
    </row>
    <row r="2139" spans="1:13">
      <c r="A2139" s="17">
        <v>18</v>
      </c>
      <c r="B2139" s="76"/>
      <c r="C2139" s="6"/>
      <c r="D2139" s="6"/>
      <c r="E2139" s="6"/>
      <c r="F2139" s="6"/>
      <c r="G2139" s="54"/>
      <c r="H2139" s="99"/>
      <c r="I2139" s="8"/>
      <c r="J2139" s="99"/>
      <c r="K2139" s="8"/>
      <c r="L2139" s="99"/>
      <c r="M2139" s="99"/>
    </row>
    <row r="2140" spans="1:13">
      <c r="A2140" s="17">
        <v>19</v>
      </c>
      <c r="B2140" s="76"/>
      <c r="C2140" s="6"/>
      <c r="D2140" s="6"/>
      <c r="E2140" s="6"/>
      <c r="F2140" s="6"/>
      <c r="G2140" s="99"/>
      <c r="H2140" s="8"/>
      <c r="I2140" s="8"/>
      <c r="J2140" s="8"/>
      <c r="K2140" s="8"/>
      <c r="L2140" s="8"/>
      <c r="M2140" s="8"/>
    </row>
    <row r="2141" spans="1:13">
      <c r="A2141" s="17">
        <v>20</v>
      </c>
      <c r="B2141" s="75"/>
      <c r="C2141" s="6"/>
      <c r="D2141" s="6"/>
      <c r="E2141" s="6"/>
      <c r="F2141" s="6"/>
      <c r="G2141" s="99"/>
      <c r="H2141" s="8"/>
      <c r="I2141" s="8"/>
      <c r="J2141" s="8"/>
      <c r="K2141" s="8"/>
      <c r="L2141" s="8"/>
      <c r="M2141" s="8"/>
    </row>
    <row r="2142" spans="1:13">
      <c r="A2142" s="17">
        <v>21</v>
      </c>
      <c r="B2142" s="76"/>
      <c r="C2142" s="6"/>
      <c r="D2142" s="6"/>
      <c r="E2142" s="6"/>
      <c r="F2142" s="6"/>
      <c r="G2142" s="99"/>
      <c r="H2142" s="8"/>
      <c r="I2142" s="8"/>
      <c r="J2142" s="8"/>
      <c r="K2142" s="8"/>
      <c r="L2142" s="8"/>
      <c r="M2142" s="8"/>
    </row>
    <row r="2143" spans="1:13">
      <c r="A2143" s="17">
        <v>22</v>
      </c>
      <c r="B2143" s="76"/>
      <c r="C2143" s="6"/>
      <c r="D2143" s="6"/>
      <c r="E2143" s="6"/>
      <c r="F2143" s="6"/>
      <c r="G2143" s="99"/>
      <c r="H2143" s="8"/>
      <c r="I2143" s="8"/>
      <c r="J2143" s="8"/>
      <c r="K2143" s="8"/>
      <c r="L2143" s="8"/>
      <c r="M2143" s="8"/>
    </row>
    <row r="2144" spans="1:13">
      <c r="A2144" s="17">
        <v>23</v>
      </c>
      <c r="B2144" s="76"/>
      <c r="C2144" s="6"/>
      <c r="D2144" s="6"/>
      <c r="E2144" s="6"/>
      <c r="F2144" s="6"/>
      <c r="G2144" s="99"/>
      <c r="H2144" s="8"/>
      <c r="I2144" s="8"/>
      <c r="J2144" s="8"/>
      <c r="K2144" s="8"/>
      <c r="L2144" s="8" t="s">
        <v>84</v>
      </c>
      <c r="M2144" s="8"/>
    </row>
    <row r="2145" spans="1:13">
      <c r="A2145" s="17">
        <v>24</v>
      </c>
      <c r="B2145" s="75"/>
      <c r="C2145" s="6"/>
      <c r="D2145" s="6"/>
      <c r="E2145" s="6"/>
      <c r="F2145" s="6"/>
      <c r="G2145" s="99"/>
      <c r="H2145" s="42"/>
      <c r="I2145" s="8"/>
      <c r="J2145" s="42"/>
      <c r="K2145" s="8"/>
      <c r="L2145" s="8"/>
      <c r="M2145" s="8"/>
    </row>
    <row r="2146" spans="1:13">
      <c r="A2146" s="17">
        <v>25</v>
      </c>
      <c r="B2146" s="76"/>
      <c r="C2146" s="6"/>
      <c r="D2146" s="6"/>
      <c r="E2146" s="6"/>
      <c r="F2146" s="6"/>
      <c r="G2146" s="99"/>
      <c r="H2146" s="42"/>
      <c r="I2146" s="99"/>
      <c r="J2146" s="42"/>
      <c r="K2146" s="8"/>
      <c r="L2146" s="8"/>
      <c r="M2146" s="8"/>
    </row>
    <row r="2147" spans="1:13">
      <c r="G2147" s="8"/>
      <c r="H2147" s="8"/>
      <c r="I2147" s="8"/>
      <c r="J2147" s="8"/>
      <c r="K2147" s="8"/>
      <c r="L2147" s="8"/>
      <c r="M2147" s="8"/>
    </row>
    <row r="2148" spans="1:13">
      <c r="G2148" s="8"/>
      <c r="H2148" s="8"/>
      <c r="I2148" s="8"/>
      <c r="J2148" s="8"/>
      <c r="K2148" s="8"/>
      <c r="L2148" s="8"/>
      <c r="M2148" s="8"/>
    </row>
    <row r="2149" spans="1:13">
      <c r="G2149" s="8"/>
      <c r="H2149" s="8"/>
      <c r="I2149" s="8"/>
      <c r="J2149" s="8"/>
      <c r="K2149" s="8"/>
      <c r="L2149" s="8"/>
      <c r="M2149" s="8"/>
    </row>
    <row r="2150" spans="1:13">
      <c r="G2150" s="8"/>
      <c r="H2150" s="8"/>
      <c r="I2150" s="8"/>
      <c r="J2150" s="8"/>
      <c r="K2150" s="8"/>
      <c r="L2150" s="8"/>
      <c r="M2150" s="8"/>
    </row>
    <row r="2151" spans="1:13">
      <c r="G2151" s="8"/>
      <c r="H2151" s="8"/>
      <c r="I2151" s="8"/>
      <c r="J2151" s="8"/>
      <c r="K2151" s="8"/>
      <c r="L2151" s="8"/>
      <c r="M2151" s="8"/>
    </row>
    <row r="2152" spans="1:13">
      <c r="G2152" s="8"/>
      <c r="H2152" s="8"/>
      <c r="I2152" s="8"/>
      <c r="J2152" s="8"/>
      <c r="K2152" s="8"/>
      <c r="L2152" s="8"/>
      <c r="M2152" s="8"/>
    </row>
    <row r="2153" spans="1:13">
      <c r="G2153" s="8"/>
      <c r="H2153" s="8"/>
      <c r="I2153" s="8"/>
      <c r="J2153" s="8"/>
      <c r="K2153" s="8"/>
      <c r="L2153" s="8"/>
      <c r="M2153" s="8"/>
    </row>
    <row r="2154" spans="1:13">
      <c r="G2154" s="8"/>
      <c r="H2154" s="8"/>
      <c r="I2154" s="8"/>
      <c r="J2154" s="8"/>
      <c r="K2154" s="8"/>
      <c r="L2154" s="8"/>
      <c r="M2154" s="8"/>
    </row>
    <row r="2155" spans="1:13">
      <c r="G2155" s="8"/>
      <c r="H2155" s="8"/>
      <c r="I2155" s="8"/>
      <c r="J2155" s="8"/>
      <c r="K2155" s="8"/>
      <c r="L2155" s="8"/>
      <c r="M2155" s="8"/>
    </row>
    <row r="2156" spans="1:13">
      <c r="G2156" s="8"/>
      <c r="H2156" s="8"/>
      <c r="I2156" s="8"/>
      <c r="J2156" s="8"/>
      <c r="K2156" s="8"/>
      <c r="L2156" s="8"/>
      <c r="M2156" s="8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  <c r="M2157" s="94"/>
    </row>
    <row r="2158" spans="1:13">
      <c r="A2158" s="202" t="s">
        <v>86</v>
      </c>
      <c r="B2158" s="203"/>
      <c r="C2158" s="203"/>
      <c r="D2158" s="203"/>
      <c r="E2158" s="203"/>
      <c r="F2158" s="97"/>
      <c r="G2158" s="27"/>
      <c r="H2158" s="96" t="s">
        <v>51</v>
      </c>
      <c r="I2158" s="96"/>
      <c r="J2158" s="96"/>
      <c r="K2158" s="27"/>
      <c r="L2158" s="27"/>
      <c r="M2158" s="27"/>
    </row>
    <row r="2159" spans="1:13">
      <c r="A2159" s="34" t="s">
        <v>52</v>
      </c>
      <c r="B2159" s="97"/>
      <c r="C2159" s="97"/>
      <c r="D2159" s="97"/>
      <c r="E2159" s="97"/>
      <c r="F2159" s="97"/>
      <c r="G2159" s="27"/>
      <c r="H2159" s="55" t="s">
        <v>89</v>
      </c>
      <c r="I2159" s="55"/>
      <c r="J2159" s="55"/>
      <c r="K2159" s="37"/>
      <c r="L2159" s="26"/>
      <c r="M2159" s="26"/>
    </row>
    <row r="2160" spans="1:13">
      <c r="A2160" s="97"/>
      <c r="B2160" s="29"/>
      <c r="C2160" s="15" t="s">
        <v>53</v>
      </c>
      <c r="D2160" s="67"/>
      <c r="E2160" s="30"/>
      <c r="F2160" s="28"/>
      <c r="G2160" s="27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32"/>
    </row>
    <row r="2161" spans="1:13">
      <c r="A2161" s="1"/>
      <c r="B2161" s="1"/>
      <c r="C2161" s="15" t="s">
        <v>59</v>
      </c>
      <c r="D2161" s="30"/>
      <c r="E2161" s="30"/>
      <c r="F2161" s="28"/>
      <c r="G2161" s="27"/>
      <c r="H2161" s="31">
        <v>1</v>
      </c>
      <c r="I2161" s="68"/>
      <c r="J2161" s="35"/>
      <c r="K2161" s="31"/>
      <c r="L2161" s="33"/>
      <c r="M2161" s="106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27"/>
      <c r="H2162" s="31">
        <v>2</v>
      </c>
      <c r="I2162" s="68"/>
      <c r="J2162" s="35"/>
      <c r="K2162" s="31"/>
      <c r="L2162" s="33"/>
      <c r="M2162" s="106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27"/>
      <c r="H2163" s="31">
        <v>3</v>
      </c>
      <c r="I2163" s="31"/>
      <c r="J2163" s="35"/>
      <c r="K2163" s="31"/>
      <c r="L2163" s="33"/>
      <c r="M2163" s="106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27"/>
      <c r="H2164" s="31">
        <v>4</v>
      </c>
      <c r="I2164" s="31"/>
      <c r="J2164" s="35"/>
      <c r="K2164" s="31"/>
      <c r="L2164" s="33"/>
      <c r="M2164" s="106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27"/>
      <c r="H2165" s="31">
        <v>5</v>
      </c>
      <c r="I2165" s="31"/>
      <c r="J2165" s="35"/>
      <c r="K2165" s="31"/>
      <c r="L2165" s="33"/>
      <c r="M2165" s="106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27"/>
      <c r="H2166" s="72"/>
      <c r="I2166" s="72"/>
      <c r="J2166" s="72"/>
      <c r="K2166" s="72"/>
      <c r="L2166" s="44"/>
      <c r="M2166" s="44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27"/>
      <c r="H2167" s="98"/>
      <c r="I2167" s="98"/>
      <c r="J2167" s="98"/>
      <c r="K2167" s="98"/>
      <c r="L2167" s="44"/>
      <c r="M2167" s="44"/>
    </row>
    <row r="2168" spans="1:13">
      <c r="A2168" s="17">
        <v>3</v>
      </c>
      <c r="B2168" s="75"/>
      <c r="C2168" s="71"/>
      <c r="D2168" s="6"/>
      <c r="E2168" s="71"/>
      <c r="F2168" s="6"/>
      <c r="G2168" s="27"/>
      <c r="H2168" s="204" t="s">
        <v>75</v>
      </c>
      <c r="I2168" s="205"/>
      <c r="J2168" s="98"/>
      <c r="K2168" s="44" t="s">
        <v>35</v>
      </c>
      <c r="L2168" s="5"/>
      <c r="M2168" s="5"/>
    </row>
    <row r="2169" spans="1:13">
      <c r="A2169" s="17">
        <v>4</v>
      </c>
      <c r="B2169" s="75"/>
      <c r="C2169" s="71"/>
      <c r="D2169" s="6"/>
      <c r="E2169" s="71"/>
      <c r="F2169" s="6"/>
      <c r="G2169" s="27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3"/>
    </row>
    <row r="2170" spans="1:13">
      <c r="A2170" s="17">
        <v>5</v>
      </c>
      <c r="B2170" s="76"/>
      <c r="C2170" s="71"/>
      <c r="D2170" s="71"/>
      <c r="E2170" s="71"/>
      <c r="F2170" s="6"/>
      <c r="G2170" s="27"/>
      <c r="H2170" s="21" t="s">
        <v>65</v>
      </c>
      <c r="I2170" s="21"/>
      <c r="J2170" s="43">
        <f>SUM(B2168:B2170)*5+(B2172)*3+B2167</f>
        <v>10</v>
      </c>
      <c r="K2170" s="27"/>
      <c r="L2170" s="3"/>
      <c r="M2170" s="3"/>
    </row>
    <row r="2171" spans="1:13">
      <c r="A2171" s="17">
        <v>6</v>
      </c>
      <c r="B2171" s="7"/>
      <c r="C2171" s="7"/>
      <c r="D2171" s="7"/>
      <c r="E2171" s="71"/>
      <c r="F2171" s="6"/>
      <c r="G2171" s="27"/>
      <c r="H2171" s="206" t="s">
        <v>66</v>
      </c>
      <c r="I2171" s="207"/>
      <c r="J2171" s="206" t="s">
        <v>67</v>
      </c>
      <c r="K2171" s="207"/>
      <c r="L2171" s="20"/>
      <c r="M2171" s="20"/>
    </row>
    <row r="2172" spans="1:13">
      <c r="A2172" s="17">
        <v>7</v>
      </c>
      <c r="B2172" s="76"/>
      <c r="C2172" s="71"/>
      <c r="D2172" s="71"/>
      <c r="E2172" s="71"/>
      <c r="F2172" s="6"/>
      <c r="G2172" s="27"/>
      <c r="H2172" s="197"/>
      <c r="I2172" s="198"/>
      <c r="J2172" s="197"/>
      <c r="K2172" s="198"/>
      <c r="L2172" s="27"/>
      <c r="M2172" s="27"/>
    </row>
    <row r="2173" spans="1:13">
      <c r="A2173" s="17">
        <v>8</v>
      </c>
      <c r="B2173" s="7"/>
      <c r="C2173" s="7"/>
      <c r="D2173" s="7"/>
      <c r="E2173" s="71"/>
      <c r="F2173" s="6"/>
      <c r="G2173" s="27"/>
      <c r="H2173" s="199"/>
      <c r="I2173" s="200"/>
      <c r="J2173" s="199"/>
      <c r="K2173" s="200"/>
      <c r="L2173" s="27"/>
      <c r="M2173" s="27"/>
    </row>
    <row r="2174" spans="1:13">
      <c r="A2174" s="17">
        <v>9</v>
      </c>
      <c r="B2174" s="23"/>
      <c r="C2174" s="7"/>
      <c r="D2174" s="7"/>
      <c r="E2174" s="6"/>
      <c r="F2174" s="6"/>
      <c r="G2174" s="27"/>
      <c r="H2174" s="38" t="s">
        <v>68</v>
      </c>
      <c r="I2174" s="38"/>
      <c r="J2174" s="38"/>
      <c r="K2174" s="38"/>
      <c r="L2174" s="27"/>
      <c r="M2174" s="27"/>
    </row>
    <row r="2175" spans="1:13">
      <c r="A2175" s="17">
        <v>10</v>
      </c>
      <c r="B2175" s="95"/>
      <c r="C2175" s="6"/>
      <c r="D2175" s="6"/>
      <c r="E2175" s="6"/>
      <c r="F2175" s="6"/>
      <c r="G2175" s="27"/>
      <c r="H2175" s="54" t="s">
        <v>69</v>
      </c>
      <c r="I2175" s="54"/>
      <c r="J2175" s="54"/>
      <c r="K2175" s="54"/>
      <c r="L2175" s="27"/>
      <c r="M2175" s="27"/>
    </row>
    <row r="2176" spans="1:13">
      <c r="A2176" s="17">
        <v>11</v>
      </c>
      <c r="B2176" s="76"/>
      <c r="C2176" s="6"/>
      <c r="D2176" s="6"/>
      <c r="E2176" s="6"/>
      <c r="F2176" s="6"/>
      <c r="G2176" s="20"/>
      <c r="H2176" s="182"/>
      <c r="I2176" s="183"/>
      <c r="J2176" s="8"/>
      <c r="K2176" s="8"/>
      <c r="L2176" s="8"/>
      <c r="M2176" s="8"/>
    </row>
    <row r="2177" spans="1:13">
      <c r="A2177" s="17">
        <v>12</v>
      </c>
      <c r="B2177" s="75"/>
      <c r="C2177" s="6"/>
      <c r="D2177" s="6"/>
      <c r="E2177" s="6"/>
      <c r="F2177" s="6"/>
      <c r="G2177" s="20"/>
      <c r="H2177" s="95"/>
      <c r="I2177" s="7"/>
      <c r="J2177" s="8"/>
      <c r="K2177" s="8"/>
      <c r="L2177" s="8"/>
      <c r="M2177" s="8"/>
    </row>
    <row r="2178" spans="1:13">
      <c r="A2178" s="17">
        <v>13</v>
      </c>
      <c r="B2178" s="76"/>
      <c r="C2178" s="6"/>
      <c r="D2178" s="6"/>
      <c r="E2178" s="6"/>
      <c r="F2178" s="6"/>
      <c r="G2178" s="20"/>
      <c r="H2178" s="95"/>
      <c r="I2178" s="7"/>
      <c r="J2178" s="8"/>
      <c r="K2178" s="8"/>
      <c r="L2178" s="8"/>
      <c r="M2178" s="8"/>
    </row>
    <row r="2179" spans="1:13">
      <c r="A2179" s="17">
        <v>14</v>
      </c>
      <c r="B2179" s="76"/>
      <c r="C2179" s="6"/>
      <c r="D2179" s="6"/>
      <c r="E2179" s="6"/>
      <c r="F2179" s="6"/>
      <c r="G2179" s="20"/>
      <c r="H2179" s="95"/>
      <c r="I2179" s="7"/>
      <c r="J2179" s="8"/>
      <c r="K2179" s="8"/>
      <c r="L2179" s="8"/>
      <c r="M2179" s="8"/>
    </row>
    <row r="2180" spans="1:13">
      <c r="A2180" s="17">
        <v>15</v>
      </c>
      <c r="B2180" s="76"/>
      <c r="C2180" s="6"/>
      <c r="D2180" s="6"/>
      <c r="E2180" s="6"/>
      <c r="F2180" s="6"/>
      <c r="G2180" s="20"/>
      <c r="H2180" s="95"/>
      <c r="I2180" s="7"/>
      <c r="J2180" s="8"/>
      <c r="K2180" s="8"/>
      <c r="L2180" s="8"/>
      <c r="M2180" s="8"/>
    </row>
    <row r="2181" spans="1:13">
      <c r="A2181" s="17">
        <v>16</v>
      </c>
      <c r="B2181" s="75"/>
      <c r="C2181" s="6"/>
      <c r="D2181" s="6"/>
      <c r="E2181" s="6"/>
      <c r="F2181" s="6"/>
      <c r="G2181" s="54"/>
      <c r="H2181" s="95"/>
      <c r="I2181" s="7"/>
      <c r="J2181" s="8"/>
      <c r="K2181" s="8"/>
      <c r="L2181" s="8"/>
      <c r="M2181" s="8"/>
    </row>
    <row r="2182" spans="1:13">
      <c r="A2182" s="17">
        <v>17</v>
      </c>
      <c r="B2182" s="76"/>
      <c r="C2182" s="6"/>
      <c r="D2182" s="6"/>
      <c r="E2182" s="6"/>
      <c r="F2182" s="6"/>
      <c r="G2182" s="54"/>
      <c r="H2182" s="56" t="s">
        <v>83</v>
      </c>
      <c r="I2182" s="8"/>
      <c r="J2182" s="56"/>
      <c r="K2182" s="8"/>
      <c r="L2182" s="56"/>
      <c r="M2182" s="56"/>
    </row>
    <row r="2183" spans="1:13">
      <c r="A2183" s="17">
        <v>18</v>
      </c>
      <c r="B2183" s="76"/>
      <c r="C2183" s="6"/>
      <c r="D2183" s="6"/>
      <c r="E2183" s="6"/>
      <c r="F2183" s="6"/>
      <c r="G2183" s="54"/>
      <c r="H2183" s="99"/>
      <c r="I2183" s="8"/>
      <c r="J2183" s="99"/>
      <c r="K2183" s="8"/>
      <c r="L2183" s="99"/>
      <c r="M2183" s="99"/>
    </row>
    <row r="2184" spans="1:13">
      <c r="A2184" s="17">
        <v>19</v>
      </c>
      <c r="B2184" s="76"/>
      <c r="C2184" s="6"/>
      <c r="D2184" s="6"/>
      <c r="E2184" s="6"/>
      <c r="F2184" s="6"/>
      <c r="G2184" s="99"/>
      <c r="H2184" s="8"/>
      <c r="I2184" s="8"/>
      <c r="J2184" s="8"/>
      <c r="K2184" s="8"/>
      <c r="L2184" s="8"/>
      <c r="M2184" s="8"/>
    </row>
    <row r="2185" spans="1:13">
      <c r="A2185" s="17">
        <v>20</v>
      </c>
      <c r="B2185" s="75"/>
      <c r="C2185" s="6"/>
      <c r="D2185" s="6"/>
      <c r="E2185" s="6"/>
      <c r="F2185" s="6"/>
      <c r="G2185" s="99"/>
      <c r="H2185" s="8"/>
      <c r="I2185" s="8"/>
      <c r="J2185" s="8"/>
      <c r="K2185" s="8"/>
      <c r="L2185" s="8"/>
      <c r="M2185" s="8"/>
    </row>
    <row r="2186" spans="1:13">
      <c r="A2186" s="17">
        <v>21</v>
      </c>
      <c r="B2186" s="76"/>
      <c r="C2186" s="6"/>
      <c r="D2186" s="6"/>
      <c r="E2186" s="6"/>
      <c r="F2186" s="6"/>
      <c r="G2186" s="99"/>
      <c r="H2186" s="8"/>
      <c r="I2186" s="8"/>
      <c r="J2186" s="8"/>
      <c r="K2186" s="8"/>
      <c r="L2186" s="8"/>
      <c r="M2186" s="8"/>
    </row>
    <row r="2187" spans="1:13">
      <c r="A2187" s="17">
        <v>22</v>
      </c>
      <c r="B2187" s="76"/>
      <c r="C2187" s="6"/>
      <c r="D2187" s="6"/>
      <c r="E2187" s="6"/>
      <c r="F2187" s="6"/>
      <c r="G2187" s="99"/>
      <c r="H2187" s="8"/>
      <c r="I2187" s="8"/>
      <c r="J2187" s="8"/>
      <c r="K2187" s="8"/>
      <c r="L2187" s="8"/>
      <c r="M2187" s="8"/>
    </row>
    <row r="2188" spans="1:13">
      <c r="A2188" s="17">
        <v>23</v>
      </c>
      <c r="B2188" s="76"/>
      <c r="C2188" s="6"/>
      <c r="D2188" s="6"/>
      <c r="E2188" s="6"/>
      <c r="F2188" s="6"/>
      <c r="G2188" s="99"/>
      <c r="H2188" s="8"/>
      <c r="I2188" s="8"/>
      <c r="J2188" s="8"/>
      <c r="K2188" s="8"/>
      <c r="L2188" s="8" t="s">
        <v>84</v>
      </c>
      <c r="M2188" s="8"/>
    </row>
    <row r="2189" spans="1:13">
      <c r="A2189" s="17">
        <v>24</v>
      </c>
      <c r="B2189" s="75"/>
      <c r="C2189" s="6"/>
      <c r="D2189" s="6"/>
      <c r="E2189" s="6"/>
      <c r="F2189" s="6"/>
      <c r="G2189" s="99"/>
      <c r="H2189" s="42"/>
      <c r="I2189" s="8"/>
      <c r="J2189" s="42"/>
      <c r="K2189" s="8"/>
      <c r="L2189" s="8"/>
      <c r="M2189" s="8"/>
    </row>
    <row r="2190" spans="1:13">
      <c r="A2190" s="17">
        <v>25</v>
      </c>
      <c r="B2190" s="76"/>
      <c r="C2190" s="6"/>
      <c r="D2190" s="6"/>
      <c r="E2190" s="6"/>
      <c r="F2190" s="6"/>
      <c r="G2190" s="99"/>
      <c r="H2190" s="42"/>
      <c r="I2190" s="99"/>
      <c r="J2190" s="42"/>
      <c r="K2190" s="8"/>
      <c r="L2190" s="8"/>
      <c r="M2190" s="8"/>
    </row>
    <row r="2191" spans="1:13">
      <c r="G2191" s="8"/>
      <c r="H2191" s="8"/>
      <c r="I2191" s="8"/>
      <c r="J2191" s="8"/>
      <c r="K2191" s="8"/>
      <c r="L2191" s="8"/>
      <c r="M2191" s="8"/>
    </row>
    <row r="2192" spans="1:13">
      <c r="G2192" s="8"/>
      <c r="H2192" s="8"/>
      <c r="I2192" s="8"/>
      <c r="J2192" s="8"/>
      <c r="K2192" s="8"/>
      <c r="L2192" s="8"/>
      <c r="M2192" s="8"/>
    </row>
    <row r="2193" spans="1:13">
      <c r="G2193" s="8"/>
      <c r="H2193" s="8"/>
      <c r="I2193" s="8"/>
      <c r="J2193" s="8"/>
      <c r="K2193" s="8"/>
      <c r="L2193" s="8"/>
      <c r="M2193" s="8"/>
    </row>
    <row r="2194" spans="1:13">
      <c r="G2194" s="8"/>
      <c r="H2194" s="8"/>
      <c r="I2194" s="8"/>
      <c r="J2194" s="8"/>
      <c r="K2194" s="8"/>
      <c r="L2194" s="8"/>
      <c r="M2194" s="8"/>
    </row>
    <row r="2195" spans="1:13">
      <c r="G2195" s="8"/>
      <c r="H2195" s="8"/>
      <c r="I2195" s="8"/>
      <c r="J2195" s="8"/>
      <c r="K2195" s="8"/>
      <c r="L2195" s="8"/>
      <c r="M2195" s="8"/>
    </row>
    <row r="2196" spans="1:13">
      <c r="G2196" s="8"/>
      <c r="H2196" s="8"/>
      <c r="I2196" s="8"/>
      <c r="J2196" s="8"/>
      <c r="K2196" s="8"/>
      <c r="L2196" s="8"/>
      <c r="M2196" s="8"/>
    </row>
    <row r="2197" spans="1:13">
      <c r="G2197" s="8"/>
      <c r="H2197" s="8"/>
      <c r="I2197" s="8"/>
      <c r="J2197" s="8"/>
      <c r="K2197" s="8"/>
      <c r="L2197" s="8"/>
      <c r="M2197" s="8"/>
    </row>
    <row r="2198" spans="1:13">
      <c r="G2198" s="8"/>
      <c r="H2198" s="8"/>
      <c r="I2198" s="8"/>
      <c r="J2198" s="8"/>
      <c r="K2198" s="8"/>
      <c r="L2198" s="8"/>
      <c r="M2198" s="8"/>
    </row>
    <row r="2199" spans="1:13">
      <c r="G2199" s="8"/>
      <c r="H2199" s="8"/>
      <c r="I2199" s="8"/>
      <c r="J2199" s="8"/>
      <c r="K2199" s="8"/>
      <c r="L2199" s="8"/>
      <c r="M2199" s="8"/>
    </row>
    <row r="2200" spans="1:13">
      <c r="G2200" s="8"/>
      <c r="H2200" s="8"/>
      <c r="I2200" s="8"/>
      <c r="J2200" s="8"/>
      <c r="K2200" s="8"/>
      <c r="L2200" s="8"/>
      <c r="M2200" s="8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  <c r="M2201" s="94"/>
    </row>
    <row r="2202" spans="1:13">
      <c r="A2202" s="202" t="s">
        <v>86</v>
      </c>
      <c r="B2202" s="203"/>
      <c r="C2202" s="203"/>
      <c r="D2202" s="203"/>
      <c r="E2202" s="203"/>
      <c r="F2202" s="97"/>
      <c r="G2202" s="27"/>
      <c r="H2202" s="96" t="s">
        <v>51</v>
      </c>
      <c r="I2202" s="96"/>
      <c r="J2202" s="96"/>
      <c r="K2202" s="27"/>
      <c r="L2202" s="27"/>
      <c r="M2202" s="27"/>
    </row>
    <row r="2203" spans="1:13">
      <c r="A2203" s="34" t="s">
        <v>52</v>
      </c>
      <c r="B2203" s="97"/>
      <c r="C2203" s="97"/>
      <c r="D2203" s="97"/>
      <c r="E2203" s="97"/>
      <c r="F2203" s="97"/>
      <c r="G2203" s="27"/>
      <c r="H2203" s="55" t="s">
        <v>89</v>
      </c>
      <c r="I2203" s="55"/>
      <c r="J2203" s="55"/>
      <c r="K2203" s="37"/>
      <c r="L2203" s="26"/>
      <c r="M2203" s="26"/>
    </row>
    <row r="2204" spans="1:13">
      <c r="A2204" s="97"/>
      <c r="B2204" s="29"/>
      <c r="C2204" s="15" t="s">
        <v>53</v>
      </c>
      <c r="D2204" s="67"/>
      <c r="E2204" s="30"/>
      <c r="F2204" s="28"/>
      <c r="G2204" s="27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32"/>
    </row>
    <row r="2205" spans="1:13">
      <c r="A2205" s="1"/>
      <c r="B2205" s="1"/>
      <c r="C2205" s="15" t="s">
        <v>59</v>
      </c>
      <c r="D2205" s="30"/>
      <c r="E2205" s="30"/>
      <c r="F2205" s="28"/>
      <c r="G2205" s="27"/>
      <c r="H2205" s="31">
        <v>1</v>
      </c>
      <c r="I2205" s="68"/>
      <c r="J2205" s="35"/>
      <c r="K2205" s="31"/>
      <c r="L2205" s="33"/>
      <c r="M2205" s="106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27"/>
      <c r="H2206" s="31">
        <v>2</v>
      </c>
      <c r="I2206" s="68"/>
      <c r="J2206" s="35"/>
      <c r="K2206" s="31"/>
      <c r="L2206" s="33"/>
      <c r="M2206" s="106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27"/>
      <c r="H2207" s="31">
        <v>3</v>
      </c>
      <c r="I2207" s="31"/>
      <c r="J2207" s="35"/>
      <c r="K2207" s="31"/>
      <c r="L2207" s="33"/>
      <c r="M2207" s="106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27"/>
      <c r="H2208" s="31">
        <v>4</v>
      </c>
      <c r="I2208" s="31"/>
      <c r="J2208" s="35"/>
      <c r="K2208" s="31"/>
      <c r="L2208" s="33"/>
      <c r="M2208" s="106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27"/>
      <c r="H2209" s="31">
        <v>5</v>
      </c>
      <c r="I2209" s="31"/>
      <c r="J2209" s="35"/>
      <c r="K2209" s="31"/>
      <c r="L2209" s="33"/>
      <c r="M2209" s="106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27"/>
      <c r="H2210" s="72"/>
      <c r="I2210" s="72"/>
      <c r="J2210" s="72"/>
      <c r="K2210" s="72"/>
      <c r="L2210" s="44"/>
      <c r="M2210" s="44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27"/>
      <c r="H2211" s="98"/>
      <c r="I2211" s="98"/>
      <c r="J2211" s="98"/>
      <c r="K2211" s="98"/>
      <c r="L2211" s="44"/>
      <c r="M2211" s="44"/>
    </row>
    <row r="2212" spans="1:13">
      <c r="A2212" s="17">
        <v>3</v>
      </c>
      <c r="B2212" s="75"/>
      <c r="C2212" s="71"/>
      <c r="D2212" s="6"/>
      <c r="E2212" s="71"/>
      <c r="F2212" s="6"/>
      <c r="G2212" s="27"/>
      <c r="H2212" s="204" t="s">
        <v>75</v>
      </c>
      <c r="I2212" s="205"/>
      <c r="J2212" s="98"/>
      <c r="K2212" s="44" t="s">
        <v>35</v>
      </c>
      <c r="L2212" s="5"/>
      <c r="M2212" s="5"/>
    </row>
    <row r="2213" spans="1:13">
      <c r="A2213" s="17">
        <v>4</v>
      </c>
      <c r="B2213" s="75"/>
      <c r="C2213" s="71"/>
      <c r="D2213" s="6"/>
      <c r="E2213" s="71"/>
      <c r="F2213" s="6"/>
      <c r="G2213" s="27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3"/>
    </row>
    <row r="2214" spans="1:13">
      <c r="A2214" s="17">
        <v>5</v>
      </c>
      <c r="B2214" s="76"/>
      <c r="C2214" s="71"/>
      <c r="D2214" s="71"/>
      <c r="E2214" s="71"/>
      <c r="F2214" s="6"/>
      <c r="G2214" s="27"/>
      <c r="H2214" s="21" t="s">
        <v>65</v>
      </c>
      <c r="I2214" s="21"/>
      <c r="J2214" s="43">
        <f>SUM(B2212:B2214)*5+(B2216)*3+B2211</f>
        <v>10</v>
      </c>
      <c r="K2214" s="27"/>
      <c r="L2214" s="3"/>
      <c r="M2214" s="3"/>
    </row>
    <row r="2215" spans="1:13">
      <c r="A2215" s="17">
        <v>6</v>
      </c>
      <c r="B2215" s="7"/>
      <c r="C2215" s="7"/>
      <c r="D2215" s="7"/>
      <c r="E2215" s="71"/>
      <c r="F2215" s="6"/>
      <c r="G2215" s="27"/>
      <c r="H2215" s="206" t="s">
        <v>66</v>
      </c>
      <c r="I2215" s="207"/>
      <c r="J2215" s="206" t="s">
        <v>67</v>
      </c>
      <c r="K2215" s="207"/>
      <c r="L2215" s="20"/>
      <c r="M2215" s="20"/>
    </row>
    <row r="2216" spans="1:13">
      <c r="A2216" s="17">
        <v>7</v>
      </c>
      <c r="B2216" s="76"/>
      <c r="C2216" s="71"/>
      <c r="D2216" s="71"/>
      <c r="E2216" s="71"/>
      <c r="F2216" s="6"/>
      <c r="G2216" s="27"/>
      <c r="H2216" s="197"/>
      <c r="I2216" s="198"/>
      <c r="J2216" s="197"/>
      <c r="K2216" s="198"/>
      <c r="L2216" s="27"/>
      <c r="M2216" s="27"/>
    </row>
    <row r="2217" spans="1:13">
      <c r="A2217" s="17">
        <v>8</v>
      </c>
      <c r="B2217" s="7"/>
      <c r="C2217" s="7"/>
      <c r="D2217" s="7"/>
      <c r="E2217" s="71"/>
      <c r="F2217" s="6"/>
      <c r="G2217" s="27"/>
      <c r="H2217" s="199"/>
      <c r="I2217" s="200"/>
      <c r="J2217" s="199"/>
      <c r="K2217" s="200"/>
      <c r="L2217" s="27"/>
      <c r="M2217" s="27"/>
    </row>
    <row r="2218" spans="1:13">
      <c r="A2218" s="17">
        <v>9</v>
      </c>
      <c r="B2218" s="23"/>
      <c r="C2218" s="7"/>
      <c r="D2218" s="7"/>
      <c r="E2218" s="6"/>
      <c r="F2218" s="6"/>
      <c r="G2218" s="27"/>
      <c r="H2218" s="38" t="s">
        <v>68</v>
      </c>
      <c r="I2218" s="38"/>
      <c r="J2218" s="38"/>
      <c r="K2218" s="38"/>
      <c r="L2218" s="27"/>
      <c r="M2218" s="27"/>
    </row>
    <row r="2219" spans="1:13">
      <c r="A2219" s="17">
        <v>10</v>
      </c>
      <c r="B2219" s="95"/>
      <c r="C2219" s="6"/>
      <c r="D2219" s="6"/>
      <c r="E2219" s="6"/>
      <c r="F2219" s="6"/>
      <c r="G2219" s="27"/>
      <c r="H2219" s="54" t="s">
        <v>69</v>
      </c>
      <c r="I2219" s="54"/>
      <c r="J2219" s="54"/>
      <c r="K2219" s="54"/>
      <c r="L2219" s="27"/>
      <c r="M2219" s="27"/>
    </row>
    <row r="2220" spans="1:13">
      <c r="A2220" s="17">
        <v>11</v>
      </c>
      <c r="B2220" s="76"/>
      <c r="C2220" s="6"/>
      <c r="D2220" s="6"/>
      <c r="E2220" s="6"/>
      <c r="F2220" s="6"/>
      <c r="G2220" s="20"/>
      <c r="H2220" s="182"/>
      <c r="I2220" s="183"/>
      <c r="J2220" s="8"/>
      <c r="K2220" s="8"/>
      <c r="L2220" s="8"/>
      <c r="M2220" s="8"/>
    </row>
    <row r="2221" spans="1:13">
      <c r="A2221" s="17">
        <v>12</v>
      </c>
      <c r="B2221" s="75"/>
      <c r="C2221" s="6"/>
      <c r="D2221" s="6"/>
      <c r="E2221" s="6"/>
      <c r="F2221" s="6"/>
      <c r="G2221" s="20"/>
      <c r="H2221" s="95"/>
      <c r="I2221" s="7"/>
      <c r="J2221" s="8"/>
      <c r="K2221" s="8"/>
      <c r="L2221" s="8"/>
      <c r="M2221" s="8"/>
    </row>
    <row r="2222" spans="1:13">
      <c r="A2222" s="17">
        <v>13</v>
      </c>
      <c r="B2222" s="76"/>
      <c r="C2222" s="6"/>
      <c r="D2222" s="6"/>
      <c r="E2222" s="6"/>
      <c r="F2222" s="6"/>
      <c r="G2222" s="20"/>
      <c r="H2222" s="95"/>
      <c r="I2222" s="7"/>
      <c r="J2222" s="8"/>
      <c r="K2222" s="8"/>
      <c r="L2222" s="8"/>
      <c r="M2222" s="8"/>
    </row>
    <row r="2223" spans="1:13">
      <c r="A2223" s="17">
        <v>14</v>
      </c>
      <c r="B2223" s="76"/>
      <c r="C2223" s="6"/>
      <c r="D2223" s="6"/>
      <c r="E2223" s="6"/>
      <c r="F2223" s="6"/>
      <c r="G2223" s="20"/>
      <c r="H2223" s="95"/>
      <c r="I2223" s="7"/>
      <c r="J2223" s="8"/>
      <c r="K2223" s="8"/>
      <c r="L2223" s="8"/>
      <c r="M2223" s="8"/>
    </row>
    <row r="2224" spans="1:13">
      <c r="A2224" s="17">
        <v>15</v>
      </c>
      <c r="B2224" s="76"/>
      <c r="C2224" s="6"/>
      <c r="D2224" s="6"/>
      <c r="E2224" s="6"/>
      <c r="F2224" s="6"/>
      <c r="G2224" s="20"/>
      <c r="H2224" s="95"/>
      <c r="I2224" s="7"/>
      <c r="J2224" s="8"/>
      <c r="K2224" s="8"/>
      <c r="L2224" s="8"/>
      <c r="M2224" s="8"/>
    </row>
    <row r="2225" spans="1:13">
      <c r="A2225" s="17">
        <v>16</v>
      </c>
      <c r="B2225" s="75"/>
      <c r="C2225" s="6"/>
      <c r="D2225" s="6"/>
      <c r="E2225" s="6"/>
      <c r="F2225" s="6"/>
      <c r="G2225" s="54"/>
      <c r="H2225" s="95"/>
      <c r="I2225" s="7"/>
      <c r="J2225" s="8"/>
      <c r="K2225" s="8"/>
      <c r="L2225" s="8"/>
      <c r="M2225" s="8"/>
    </row>
    <row r="2226" spans="1:13">
      <c r="A2226" s="17">
        <v>17</v>
      </c>
      <c r="B2226" s="76"/>
      <c r="C2226" s="6"/>
      <c r="D2226" s="6"/>
      <c r="E2226" s="6"/>
      <c r="F2226" s="6"/>
      <c r="G2226" s="54"/>
      <c r="H2226" s="56" t="s">
        <v>83</v>
      </c>
      <c r="I2226" s="8"/>
      <c r="J2226" s="56"/>
      <c r="K2226" s="8"/>
      <c r="L2226" s="56"/>
      <c r="M2226" s="56"/>
    </row>
    <row r="2227" spans="1:13">
      <c r="A2227" s="17">
        <v>18</v>
      </c>
      <c r="B2227" s="76"/>
      <c r="C2227" s="6"/>
      <c r="D2227" s="6"/>
      <c r="E2227" s="6"/>
      <c r="F2227" s="6"/>
      <c r="G2227" s="54"/>
      <c r="H2227" s="99"/>
      <c r="I2227" s="8"/>
      <c r="J2227" s="99"/>
      <c r="K2227" s="8"/>
      <c r="L2227" s="99"/>
      <c r="M2227" s="99"/>
    </row>
    <row r="2228" spans="1:13">
      <c r="A2228" s="17">
        <v>19</v>
      </c>
      <c r="B2228" s="76"/>
      <c r="C2228" s="6"/>
      <c r="D2228" s="6"/>
      <c r="E2228" s="6"/>
      <c r="F2228" s="6"/>
      <c r="G2228" s="99"/>
      <c r="H2228" s="8"/>
      <c r="I2228" s="8"/>
      <c r="J2228" s="8"/>
      <c r="K2228" s="8"/>
      <c r="L2228" s="8"/>
      <c r="M2228" s="8"/>
    </row>
    <row r="2229" spans="1:13">
      <c r="A2229" s="17">
        <v>20</v>
      </c>
      <c r="B2229" s="75"/>
      <c r="C2229" s="6"/>
      <c r="D2229" s="6"/>
      <c r="E2229" s="6"/>
      <c r="F2229" s="6"/>
      <c r="G2229" s="99"/>
      <c r="H2229" s="8"/>
      <c r="I2229" s="8"/>
      <c r="J2229" s="8"/>
      <c r="K2229" s="8"/>
      <c r="L2229" s="8"/>
      <c r="M2229" s="8"/>
    </row>
    <row r="2230" spans="1:13">
      <c r="A2230" s="17">
        <v>21</v>
      </c>
      <c r="B2230" s="76"/>
      <c r="C2230" s="6"/>
      <c r="D2230" s="6"/>
      <c r="E2230" s="6"/>
      <c r="F2230" s="6"/>
      <c r="G2230" s="99"/>
      <c r="H2230" s="8"/>
      <c r="I2230" s="8"/>
      <c r="J2230" s="8"/>
      <c r="K2230" s="8"/>
      <c r="L2230" s="8"/>
      <c r="M2230" s="8"/>
    </row>
    <row r="2231" spans="1:13">
      <c r="A2231" s="17">
        <v>22</v>
      </c>
      <c r="B2231" s="76"/>
      <c r="C2231" s="6"/>
      <c r="D2231" s="6"/>
      <c r="E2231" s="6"/>
      <c r="F2231" s="6"/>
      <c r="G2231" s="99"/>
      <c r="H2231" s="8"/>
      <c r="I2231" s="8"/>
      <c r="J2231" s="8"/>
      <c r="K2231" s="8"/>
      <c r="L2231" s="8"/>
      <c r="M2231" s="8"/>
    </row>
    <row r="2232" spans="1:13">
      <c r="A2232" s="17">
        <v>23</v>
      </c>
      <c r="B2232" s="76"/>
      <c r="C2232" s="6"/>
      <c r="D2232" s="6"/>
      <c r="E2232" s="6"/>
      <c r="F2232" s="6"/>
      <c r="G2232" s="99"/>
      <c r="H2232" s="8"/>
      <c r="I2232" s="8"/>
      <c r="J2232" s="8"/>
      <c r="K2232" s="8"/>
      <c r="L2232" s="8" t="s">
        <v>84</v>
      </c>
      <c r="M2232" s="8"/>
    </row>
    <row r="2233" spans="1:13">
      <c r="A2233" s="17">
        <v>24</v>
      </c>
      <c r="B2233" s="75"/>
      <c r="C2233" s="6"/>
      <c r="D2233" s="6"/>
      <c r="E2233" s="6"/>
      <c r="F2233" s="6"/>
      <c r="G2233" s="99"/>
      <c r="H2233" s="42"/>
      <c r="I2233" s="8"/>
      <c r="J2233" s="42"/>
      <c r="K2233" s="8"/>
      <c r="L2233" s="8"/>
      <c r="M2233" s="8"/>
    </row>
    <row r="2234" spans="1:13">
      <c r="A2234" s="17">
        <v>25</v>
      </c>
      <c r="B2234" s="76"/>
      <c r="C2234" s="6"/>
      <c r="D2234" s="6"/>
      <c r="E2234" s="6"/>
      <c r="F2234" s="6"/>
      <c r="G2234" s="99"/>
      <c r="H2234" s="42"/>
      <c r="I2234" s="99"/>
      <c r="J2234" s="42"/>
      <c r="K2234" s="8"/>
      <c r="L2234" s="8"/>
      <c r="M2234" s="8"/>
    </row>
    <row r="2235" spans="1:13">
      <c r="G2235" s="8"/>
      <c r="H2235" s="8"/>
      <c r="I2235" s="8"/>
      <c r="J2235" s="8"/>
      <c r="K2235" s="8"/>
      <c r="L2235" s="8"/>
      <c r="M2235" s="8"/>
    </row>
    <row r="2236" spans="1:13">
      <c r="G2236" s="8"/>
      <c r="H2236" s="8"/>
      <c r="I2236" s="8"/>
      <c r="J2236" s="8"/>
      <c r="K2236" s="8"/>
      <c r="L2236" s="8"/>
      <c r="M2236" s="8"/>
    </row>
    <row r="2237" spans="1:13">
      <c r="G2237" s="8"/>
      <c r="H2237" s="8"/>
      <c r="I2237" s="8"/>
      <c r="J2237" s="8"/>
      <c r="K2237" s="8"/>
      <c r="L2237" s="8"/>
      <c r="M2237" s="8"/>
    </row>
    <row r="2238" spans="1:13">
      <c r="G2238" s="8"/>
      <c r="H2238" s="8"/>
      <c r="I2238" s="8"/>
      <c r="J2238" s="8"/>
      <c r="K2238" s="8"/>
      <c r="L2238" s="8"/>
      <c r="M2238" s="8"/>
    </row>
    <row r="2239" spans="1:13">
      <c r="G2239" s="8"/>
      <c r="H2239" s="8"/>
      <c r="I2239" s="8"/>
      <c r="J2239" s="8"/>
      <c r="K2239" s="8"/>
      <c r="L2239" s="8"/>
      <c r="M2239" s="8"/>
    </row>
    <row r="2240" spans="1:13">
      <c r="G2240" s="8"/>
      <c r="H2240" s="8"/>
      <c r="I2240" s="8"/>
      <c r="J2240" s="8"/>
      <c r="K2240" s="8"/>
      <c r="L2240" s="8"/>
      <c r="M2240" s="8"/>
    </row>
    <row r="2241" spans="1:13">
      <c r="G2241" s="8"/>
      <c r="H2241" s="8"/>
      <c r="I2241" s="8"/>
      <c r="J2241" s="8"/>
      <c r="K2241" s="8"/>
      <c r="L2241" s="8"/>
      <c r="M2241" s="8"/>
    </row>
    <row r="2242" spans="1:13">
      <c r="G2242" s="8"/>
      <c r="H2242" s="8"/>
      <c r="I2242" s="8"/>
      <c r="J2242" s="8"/>
      <c r="K2242" s="8"/>
      <c r="L2242" s="8"/>
      <c r="M2242" s="8"/>
    </row>
    <row r="2243" spans="1:13">
      <c r="G2243" s="8"/>
      <c r="H2243" s="8"/>
      <c r="I2243" s="8"/>
      <c r="J2243" s="8"/>
      <c r="K2243" s="8"/>
      <c r="L2243" s="8"/>
      <c r="M2243" s="8"/>
    </row>
    <row r="2244" spans="1:13">
      <c r="G2244" s="8"/>
      <c r="H2244" s="8"/>
      <c r="I2244" s="8"/>
      <c r="J2244" s="8"/>
      <c r="K2244" s="8"/>
      <c r="L2244" s="8"/>
      <c r="M2244" s="8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  <c r="M2245" s="94"/>
    </row>
    <row r="2246" spans="1:13">
      <c r="A2246" s="202" t="s">
        <v>86</v>
      </c>
      <c r="B2246" s="203"/>
      <c r="C2246" s="203"/>
      <c r="D2246" s="203"/>
      <c r="E2246" s="203"/>
      <c r="F2246" s="97"/>
      <c r="G2246" s="27"/>
      <c r="H2246" s="96" t="s">
        <v>51</v>
      </c>
      <c r="I2246" s="96"/>
      <c r="J2246" s="96"/>
      <c r="K2246" s="27"/>
      <c r="L2246" s="27"/>
      <c r="M2246" s="27"/>
    </row>
    <row r="2247" spans="1:13">
      <c r="A2247" s="34" t="s">
        <v>52</v>
      </c>
      <c r="B2247" s="97"/>
      <c r="C2247" s="97"/>
      <c r="D2247" s="97"/>
      <c r="E2247" s="97"/>
      <c r="F2247" s="97"/>
      <c r="G2247" s="27"/>
      <c r="H2247" s="55" t="s">
        <v>89</v>
      </c>
      <c r="I2247" s="55"/>
      <c r="J2247" s="55"/>
      <c r="K2247" s="37"/>
      <c r="L2247" s="26"/>
      <c r="M2247" s="26"/>
    </row>
    <row r="2248" spans="1:13">
      <c r="A2248" s="97"/>
      <c r="B2248" s="29"/>
      <c r="C2248" s="15" t="s">
        <v>53</v>
      </c>
      <c r="D2248" s="67"/>
      <c r="E2248" s="30"/>
      <c r="F2248" s="28"/>
      <c r="G2248" s="27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32"/>
    </row>
    <row r="2249" spans="1:13">
      <c r="A2249" s="1"/>
      <c r="B2249" s="1"/>
      <c r="C2249" s="15" t="s">
        <v>59</v>
      </c>
      <c r="D2249" s="30"/>
      <c r="E2249" s="30"/>
      <c r="F2249" s="28"/>
      <c r="G2249" s="27"/>
      <c r="H2249" s="31">
        <v>1</v>
      </c>
      <c r="I2249" s="68"/>
      <c r="J2249" s="35"/>
      <c r="K2249" s="31"/>
      <c r="L2249" s="33"/>
      <c r="M2249" s="106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27"/>
      <c r="H2250" s="31">
        <v>2</v>
      </c>
      <c r="I2250" s="68"/>
      <c r="J2250" s="35"/>
      <c r="K2250" s="31"/>
      <c r="L2250" s="33"/>
      <c r="M2250" s="106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27"/>
      <c r="H2251" s="31">
        <v>3</v>
      </c>
      <c r="I2251" s="31"/>
      <c r="J2251" s="35"/>
      <c r="K2251" s="31"/>
      <c r="L2251" s="33"/>
      <c r="M2251" s="106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27"/>
      <c r="H2252" s="31">
        <v>4</v>
      </c>
      <c r="I2252" s="31"/>
      <c r="J2252" s="35"/>
      <c r="K2252" s="31"/>
      <c r="L2252" s="33"/>
      <c r="M2252" s="106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27"/>
      <c r="H2253" s="31">
        <v>5</v>
      </c>
      <c r="I2253" s="31"/>
      <c r="J2253" s="35"/>
      <c r="K2253" s="31"/>
      <c r="L2253" s="33"/>
      <c r="M2253" s="106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27"/>
      <c r="H2254" s="72"/>
      <c r="I2254" s="72"/>
      <c r="J2254" s="72"/>
      <c r="K2254" s="72"/>
      <c r="L2254" s="44"/>
      <c r="M2254" s="44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27"/>
      <c r="H2255" s="98"/>
      <c r="I2255" s="98"/>
      <c r="J2255" s="98"/>
      <c r="K2255" s="98"/>
      <c r="L2255" s="44"/>
      <c r="M2255" s="44"/>
    </row>
    <row r="2256" spans="1:13">
      <c r="A2256" s="17">
        <v>3</v>
      </c>
      <c r="B2256" s="75"/>
      <c r="C2256" s="71"/>
      <c r="D2256" s="6"/>
      <c r="E2256" s="71"/>
      <c r="F2256" s="6"/>
      <c r="G2256" s="27"/>
      <c r="H2256" s="204" t="s">
        <v>75</v>
      </c>
      <c r="I2256" s="205"/>
      <c r="J2256" s="98"/>
      <c r="K2256" s="44" t="s">
        <v>35</v>
      </c>
      <c r="L2256" s="5"/>
      <c r="M2256" s="5"/>
    </row>
    <row r="2257" spans="1:13">
      <c r="A2257" s="17">
        <v>4</v>
      </c>
      <c r="B2257" s="75"/>
      <c r="C2257" s="71"/>
      <c r="D2257" s="6"/>
      <c r="E2257" s="71"/>
      <c r="F2257" s="6"/>
      <c r="G2257" s="27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3"/>
    </row>
    <row r="2258" spans="1:13">
      <c r="A2258" s="17">
        <v>5</v>
      </c>
      <c r="B2258" s="76"/>
      <c r="C2258" s="71"/>
      <c r="D2258" s="71"/>
      <c r="E2258" s="71"/>
      <c r="F2258" s="6"/>
      <c r="G2258" s="27"/>
      <c r="H2258" s="21" t="s">
        <v>65</v>
      </c>
      <c r="I2258" s="21"/>
      <c r="J2258" s="43">
        <f>SUM(B2256:B2258)*5+(B2260)*3+B2255</f>
        <v>10</v>
      </c>
      <c r="K2258" s="27"/>
      <c r="L2258" s="3"/>
      <c r="M2258" s="3"/>
    </row>
    <row r="2259" spans="1:13">
      <c r="A2259" s="17">
        <v>6</v>
      </c>
      <c r="B2259" s="7"/>
      <c r="C2259" s="7"/>
      <c r="D2259" s="7"/>
      <c r="E2259" s="71"/>
      <c r="F2259" s="6"/>
      <c r="G2259" s="27"/>
      <c r="H2259" s="206" t="s">
        <v>66</v>
      </c>
      <c r="I2259" s="207"/>
      <c r="J2259" s="206" t="s">
        <v>67</v>
      </c>
      <c r="K2259" s="207"/>
      <c r="L2259" s="20"/>
      <c r="M2259" s="20"/>
    </row>
    <row r="2260" spans="1:13">
      <c r="A2260" s="17">
        <v>7</v>
      </c>
      <c r="B2260" s="76"/>
      <c r="C2260" s="71"/>
      <c r="D2260" s="71"/>
      <c r="E2260" s="71"/>
      <c r="F2260" s="6"/>
      <c r="G2260" s="27"/>
      <c r="H2260" s="197"/>
      <c r="I2260" s="198"/>
      <c r="J2260" s="197"/>
      <c r="K2260" s="198"/>
      <c r="L2260" s="27"/>
      <c r="M2260" s="27"/>
    </row>
    <row r="2261" spans="1:13">
      <c r="A2261" s="17">
        <v>8</v>
      </c>
      <c r="B2261" s="7"/>
      <c r="C2261" s="7"/>
      <c r="D2261" s="7"/>
      <c r="E2261" s="71"/>
      <c r="F2261" s="6"/>
      <c r="G2261" s="27"/>
      <c r="H2261" s="199"/>
      <c r="I2261" s="200"/>
      <c r="J2261" s="199"/>
      <c r="K2261" s="200"/>
      <c r="L2261" s="27"/>
      <c r="M2261" s="27"/>
    </row>
    <row r="2262" spans="1:13">
      <c r="A2262" s="17">
        <v>9</v>
      </c>
      <c r="B2262" s="23"/>
      <c r="C2262" s="7"/>
      <c r="D2262" s="7"/>
      <c r="E2262" s="6"/>
      <c r="F2262" s="6"/>
      <c r="G2262" s="27"/>
      <c r="H2262" s="38" t="s">
        <v>68</v>
      </c>
      <c r="I2262" s="38"/>
      <c r="J2262" s="38"/>
      <c r="K2262" s="38"/>
      <c r="L2262" s="27"/>
      <c r="M2262" s="27"/>
    </row>
    <row r="2263" spans="1:13">
      <c r="A2263" s="17">
        <v>10</v>
      </c>
      <c r="B2263" s="95"/>
      <c r="C2263" s="6"/>
      <c r="D2263" s="6"/>
      <c r="E2263" s="6"/>
      <c r="F2263" s="6"/>
      <c r="G2263" s="27"/>
      <c r="H2263" s="54" t="s">
        <v>69</v>
      </c>
      <c r="I2263" s="54"/>
      <c r="J2263" s="54"/>
      <c r="K2263" s="54"/>
      <c r="L2263" s="27"/>
      <c r="M2263" s="27"/>
    </row>
    <row r="2264" spans="1:13">
      <c r="A2264" s="17">
        <v>11</v>
      </c>
      <c r="B2264" s="76"/>
      <c r="C2264" s="6"/>
      <c r="D2264" s="6"/>
      <c r="E2264" s="6"/>
      <c r="F2264" s="6"/>
      <c r="G2264" s="20"/>
      <c r="H2264" s="182"/>
      <c r="I2264" s="183"/>
      <c r="J2264" s="8"/>
      <c r="K2264" s="8"/>
      <c r="L2264" s="8"/>
      <c r="M2264" s="8"/>
    </row>
    <row r="2265" spans="1:13">
      <c r="A2265" s="17">
        <v>12</v>
      </c>
      <c r="B2265" s="75"/>
      <c r="C2265" s="6"/>
      <c r="D2265" s="6"/>
      <c r="E2265" s="6"/>
      <c r="F2265" s="6"/>
      <c r="G2265" s="20"/>
      <c r="H2265" s="95"/>
      <c r="I2265" s="7"/>
      <c r="J2265" s="8"/>
      <c r="K2265" s="8"/>
      <c r="L2265" s="8"/>
      <c r="M2265" s="8"/>
    </row>
    <row r="2266" spans="1:13">
      <c r="A2266" s="17">
        <v>13</v>
      </c>
      <c r="B2266" s="76"/>
      <c r="C2266" s="6"/>
      <c r="D2266" s="6"/>
      <c r="E2266" s="6"/>
      <c r="F2266" s="6"/>
      <c r="G2266" s="20"/>
      <c r="H2266" s="95"/>
      <c r="I2266" s="7"/>
      <c r="J2266" s="8"/>
      <c r="K2266" s="8"/>
      <c r="L2266" s="8"/>
      <c r="M2266" s="8"/>
    </row>
    <row r="2267" spans="1:13">
      <c r="A2267" s="17">
        <v>14</v>
      </c>
      <c r="B2267" s="76"/>
      <c r="C2267" s="6"/>
      <c r="D2267" s="6"/>
      <c r="E2267" s="6"/>
      <c r="F2267" s="6"/>
      <c r="G2267" s="20"/>
      <c r="H2267" s="95"/>
      <c r="I2267" s="7"/>
      <c r="J2267" s="8"/>
      <c r="K2267" s="8"/>
      <c r="L2267" s="8"/>
      <c r="M2267" s="8"/>
    </row>
    <row r="2268" spans="1:13">
      <c r="A2268" s="17">
        <v>15</v>
      </c>
      <c r="B2268" s="76"/>
      <c r="C2268" s="6"/>
      <c r="D2268" s="6"/>
      <c r="E2268" s="6"/>
      <c r="F2268" s="6"/>
      <c r="G2268" s="20"/>
      <c r="H2268" s="95"/>
      <c r="I2268" s="7"/>
      <c r="J2268" s="8"/>
      <c r="K2268" s="8"/>
      <c r="L2268" s="8"/>
      <c r="M2268" s="8"/>
    </row>
    <row r="2269" spans="1:13">
      <c r="A2269" s="17">
        <v>16</v>
      </c>
      <c r="B2269" s="75"/>
      <c r="C2269" s="6"/>
      <c r="D2269" s="6"/>
      <c r="E2269" s="6"/>
      <c r="F2269" s="6"/>
      <c r="G2269" s="54"/>
      <c r="H2269" s="95"/>
      <c r="I2269" s="7"/>
      <c r="J2269" s="8"/>
      <c r="K2269" s="8"/>
      <c r="L2269" s="8"/>
      <c r="M2269" s="8"/>
    </row>
    <row r="2270" spans="1:13">
      <c r="A2270" s="17">
        <v>17</v>
      </c>
      <c r="B2270" s="76"/>
      <c r="C2270" s="6"/>
      <c r="D2270" s="6"/>
      <c r="E2270" s="6"/>
      <c r="F2270" s="6"/>
      <c r="G2270" s="54"/>
      <c r="H2270" s="56" t="s">
        <v>83</v>
      </c>
      <c r="I2270" s="8"/>
      <c r="J2270" s="56"/>
      <c r="K2270" s="8"/>
      <c r="L2270" s="56"/>
      <c r="M2270" s="56"/>
    </row>
    <row r="2271" spans="1:13">
      <c r="A2271" s="17">
        <v>18</v>
      </c>
      <c r="B2271" s="76"/>
      <c r="C2271" s="6"/>
      <c r="D2271" s="6"/>
      <c r="E2271" s="6"/>
      <c r="F2271" s="6"/>
      <c r="G2271" s="54"/>
      <c r="H2271" s="99"/>
      <c r="I2271" s="8"/>
      <c r="J2271" s="99"/>
      <c r="K2271" s="8"/>
      <c r="L2271" s="99"/>
      <c r="M2271" s="99"/>
    </row>
    <row r="2272" spans="1:13">
      <c r="A2272" s="17">
        <v>19</v>
      </c>
      <c r="B2272" s="76"/>
      <c r="C2272" s="6"/>
      <c r="D2272" s="6"/>
      <c r="E2272" s="6"/>
      <c r="F2272" s="6"/>
      <c r="G2272" s="99"/>
      <c r="H2272" s="8"/>
      <c r="I2272" s="8"/>
      <c r="J2272" s="8"/>
      <c r="K2272" s="8"/>
      <c r="L2272" s="8"/>
      <c r="M2272" s="8"/>
    </row>
    <row r="2273" spans="1:13">
      <c r="A2273" s="17">
        <v>20</v>
      </c>
      <c r="B2273" s="75"/>
      <c r="C2273" s="6"/>
      <c r="D2273" s="6"/>
      <c r="E2273" s="6"/>
      <c r="F2273" s="6"/>
      <c r="G2273" s="99"/>
      <c r="H2273" s="8"/>
      <c r="I2273" s="8"/>
      <c r="J2273" s="8"/>
      <c r="K2273" s="8"/>
      <c r="L2273" s="8"/>
      <c r="M2273" s="8"/>
    </row>
    <row r="2274" spans="1:13">
      <c r="A2274" s="17">
        <v>21</v>
      </c>
      <c r="B2274" s="76"/>
      <c r="C2274" s="6"/>
      <c r="D2274" s="6"/>
      <c r="E2274" s="6"/>
      <c r="F2274" s="6"/>
      <c r="G2274" s="99"/>
      <c r="H2274" s="8"/>
      <c r="I2274" s="8"/>
      <c r="J2274" s="8"/>
      <c r="K2274" s="8"/>
      <c r="L2274" s="8"/>
      <c r="M2274" s="8"/>
    </row>
    <row r="2275" spans="1:13">
      <c r="A2275" s="17">
        <v>22</v>
      </c>
      <c r="B2275" s="76"/>
      <c r="C2275" s="6"/>
      <c r="D2275" s="6"/>
      <c r="E2275" s="6"/>
      <c r="F2275" s="6"/>
      <c r="G2275" s="99"/>
      <c r="H2275" s="8"/>
      <c r="I2275" s="8"/>
      <c r="J2275" s="8"/>
      <c r="K2275" s="8"/>
      <c r="L2275" s="8"/>
      <c r="M2275" s="8"/>
    </row>
    <row r="2276" spans="1:13">
      <c r="A2276" s="17">
        <v>23</v>
      </c>
      <c r="B2276" s="76"/>
      <c r="C2276" s="6"/>
      <c r="D2276" s="6"/>
      <c r="E2276" s="6"/>
      <c r="F2276" s="6"/>
      <c r="G2276" s="99"/>
      <c r="H2276" s="8"/>
      <c r="I2276" s="8"/>
      <c r="J2276" s="8"/>
      <c r="K2276" s="8"/>
      <c r="L2276" s="8" t="s">
        <v>84</v>
      </c>
      <c r="M2276" s="8"/>
    </row>
    <row r="2277" spans="1:13">
      <c r="A2277" s="17">
        <v>24</v>
      </c>
      <c r="B2277" s="75"/>
      <c r="C2277" s="6"/>
      <c r="D2277" s="6"/>
      <c r="E2277" s="6"/>
      <c r="F2277" s="6"/>
      <c r="G2277" s="99"/>
      <c r="H2277" s="42"/>
      <c r="I2277" s="8"/>
      <c r="J2277" s="42"/>
      <c r="K2277" s="8"/>
      <c r="L2277" s="8"/>
      <c r="M2277" s="8"/>
    </row>
    <row r="2278" spans="1:13">
      <c r="A2278" s="17">
        <v>25</v>
      </c>
      <c r="B2278" s="76"/>
      <c r="C2278" s="6"/>
      <c r="D2278" s="6"/>
      <c r="E2278" s="6"/>
      <c r="F2278" s="6"/>
      <c r="G2278" s="99"/>
      <c r="H2278" s="42"/>
      <c r="I2278" s="99"/>
      <c r="J2278" s="42"/>
      <c r="K2278" s="8"/>
      <c r="L2278" s="8"/>
      <c r="M2278" s="8"/>
    </row>
    <row r="2279" spans="1:13">
      <c r="G2279" s="8"/>
      <c r="H2279" s="8"/>
      <c r="I2279" s="8"/>
      <c r="J2279" s="8"/>
      <c r="K2279" s="8"/>
      <c r="L2279" s="8"/>
      <c r="M2279" s="8"/>
    </row>
    <row r="2280" spans="1:13">
      <c r="G2280" s="8"/>
      <c r="H2280" s="8"/>
      <c r="I2280" s="8"/>
      <c r="J2280" s="8"/>
      <c r="K2280" s="8"/>
      <c r="L2280" s="8"/>
      <c r="M2280" s="8"/>
    </row>
    <row r="2281" spans="1:13">
      <c r="G2281" s="8"/>
      <c r="H2281" s="8"/>
      <c r="I2281" s="8"/>
      <c r="J2281" s="8"/>
      <c r="K2281" s="8"/>
      <c r="L2281" s="8"/>
      <c r="M2281" s="8"/>
    </row>
    <row r="2282" spans="1:13">
      <c r="G2282" s="8"/>
      <c r="H2282" s="8"/>
      <c r="I2282" s="8"/>
      <c r="J2282" s="8"/>
      <c r="K2282" s="8"/>
      <c r="L2282" s="8"/>
      <c r="M2282" s="8"/>
    </row>
    <row r="2283" spans="1:13">
      <c r="G2283" s="8"/>
      <c r="H2283" s="8"/>
      <c r="I2283" s="8"/>
      <c r="J2283" s="8"/>
      <c r="K2283" s="8"/>
      <c r="L2283" s="8"/>
      <c r="M2283" s="8"/>
    </row>
    <row r="2284" spans="1:13">
      <c r="G2284" s="8"/>
      <c r="H2284" s="8"/>
      <c r="I2284" s="8"/>
      <c r="J2284" s="8"/>
      <c r="K2284" s="8"/>
      <c r="L2284" s="8"/>
      <c r="M2284" s="8"/>
    </row>
    <row r="2285" spans="1:13">
      <c r="G2285" s="8"/>
      <c r="H2285" s="8"/>
      <c r="I2285" s="8"/>
      <c r="J2285" s="8"/>
      <c r="K2285" s="8"/>
      <c r="L2285" s="8"/>
      <c r="M2285" s="8"/>
    </row>
    <row r="2286" spans="1:13">
      <c r="G2286" s="8"/>
      <c r="H2286" s="8"/>
      <c r="I2286" s="8"/>
      <c r="J2286" s="8"/>
      <c r="K2286" s="8"/>
      <c r="L2286" s="8"/>
      <c r="M2286" s="8"/>
    </row>
    <row r="2287" spans="1:13">
      <c r="G2287" s="8"/>
      <c r="H2287" s="8"/>
      <c r="I2287" s="8"/>
      <c r="J2287" s="8"/>
      <c r="K2287" s="8"/>
      <c r="L2287" s="8"/>
      <c r="M2287" s="8"/>
    </row>
    <row r="2288" spans="1:13">
      <c r="G2288" s="8"/>
      <c r="H2288" s="8"/>
      <c r="I2288" s="8"/>
      <c r="J2288" s="8"/>
      <c r="K2288" s="8"/>
      <c r="L2288" s="8"/>
      <c r="M2288" s="8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  <c r="M2289" s="94"/>
    </row>
    <row r="2290" spans="1:13">
      <c r="A2290" s="202" t="s">
        <v>86</v>
      </c>
      <c r="B2290" s="203"/>
      <c r="C2290" s="203"/>
      <c r="D2290" s="203"/>
      <c r="E2290" s="203"/>
      <c r="F2290" s="97"/>
      <c r="G2290" s="27"/>
      <c r="H2290" s="96" t="s">
        <v>51</v>
      </c>
      <c r="I2290" s="96"/>
      <c r="J2290" s="96"/>
      <c r="K2290" s="27"/>
      <c r="L2290" s="27"/>
      <c r="M2290" s="27"/>
    </row>
    <row r="2291" spans="1:13">
      <c r="A2291" s="34" t="s">
        <v>52</v>
      </c>
      <c r="B2291" s="97"/>
      <c r="C2291" s="97"/>
      <c r="D2291" s="97"/>
      <c r="E2291" s="97"/>
      <c r="F2291" s="97"/>
      <c r="G2291" s="27"/>
      <c r="H2291" s="55" t="s">
        <v>89</v>
      </c>
      <c r="I2291" s="55"/>
      <c r="J2291" s="55"/>
      <c r="K2291" s="37"/>
      <c r="L2291" s="26"/>
      <c r="M2291" s="26"/>
    </row>
    <row r="2292" spans="1:13">
      <c r="A2292" s="97"/>
      <c r="B2292" s="29"/>
      <c r="C2292" s="15" t="s">
        <v>53</v>
      </c>
      <c r="D2292" s="67"/>
      <c r="E2292" s="30"/>
      <c r="F2292" s="28"/>
      <c r="G2292" s="27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32"/>
    </row>
    <row r="2293" spans="1:13">
      <c r="A2293" s="1"/>
      <c r="B2293" s="1"/>
      <c r="C2293" s="15" t="s">
        <v>59</v>
      </c>
      <c r="D2293" s="30"/>
      <c r="E2293" s="30"/>
      <c r="F2293" s="28"/>
      <c r="G2293" s="27"/>
      <c r="H2293" s="31">
        <v>1</v>
      </c>
      <c r="I2293" s="68"/>
      <c r="J2293" s="35"/>
      <c r="K2293" s="31"/>
      <c r="L2293" s="33"/>
      <c r="M2293" s="106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27"/>
      <c r="H2294" s="31">
        <v>2</v>
      </c>
      <c r="I2294" s="68"/>
      <c r="J2294" s="35"/>
      <c r="K2294" s="31"/>
      <c r="L2294" s="33"/>
      <c r="M2294" s="106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27"/>
      <c r="H2295" s="31">
        <v>3</v>
      </c>
      <c r="I2295" s="31"/>
      <c r="J2295" s="35"/>
      <c r="K2295" s="31"/>
      <c r="L2295" s="33"/>
      <c r="M2295" s="106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27"/>
      <c r="H2296" s="31">
        <v>4</v>
      </c>
      <c r="I2296" s="31"/>
      <c r="J2296" s="35"/>
      <c r="K2296" s="31"/>
      <c r="L2296" s="33"/>
      <c r="M2296" s="106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27"/>
      <c r="H2297" s="31">
        <v>5</v>
      </c>
      <c r="I2297" s="31"/>
      <c r="J2297" s="35"/>
      <c r="K2297" s="31"/>
      <c r="L2297" s="33"/>
      <c r="M2297" s="106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27"/>
      <c r="H2298" s="72"/>
      <c r="I2298" s="72"/>
      <c r="J2298" s="72"/>
      <c r="K2298" s="72"/>
      <c r="L2298" s="44"/>
      <c r="M2298" s="44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27"/>
      <c r="H2299" s="98"/>
      <c r="I2299" s="98"/>
      <c r="J2299" s="98"/>
      <c r="K2299" s="98"/>
      <c r="L2299" s="44"/>
      <c r="M2299" s="44"/>
    </row>
    <row r="2300" spans="1:13">
      <c r="A2300" s="17">
        <v>3</v>
      </c>
      <c r="B2300" s="75"/>
      <c r="C2300" s="71"/>
      <c r="D2300" s="6"/>
      <c r="E2300" s="71"/>
      <c r="F2300" s="6"/>
      <c r="G2300" s="27"/>
      <c r="H2300" s="204" t="s">
        <v>75</v>
      </c>
      <c r="I2300" s="205"/>
      <c r="J2300" s="98"/>
      <c r="K2300" s="44" t="s">
        <v>35</v>
      </c>
      <c r="L2300" s="5"/>
      <c r="M2300" s="5"/>
    </row>
    <row r="2301" spans="1:13">
      <c r="A2301" s="17">
        <v>4</v>
      </c>
      <c r="B2301" s="75"/>
      <c r="C2301" s="71"/>
      <c r="D2301" s="6"/>
      <c r="E2301" s="71"/>
      <c r="F2301" s="6"/>
      <c r="G2301" s="27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3"/>
    </row>
    <row r="2302" spans="1:13">
      <c r="A2302" s="17">
        <v>5</v>
      </c>
      <c r="B2302" s="76"/>
      <c r="C2302" s="71"/>
      <c r="D2302" s="71"/>
      <c r="E2302" s="71"/>
      <c r="F2302" s="6"/>
      <c r="G2302" s="27"/>
      <c r="H2302" s="21" t="s">
        <v>65</v>
      </c>
      <c r="I2302" s="21"/>
      <c r="J2302" s="43">
        <f>SUM(B2300:B2302)*5+(B2304)*3+B2299</f>
        <v>10</v>
      </c>
      <c r="K2302" s="27"/>
      <c r="L2302" s="3"/>
      <c r="M2302" s="3"/>
    </row>
    <row r="2303" spans="1:13">
      <c r="A2303" s="17">
        <v>6</v>
      </c>
      <c r="B2303" s="7"/>
      <c r="C2303" s="7"/>
      <c r="D2303" s="7"/>
      <c r="E2303" s="71"/>
      <c r="F2303" s="6"/>
      <c r="G2303" s="27"/>
      <c r="H2303" s="206" t="s">
        <v>66</v>
      </c>
      <c r="I2303" s="207"/>
      <c r="J2303" s="206" t="s">
        <v>67</v>
      </c>
      <c r="K2303" s="207"/>
      <c r="L2303" s="20"/>
      <c r="M2303" s="20"/>
    </row>
    <row r="2304" spans="1:13">
      <c r="A2304" s="17">
        <v>7</v>
      </c>
      <c r="B2304" s="76"/>
      <c r="C2304" s="71"/>
      <c r="D2304" s="71"/>
      <c r="E2304" s="71"/>
      <c r="F2304" s="6"/>
      <c r="G2304" s="27"/>
      <c r="H2304" s="197"/>
      <c r="I2304" s="198"/>
      <c r="J2304" s="197"/>
      <c r="K2304" s="198"/>
      <c r="L2304" s="27"/>
      <c r="M2304" s="27"/>
    </row>
    <row r="2305" spans="1:13">
      <c r="A2305" s="17">
        <v>8</v>
      </c>
      <c r="B2305" s="7"/>
      <c r="C2305" s="7"/>
      <c r="D2305" s="7"/>
      <c r="E2305" s="71"/>
      <c r="F2305" s="6"/>
      <c r="G2305" s="27"/>
      <c r="H2305" s="199"/>
      <c r="I2305" s="200"/>
      <c r="J2305" s="199"/>
      <c r="K2305" s="200"/>
      <c r="L2305" s="27"/>
      <c r="M2305" s="27"/>
    </row>
    <row r="2306" spans="1:13">
      <c r="A2306" s="17">
        <v>9</v>
      </c>
      <c r="B2306" s="23"/>
      <c r="C2306" s="7"/>
      <c r="D2306" s="7"/>
      <c r="E2306" s="6"/>
      <c r="F2306" s="6"/>
      <c r="G2306" s="27"/>
      <c r="H2306" s="38" t="s">
        <v>68</v>
      </c>
      <c r="I2306" s="38"/>
      <c r="J2306" s="38"/>
      <c r="K2306" s="38"/>
      <c r="L2306" s="27"/>
      <c r="M2306" s="27"/>
    </row>
    <row r="2307" spans="1:13">
      <c r="A2307" s="17">
        <v>10</v>
      </c>
      <c r="B2307" s="95"/>
      <c r="C2307" s="6"/>
      <c r="D2307" s="6"/>
      <c r="E2307" s="6"/>
      <c r="F2307" s="6"/>
      <c r="G2307" s="27"/>
      <c r="H2307" s="54" t="s">
        <v>69</v>
      </c>
      <c r="I2307" s="54"/>
      <c r="J2307" s="54"/>
      <c r="K2307" s="54"/>
      <c r="L2307" s="27"/>
      <c r="M2307" s="27"/>
    </row>
    <row r="2308" spans="1:13">
      <c r="A2308" s="17">
        <v>11</v>
      </c>
      <c r="B2308" s="76"/>
      <c r="C2308" s="6"/>
      <c r="D2308" s="6"/>
      <c r="E2308" s="6"/>
      <c r="F2308" s="6"/>
      <c r="G2308" s="20"/>
      <c r="H2308" s="182"/>
      <c r="I2308" s="183"/>
      <c r="J2308" s="8"/>
      <c r="K2308" s="8"/>
      <c r="L2308" s="8"/>
      <c r="M2308" s="8"/>
    </row>
    <row r="2309" spans="1:13">
      <c r="A2309" s="17">
        <v>12</v>
      </c>
      <c r="B2309" s="75"/>
      <c r="C2309" s="6"/>
      <c r="D2309" s="6"/>
      <c r="E2309" s="6"/>
      <c r="F2309" s="6"/>
      <c r="G2309" s="20"/>
      <c r="H2309" s="95"/>
      <c r="I2309" s="7"/>
      <c r="J2309" s="8"/>
      <c r="K2309" s="8"/>
      <c r="L2309" s="8"/>
      <c r="M2309" s="8"/>
    </row>
    <row r="2310" spans="1:13">
      <c r="A2310" s="17">
        <v>13</v>
      </c>
      <c r="B2310" s="76"/>
      <c r="C2310" s="6"/>
      <c r="D2310" s="6"/>
      <c r="E2310" s="6"/>
      <c r="F2310" s="6"/>
      <c r="G2310" s="20"/>
      <c r="H2310" s="95"/>
      <c r="I2310" s="7"/>
      <c r="J2310" s="8"/>
      <c r="K2310" s="8"/>
      <c r="L2310" s="8"/>
      <c r="M2310" s="8"/>
    </row>
    <row r="2311" spans="1:13">
      <c r="A2311" s="17">
        <v>14</v>
      </c>
      <c r="B2311" s="76"/>
      <c r="C2311" s="6"/>
      <c r="D2311" s="6"/>
      <c r="E2311" s="6"/>
      <c r="F2311" s="6"/>
      <c r="G2311" s="20"/>
      <c r="H2311" s="95"/>
      <c r="I2311" s="7"/>
      <c r="J2311" s="8"/>
      <c r="K2311" s="8"/>
      <c r="L2311" s="8"/>
      <c r="M2311" s="8"/>
    </row>
    <row r="2312" spans="1:13">
      <c r="A2312" s="17">
        <v>15</v>
      </c>
      <c r="B2312" s="76"/>
      <c r="C2312" s="6"/>
      <c r="D2312" s="6"/>
      <c r="E2312" s="6"/>
      <c r="F2312" s="6"/>
      <c r="G2312" s="20"/>
      <c r="H2312" s="95"/>
      <c r="I2312" s="7"/>
      <c r="J2312" s="8"/>
      <c r="K2312" s="8"/>
      <c r="L2312" s="8"/>
      <c r="M2312" s="8"/>
    </row>
    <row r="2313" spans="1:13">
      <c r="A2313" s="17">
        <v>16</v>
      </c>
      <c r="B2313" s="75"/>
      <c r="C2313" s="6"/>
      <c r="D2313" s="6"/>
      <c r="E2313" s="6"/>
      <c r="F2313" s="6"/>
      <c r="G2313" s="54"/>
      <c r="H2313" s="95"/>
      <c r="I2313" s="7"/>
      <c r="J2313" s="8"/>
      <c r="K2313" s="8"/>
      <c r="L2313" s="8"/>
      <c r="M2313" s="8"/>
    </row>
    <row r="2314" spans="1:13">
      <c r="A2314" s="17">
        <v>17</v>
      </c>
      <c r="B2314" s="76"/>
      <c r="C2314" s="6"/>
      <c r="D2314" s="6"/>
      <c r="E2314" s="6"/>
      <c r="F2314" s="6"/>
      <c r="G2314" s="54"/>
      <c r="H2314" s="56" t="s">
        <v>83</v>
      </c>
      <c r="I2314" s="8"/>
      <c r="J2314" s="56"/>
      <c r="K2314" s="8"/>
      <c r="L2314" s="56"/>
      <c r="M2314" s="56"/>
    </row>
    <row r="2315" spans="1:13">
      <c r="A2315" s="17">
        <v>18</v>
      </c>
      <c r="B2315" s="76"/>
      <c r="C2315" s="6"/>
      <c r="D2315" s="6"/>
      <c r="E2315" s="6"/>
      <c r="F2315" s="6"/>
      <c r="G2315" s="54"/>
      <c r="H2315" s="99"/>
      <c r="I2315" s="8"/>
      <c r="J2315" s="99"/>
      <c r="K2315" s="8"/>
      <c r="L2315" s="99"/>
      <c r="M2315" s="99"/>
    </row>
    <row r="2316" spans="1:13">
      <c r="A2316" s="17">
        <v>19</v>
      </c>
      <c r="B2316" s="76"/>
      <c r="C2316" s="6"/>
      <c r="D2316" s="6"/>
      <c r="E2316" s="6"/>
      <c r="F2316" s="6"/>
      <c r="G2316" s="99"/>
      <c r="H2316" s="8"/>
      <c r="I2316" s="8"/>
      <c r="J2316" s="8"/>
      <c r="K2316" s="8"/>
      <c r="L2316" s="8"/>
      <c r="M2316" s="8"/>
    </row>
    <row r="2317" spans="1:13">
      <c r="A2317" s="17">
        <v>20</v>
      </c>
      <c r="B2317" s="75"/>
      <c r="C2317" s="6"/>
      <c r="D2317" s="6"/>
      <c r="E2317" s="6"/>
      <c r="F2317" s="6"/>
      <c r="G2317" s="99"/>
      <c r="H2317" s="8"/>
      <c r="I2317" s="8"/>
      <c r="J2317" s="8"/>
      <c r="K2317" s="8"/>
      <c r="L2317" s="8"/>
      <c r="M2317" s="8"/>
    </row>
    <row r="2318" spans="1:13">
      <c r="A2318" s="17">
        <v>21</v>
      </c>
      <c r="B2318" s="76"/>
      <c r="C2318" s="6"/>
      <c r="D2318" s="6"/>
      <c r="E2318" s="6"/>
      <c r="F2318" s="6"/>
      <c r="G2318" s="99"/>
      <c r="H2318" s="8"/>
      <c r="I2318" s="8"/>
      <c r="J2318" s="8"/>
      <c r="K2318" s="8"/>
      <c r="L2318" s="8"/>
      <c r="M2318" s="8"/>
    </row>
    <row r="2319" spans="1:13">
      <c r="A2319" s="17">
        <v>22</v>
      </c>
      <c r="B2319" s="76"/>
      <c r="C2319" s="6"/>
      <c r="D2319" s="6"/>
      <c r="E2319" s="6"/>
      <c r="F2319" s="6"/>
      <c r="G2319" s="99"/>
      <c r="H2319" s="8"/>
      <c r="I2319" s="8"/>
      <c r="J2319" s="8"/>
      <c r="K2319" s="8"/>
      <c r="L2319" s="8"/>
      <c r="M2319" s="8"/>
    </row>
    <row r="2320" spans="1:13">
      <c r="A2320" s="17">
        <v>23</v>
      </c>
      <c r="B2320" s="76"/>
      <c r="C2320" s="6"/>
      <c r="D2320" s="6"/>
      <c r="E2320" s="6"/>
      <c r="F2320" s="6"/>
      <c r="G2320" s="99"/>
      <c r="H2320" s="8"/>
      <c r="I2320" s="8"/>
      <c r="J2320" s="8"/>
      <c r="K2320" s="8"/>
      <c r="L2320" s="8" t="s">
        <v>84</v>
      </c>
      <c r="M2320" s="8"/>
    </row>
    <row r="2321" spans="1:13">
      <c r="A2321" s="17">
        <v>24</v>
      </c>
      <c r="B2321" s="75"/>
      <c r="C2321" s="6"/>
      <c r="D2321" s="6"/>
      <c r="E2321" s="6"/>
      <c r="F2321" s="6"/>
      <c r="G2321" s="99"/>
      <c r="H2321" s="42"/>
      <c r="I2321" s="8"/>
      <c r="J2321" s="42"/>
      <c r="K2321" s="8"/>
      <c r="L2321" s="8"/>
      <c r="M2321" s="8"/>
    </row>
    <row r="2322" spans="1:13">
      <c r="A2322" s="17">
        <v>25</v>
      </c>
      <c r="B2322" s="76"/>
      <c r="C2322" s="6"/>
      <c r="D2322" s="6"/>
      <c r="E2322" s="6"/>
      <c r="F2322" s="6"/>
      <c r="G2322" s="99"/>
      <c r="H2322" s="42"/>
      <c r="I2322" s="99"/>
      <c r="J2322" s="42"/>
      <c r="K2322" s="8"/>
      <c r="L2322" s="8"/>
      <c r="M2322" s="8"/>
    </row>
    <row r="2323" spans="1:13">
      <c r="G2323" s="8"/>
      <c r="H2323" s="8"/>
      <c r="I2323" s="8"/>
      <c r="J2323" s="8"/>
      <c r="K2323" s="8"/>
      <c r="L2323" s="8"/>
      <c r="M2323" s="8"/>
    </row>
    <row r="2324" spans="1:13">
      <c r="G2324" s="8"/>
      <c r="H2324" s="8"/>
      <c r="I2324" s="8"/>
      <c r="J2324" s="8"/>
      <c r="K2324" s="8"/>
      <c r="L2324" s="8"/>
      <c r="M2324" s="8"/>
    </row>
    <row r="2325" spans="1:13">
      <c r="G2325" s="8"/>
      <c r="H2325" s="8"/>
      <c r="I2325" s="8"/>
      <c r="J2325" s="8"/>
      <c r="K2325" s="8"/>
      <c r="L2325" s="8"/>
      <c r="M2325" s="8"/>
    </row>
    <row r="2326" spans="1:13">
      <c r="G2326" s="8"/>
      <c r="H2326" s="8"/>
      <c r="I2326" s="8"/>
      <c r="J2326" s="8"/>
      <c r="K2326" s="8"/>
      <c r="L2326" s="8"/>
      <c r="M2326" s="8"/>
    </row>
    <row r="2327" spans="1:13">
      <c r="G2327" s="8"/>
      <c r="H2327" s="8"/>
      <c r="I2327" s="8"/>
      <c r="J2327" s="8"/>
      <c r="K2327" s="8"/>
      <c r="L2327" s="8"/>
      <c r="M2327" s="8"/>
    </row>
    <row r="2328" spans="1:13">
      <c r="G2328" s="8"/>
      <c r="H2328" s="8"/>
      <c r="I2328" s="8"/>
      <c r="J2328" s="8"/>
      <c r="K2328" s="8"/>
      <c r="L2328" s="8"/>
      <c r="M2328" s="8"/>
    </row>
    <row r="2329" spans="1:13">
      <c r="G2329" s="8"/>
      <c r="H2329" s="8"/>
      <c r="I2329" s="8"/>
      <c r="J2329" s="8"/>
      <c r="K2329" s="8"/>
      <c r="L2329" s="8"/>
      <c r="M2329" s="8"/>
    </row>
    <row r="2330" spans="1:13">
      <c r="G2330" s="8"/>
      <c r="H2330" s="8"/>
      <c r="I2330" s="8"/>
      <c r="J2330" s="8"/>
      <c r="K2330" s="8"/>
      <c r="L2330" s="8"/>
      <c r="M2330" s="8"/>
    </row>
    <row r="2331" spans="1:13">
      <c r="G2331" s="8"/>
      <c r="H2331" s="8"/>
      <c r="I2331" s="8"/>
      <c r="J2331" s="8"/>
      <c r="K2331" s="8"/>
      <c r="L2331" s="8"/>
      <c r="M2331" s="8"/>
    </row>
    <row r="2332" spans="1:13">
      <c r="G2332" s="8"/>
      <c r="H2332" s="8"/>
      <c r="I2332" s="8"/>
      <c r="J2332" s="8"/>
      <c r="K2332" s="8"/>
      <c r="L2332" s="8"/>
      <c r="M2332" s="8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  <c r="M2333" s="94"/>
    </row>
    <row r="2334" spans="1:13">
      <c r="A2334" s="202" t="s">
        <v>86</v>
      </c>
      <c r="B2334" s="203"/>
      <c r="C2334" s="203"/>
      <c r="D2334" s="203"/>
      <c r="E2334" s="203"/>
      <c r="F2334" s="97"/>
      <c r="G2334" s="27"/>
      <c r="H2334" s="96" t="s">
        <v>51</v>
      </c>
      <c r="I2334" s="96"/>
      <c r="J2334" s="96"/>
      <c r="K2334" s="27"/>
      <c r="L2334" s="27"/>
      <c r="M2334" s="27"/>
    </row>
    <row r="2335" spans="1:13">
      <c r="A2335" s="34" t="s">
        <v>52</v>
      </c>
      <c r="B2335" s="97"/>
      <c r="C2335" s="97"/>
      <c r="D2335" s="97"/>
      <c r="E2335" s="97"/>
      <c r="F2335" s="97"/>
      <c r="G2335" s="27"/>
      <c r="H2335" s="55" t="s">
        <v>89</v>
      </c>
      <c r="I2335" s="55"/>
      <c r="J2335" s="55"/>
      <c r="K2335" s="37"/>
      <c r="L2335" s="26"/>
      <c r="M2335" s="26"/>
    </row>
    <row r="2336" spans="1:13">
      <c r="A2336" s="97"/>
      <c r="B2336" s="29"/>
      <c r="C2336" s="15" t="s">
        <v>53</v>
      </c>
      <c r="D2336" s="67"/>
      <c r="E2336" s="30"/>
      <c r="F2336" s="28"/>
      <c r="G2336" s="27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32"/>
    </row>
    <row r="2337" spans="1:13">
      <c r="A2337" s="1"/>
      <c r="B2337" s="1"/>
      <c r="C2337" s="15" t="s">
        <v>59</v>
      </c>
      <c r="D2337" s="30"/>
      <c r="E2337" s="30"/>
      <c r="F2337" s="28"/>
      <c r="G2337" s="27"/>
      <c r="H2337" s="31">
        <v>1</v>
      </c>
      <c r="I2337" s="68"/>
      <c r="J2337" s="35"/>
      <c r="K2337" s="31"/>
      <c r="L2337" s="33"/>
      <c r="M2337" s="106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27"/>
      <c r="H2338" s="31">
        <v>2</v>
      </c>
      <c r="I2338" s="68"/>
      <c r="J2338" s="35"/>
      <c r="K2338" s="31"/>
      <c r="L2338" s="33"/>
      <c r="M2338" s="106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27"/>
      <c r="H2339" s="31">
        <v>3</v>
      </c>
      <c r="I2339" s="31"/>
      <c r="J2339" s="35"/>
      <c r="K2339" s="31"/>
      <c r="L2339" s="33"/>
      <c r="M2339" s="106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27"/>
      <c r="H2340" s="31">
        <v>4</v>
      </c>
      <c r="I2340" s="31"/>
      <c r="J2340" s="35"/>
      <c r="K2340" s="31"/>
      <c r="L2340" s="33"/>
      <c r="M2340" s="106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27"/>
      <c r="H2341" s="31">
        <v>5</v>
      </c>
      <c r="I2341" s="31"/>
      <c r="J2341" s="35"/>
      <c r="K2341" s="31"/>
      <c r="L2341" s="33"/>
      <c r="M2341" s="106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27"/>
      <c r="H2342" s="72"/>
      <c r="I2342" s="72"/>
      <c r="J2342" s="72"/>
      <c r="K2342" s="72"/>
      <c r="L2342" s="44"/>
      <c r="M2342" s="44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27"/>
      <c r="H2343" s="98"/>
      <c r="I2343" s="98"/>
      <c r="J2343" s="98"/>
      <c r="K2343" s="98"/>
      <c r="L2343" s="44"/>
      <c r="M2343" s="44"/>
    </row>
    <row r="2344" spans="1:13">
      <c r="A2344" s="17">
        <v>3</v>
      </c>
      <c r="B2344" s="75"/>
      <c r="C2344" s="71"/>
      <c r="D2344" s="6"/>
      <c r="E2344" s="71"/>
      <c r="F2344" s="6"/>
      <c r="G2344" s="27"/>
      <c r="H2344" s="204" t="s">
        <v>75</v>
      </c>
      <c r="I2344" s="205"/>
      <c r="J2344" s="98"/>
      <c r="K2344" s="44" t="s">
        <v>35</v>
      </c>
      <c r="L2344" s="5"/>
      <c r="M2344" s="5"/>
    </row>
    <row r="2345" spans="1:13">
      <c r="A2345" s="17">
        <v>4</v>
      </c>
      <c r="B2345" s="75"/>
      <c r="C2345" s="71"/>
      <c r="D2345" s="6"/>
      <c r="E2345" s="71"/>
      <c r="F2345" s="6"/>
      <c r="G2345" s="27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3"/>
    </row>
    <row r="2346" spans="1:13">
      <c r="A2346" s="17">
        <v>5</v>
      </c>
      <c r="B2346" s="76"/>
      <c r="C2346" s="71"/>
      <c r="D2346" s="71"/>
      <c r="E2346" s="71"/>
      <c r="F2346" s="6"/>
      <c r="G2346" s="27"/>
      <c r="H2346" s="21" t="s">
        <v>65</v>
      </c>
      <c r="I2346" s="21"/>
      <c r="J2346" s="43">
        <f>SUM(B2344:B2346)*5+(B2348)*3+B2343</f>
        <v>10</v>
      </c>
      <c r="K2346" s="27"/>
      <c r="L2346" s="3"/>
      <c r="M2346" s="3"/>
    </row>
    <row r="2347" spans="1:13">
      <c r="A2347" s="17">
        <v>6</v>
      </c>
      <c r="B2347" s="7"/>
      <c r="C2347" s="7"/>
      <c r="D2347" s="7"/>
      <c r="E2347" s="71"/>
      <c r="F2347" s="6"/>
      <c r="G2347" s="27"/>
      <c r="H2347" s="206" t="s">
        <v>66</v>
      </c>
      <c r="I2347" s="207"/>
      <c r="J2347" s="206" t="s">
        <v>67</v>
      </c>
      <c r="K2347" s="207"/>
      <c r="L2347" s="20"/>
      <c r="M2347" s="20"/>
    </row>
    <row r="2348" spans="1:13">
      <c r="A2348" s="17">
        <v>7</v>
      </c>
      <c r="B2348" s="76"/>
      <c r="C2348" s="71"/>
      <c r="D2348" s="71"/>
      <c r="E2348" s="71"/>
      <c r="F2348" s="6"/>
      <c r="G2348" s="27"/>
      <c r="H2348" s="197"/>
      <c r="I2348" s="198"/>
      <c r="J2348" s="197"/>
      <c r="K2348" s="198"/>
      <c r="L2348" s="27"/>
      <c r="M2348" s="27"/>
    </row>
    <row r="2349" spans="1:13">
      <c r="A2349" s="17">
        <v>8</v>
      </c>
      <c r="B2349" s="7"/>
      <c r="C2349" s="7"/>
      <c r="D2349" s="7"/>
      <c r="E2349" s="71"/>
      <c r="F2349" s="6"/>
      <c r="G2349" s="27"/>
      <c r="H2349" s="199"/>
      <c r="I2349" s="200"/>
      <c r="J2349" s="199"/>
      <c r="K2349" s="200"/>
      <c r="L2349" s="27"/>
      <c r="M2349" s="27"/>
    </row>
    <row r="2350" spans="1:13">
      <c r="A2350" s="17">
        <v>9</v>
      </c>
      <c r="B2350" s="23"/>
      <c r="C2350" s="7"/>
      <c r="D2350" s="7"/>
      <c r="E2350" s="6"/>
      <c r="F2350" s="6"/>
      <c r="G2350" s="27"/>
      <c r="H2350" s="38" t="s">
        <v>68</v>
      </c>
      <c r="I2350" s="38"/>
      <c r="J2350" s="38"/>
      <c r="K2350" s="38"/>
      <c r="L2350" s="27"/>
      <c r="M2350" s="27"/>
    </row>
    <row r="2351" spans="1:13">
      <c r="A2351" s="17">
        <v>10</v>
      </c>
      <c r="B2351" s="95"/>
      <c r="C2351" s="6"/>
      <c r="D2351" s="6"/>
      <c r="E2351" s="6"/>
      <c r="F2351" s="6"/>
      <c r="G2351" s="27"/>
      <c r="H2351" s="54" t="s">
        <v>69</v>
      </c>
      <c r="I2351" s="54"/>
      <c r="J2351" s="54"/>
      <c r="K2351" s="54"/>
      <c r="L2351" s="27"/>
      <c r="M2351" s="27"/>
    </row>
    <row r="2352" spans="1:13">
      <c r="A2352" s="17">
        <v>11</v>
      </c>
      <c r="B2352" s="76"/>
      <c r="C2352" s="6"/>
      <c r="D2352" s="6"/>
      <c r="E2352" s="6"/>
      <c r="F2352" s="6"/>
      <c r="G2352" s="20"/>
      <c r="H2352" s="182"/>
      <c r="I2352" s="183"/>
      <c r="J2352" s="8"/>
      <c r="K2352" s="8"/>
      <c r="L2352" s="8"/>
      <c r="M2352" s="8"/>
    </row>
    <row r="2353" spans="1:13">
      <c r="A2353" s="17">
        <v>12</v>
      </c>
      <c r="B2353" s="75"/>
      <c r="C2353" s="6"/>
      <c r="D2353" s="6"/>
      <c r="E2353" s="6"/>
      <c r="F2353" s="6"/>
      <c r="G2353" s="20"/>
      <c r="H2353" s="95"/>
      <c r="I2353" s="7"/>
      <c r="J2353" s="8"/>
      <c r="K2353" s="8"/>
      <c r="L2353" s="8"/>
      <c r="M2353" s="8"/>
    </row>
    <row r="2354" spans="1:13">
      <c r="A2354" s="17">
        <v>13</v>
      </c>
      <c r="B2354" s="76"/>
      <c r="C2354" s="6"/>
      <c r="D2354" s="6"/>
      <c r="E2354" s="6"/>
      <c r="F2354" s="6"/>
      <c r="G2354" s="20"/>
      <c r="H2354" s="95"/>
      <c r="I2354" s="7"/>
      <c r="J2354" s="8"/>
      <c r="K2354" s="8"/>
      <c r="L2354" s="8"/>
      <c r="M2354" s="8"/>
    </row>
    <row r="2355" spans="1:13">
      <c r="A2355" s="17">
        <v>14</v>
      </c>
      <c r="B2355" s="76"/>
      <c r="C2355" s="6"/>
      <c r="D2355" s="6"/>
      <c r="E2355" s="6"/>
      <c r="F2355" s="6"/>
      <c r="G2355" s="20"/>
      <c r="H2355" s="95"/>
      <c r="I2355" s="7"/>
      <c r="J2355" s="8"/>
      <c r="K2355" s="8"/>
      <c r="L2355" s="8"/>
      <c r="M2355" s="8"/>
    </row>
    <row r="2356" spans="1:13">
      <c r="A2356" s="17">
        <v>15</v>
      </c>
      <c r="B2356" s="76"/>
      <c r="C2356" s="6"/>
      <c r="D2356" s="6"/>
      <c r="E2356" s="6"/>
      <c r="F2356" s="6"/>
      <c r="G2356" s="20"/>
      <c r="H2356" s="95"/>
      <c r="I2356" s="7"/>
      <c r="J2356" s="8"/>
      <c r="K2356" s="8"/>
      <c r="L2356" s="8"/>
      <c r="M2356" s="8"/>
    </row>
    <row r="2357" spans="1:13">
      <c r="A2357" s="17">
        <v>16</v>
      </c>
      <c r="B2357" s="75"/>
      <c r="C2357" s="6"/>
      <c r="D2357" s="6"/>
      <c r="E2357" s="6"/>
      <c r="F2357" s="6"/>
      <c r="G2357" s="54"/>
      <c r="H2357" s="95"/>
      <c r="I2357" s="7"/>
      <c r="J2357" s="8"/>
      <c r="K2357" s="8"/>
      <c r="L2357" s="8"/>
      <c r="M2357" s="8"/>
    </row>
    <row r="2358" spans="1:13">
      <c r="A2358" s="17">
        <v>17</v>
      </c>
      <c r="B2358" s="76"/>
      <c r="C2358" s="6"/>
      <c r="D2358" s="6"/>
      <c r="E2358" s="6"/>
      <c r="F2358" s="6"/>
      <c r="G2358" s="54"/>
      <c r="H2358" s="56" t="s">
        <v>83</v>
      </c>
      <c r="I2358" s="8"/>
      <c r="J2358" s="56"/>
      <c r="K2358" s="8"/>
      <c r="L2358" s="56"/>
      <c r="M2358" s="56"/>
    </row>
    <row r="2359" spans="1:13">
      <c r="A2359" s="17">
        <v>18</v>
      </c>
      <c r="B2359" s="76"/>
      <c r="C2359" s="6"/>
      <c r="D2359" s="6"/>
      <c r="E2359" s="6"/>
      <c r="F2359" s="6"/>
      <c r="G2359" s="54"/>
      <c r="H2359" s="99"/>
      <c r="I2359" s="8"/>
      <c r="J2359" s="99"/>
      <c r="K2359" s="8"/>
      <c r="L2359" s="99"/>
      <c r="M2359" s="99"/>
    </row>
    <row r="2360" spans="1:13">
      <c r="A2360" s="17">
        <v>19</v>
      </c>
      <c r="B2360" s="76"/>
      <c r="C2360" s="6"/>
      <c r="D2360" s="6"/>
      <c r="E2360" s="6"/>
      <c r="F2360" s="6"/>
      <c r="G2360" s="99"/>
      <c r="H2360" s="8"/>
      <c r="I2360" s="8"/>
      <c r="J2360" s="8"/>
      <c r="K2360" s="8"/>
      <c r="L2360" s="8"/>
      <c r="M2360" s="8"/>
    </row>
    <row r="2361" spans="1:13">
      <c r="A2361" s="17">
        <v>20</v>
      </c>
      <c r="B2361" s="75"/>
      <c r="C2361" s="6"/>
      <c r="D2361" s="6"/>
      <c r="E2361" s="6"/>
      <c r="F2361" s="6"/>
      <c r="G2361" s="99"/>
      <c r="H2361" s="8"/>
      <c r="I2361" s="8"/>
      <c r="J2361" s="8"/>
      <c r="K2361" s="8"/>
      <c r="L2361" s="8"/>
      <c r="M2361" s="8"/>
    </row>
    <row r="2362" spans="1:13">
      <c r="A2362" s="17">
        <v>21</v>
      </c>
      <c r="B2362" s="76"/>
      <c r="C2362" s="6"/>
      <c r="D2362" s="6"/>
      <c r="E2362" s="6"/>
      <c r="F2362" s="6"/>
      <c r="G2362" s="99"/>
      <c r="H2362" s="8"/>
      <c r="I2362" s="8"/>
      <c r="J2362" s="8"/>
      <c r="K2362" s="8"/>
      <c r="L2362" s="8"/>
      <c r="M2362" s="8"/>
    </row>
    <row r="2363" spans="1:13">
      <c r="A2363" s="17">
        <v>22</v>
      </c>
      <c r="B2363" s="76"/>
      <c r="C2363" s="6"/>
      <c r="D2363" s="6"/>
      <c r="E2363" s="6"/>
      <c r="F2363" s="6"/>
      <c r="G2363" s="99"/>
      <c r="H2363" s="8"/>
      <c r="I2363" s="8"/>
      <c r="J2363" s="8"/>
      <c r="K2363" s="8"/>
      <c r="L2363" s="8"/>
      <c r="M2363" s="8"/>
    </row>
    <row r="2364" spans="1:13">
      <c r="A2364" s="17">
        <v>23</v>
      </c>
      <c r="B2364" s="76"/>
      <c r="C2364" s="6"/>
      <c r="D2364" s="6"/>
      <c r="E2364" s="6"/>
      <c r="F2364" s="6"/>
      <c r="G2364" s="99"/>
      <c r="H2364" s="8"/>
      <c r="I2364" s="8"/>
      <c r="J2364" s="8"/>
      <c r="K2364" s="8"/>
      <c r="L2364" s="8" t="s">
        <v>84</v>
      </c>
      <c r="M2364" s="8"/>
    </row>
    <row r="2365" spans="1:13">
      <c r="A2365" s="17">
        <v>24</v>
      </c>
      <c r="B2365" s="75"/>
      <c r="C2365" s="6"/>
      <c r="D2365" s="6"/>
      <c r="E2365" s="6"/>
      <c r="F2365" s="6"/>
      <c r="G2365" s="99"/>
      <c r="H2365" s="42"/>
      <c r="I2365" s="8"/>
      <c r="J2365" s="42"/>
      <c r="K2365" s="8"/>
      <c r="L2365" s="8"/>
      <c r="M2365" s="8"/>
    </row>
    <row r="2366" spans="1:13">
      <c r="A2366" s="17">
        <v>25</v>
      </c>
      <c r="B2366" s="76"/>
      <c r="C2366" s="6"/>
      <c r="D2366" s="6"/>
      <c r="E2366" s="6"/>
      <c r="F2366" s="6"/>
      <c r="G2366" s="99"/>
      <c r="H2366" s="42"/>
      <c r="I2366" s="99"/>
      <c r="J2366" s="42"/>
      <c r="K2366" s="8"/>
      <c r="L2366" s="8"/>
      <c r="M2366" s="8"/>
    </row>
    <row r="2367" spans="1:13">
      <c r="G2367" s="8"/>
      <c r="H2367" s="8"/>
      <c r="I2367" s="8"/>
      <c r="J2367" s="8"/>
      <c r="K2367" s="8"/>
      <c r="L2367" s="8"/>
      <c r="M2367" s="8"/>
    </row>
    <row r="2368" spans="1:13">
      <c r="G2368" s="8"/>
      <c r="H2368" s="8"/>
      <c r="I2368" s="8"/>
      <c r="J2368" s="8"/>
      <c r="K2368" s="8"/>
      <c r="L2368" s="8"/>
      <c r="M2368" s="8"/>
    </row>
    <row r="2369" spans="1:13">
      <c r="G2369" s="8"/>
      <c r="H2369" s="8"/>
      <c r="I2369" s="8"/>
      <c r="J2369" s="8"/>
      <c r="K2369" s="8"/>
      <c r="L2369" s="8"/>
      <c r="M2369" s="8"/>
    </row>
    <row r="2370" spans="1:13">
      <c r="G2370" s="8"/>
      <c r="H2370" s="8"/>
      <c r="I2370" s="8"/>
      <c r="J2370" s="8"/>
      <c r="K2370" s="8"/>
      <c r="L2370" s="8"/>
      <c r="M2370" s="8"/>
    </row>
    <row r="2371" spans="1:13">
      <c r="G2371" s="8"/>
      <c r="H2371" s="8"/>
      <c r="I2371" s="8"/>
      <c r="J2371" s="8"/>
      <c r="K2371" s="8"/>
      <c r="L2371" s="8"/>
      <c r="M2371" s="8"/>
    </row>
    <row r="2372" spans="1:13">
      <c r="G2372" s="8"/>
      <c r="H2372" s="8"/>
      <c r="I2372" s="8"/>
      <c r="J2372" s="8"/>
      <c r="K2372" s="8"/>
      <c r="L2372" s="8"/>
      <c r="M2372" s="8"/>
    </row>
    <row r="2373" spans="1:13">
      <c r="G2373" s="8"/>
      <c r="H2373" s="8"/>
      <c r="I2373" s="8"/>
      <c r="J2373" s="8"/>
      <c r="K2373" s="8"/>
      <c r="L2373" s="8"/>
      <c r="M2373" s="8"/>
    </row>
    <row r="2374" spans="1:13">
      <c r="G2374" s="8"/>
      <c r="H2374" s="8"/>
      <c r="I2374" s="8"/>
      <c r="J2374" s="8"/>
      <c r="K2374" s="8"/>
      <c r="L2374" s="8"/>
      <c r="M2374" s="8"/>
    </row>
    <row r="2375" spans="1:13">
      <c r="G2375" s="8"/>
      <c r="H2375" s="8"/>
      <c r="I2375" s="8"/>
      <c r="J2375" s="8"/>
      <c r="K2375" s="8"/>
      <c r="L2375" s="8"/>
      <c r="M2375" s="8"/>
    </row>
    <row r="2376" spans="1:13">
      <c r="G2376" s="8"/>
      <c r="H2376" s="8"/>
      <c r="I2376" s="8"/>
      <c r="J2376" s="8"/>
      <c r="K2376" s="8"/>
      <c r="L2376" s="8"/>
      <c r="M2376" s="8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  <c r="M2377" s="94"/>
    </row>
    <row r="2378" spans="1:13">
      <c r="A2378" s="202" t="s">
        <v>86</v>
      </c>
      <c r="B2378" s="203"/>
      <c r="C2378" s="203"/>
      <c r="D2378" s="203"/>
      <c r="E2378" s="203"/>
      <c r="F2378" s="97"/>
      <c r="G2378" s="27"/>
      <c r="H2378" s="96" t="s">
        <v>51</v>
      </c>
      <c r="I2378" s="96"/>
      <c r="J2378" s="96"/>
      <c r="K2378" s="27"/>
      <c r="L2378" s="27"/>
      <c r="M2378" s="27"/>
    </row>
    <row r="2379" spans="1:13">
      <c r="A2379" s="34" t="s">
        <v>52</v>
      </c>
      <c r="B2379" s="97"/>
      <c r="C2379" s="97"/>
      <c r="D2379" s="97"/>
      <c r="E2379" s="97"/>
      <c r="F2379" s="97"/>
      <c r="G2379" s="27"/>
      <c r="H2379" s="55" t="s">
        <v>89</v>
      </c>
      <c r="I2379" s="55"/>
      <c r="J2379" s="55"/>
      <c r="K2379" s="37"/>
      <c r="L2379" s="26"/>
      <c r="M2379" s="26"/>
    </row>
    <row r="2380" spans="1:13">
      <c r="A2380" s="97"/>
      <c r="B2380" s="29"/>
      <c r="C2380" s="15" t="s">
        <v>53</v>
      </c>
      <c r="D2380" s="67"/>
      <c r="E2380" s="30"/>
      <c r="F2380" s="28"/>
      <c r="G2380" s="27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32"/>
    </row>
    <row r="2381" spans="1:13">
      <c r="A2381" s="1"/>
      <c r="B2381" s="1"/>
      <c r="C2381" s="15" t="s">
        <v>59</v>
      </c>
      <c r="D2381" s="30"/>
      <c r="E2381" s="30"/>
      <c r="F2381" s="28"/>
      <c r="G2381" s="27"/>
      <c r="H2381" s="31">
        <v>1</v>
      </c>
      <c r="I2381" s="68"/>
      <c r="J2381" s="35"/>
      <c r="K2381" s="31"/>
      <c r="L2381" s="33"/>
      <c r="M2381" s="106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27"/>
      <c r="H2382" s="31">
        <v>2</v>
      </c>
      <c r="I2382" s="68"/>
      <c r="J2382" s="35"/>
      <c r="K2382" s="31"/>
      <c r="L2382" s="33"/>
      <c r="M2382" s="106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27"/>
      <c r="H2383" s="31">
        <v>3</v>
      </c>
      <c r="I2383" s="31"/>
      <c r="J2383" s="35"/>
      <c r="K2383" s="31"/>
      <c r="L2383" s="33"/>
      <c r="M2383" s="106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27"/>
      <c r="H2384" s="31">
        <v>4</v>
      </c>
      <c r="I2384" s="31"/>
      <c r="J2384" s="35"/>
      <c r="K2384" s="31"/>
      <c r="L2384" s="33"/>
      <c r="M2384" s="106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27"/>
      <c r="H2385" s="31">
        <v>5</v>
      </c>
      <c r="I2385" s="31"/>
      <c r="J2385" s="35"/>
      <c r="K2385" s="31"/>
      <c r="L2385" s="33"/>
      <c r="M2385" s="106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27"/>
      <c r="H2386" s="72"/>
      <c r="I2386" s="72"/>
      <c r="J2386" s="72"/>
      <c r="K2386" s="72"/>
      <c r="L2386" s="44"/>
      <c r="M2386" s="44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27"/>
      <c r="H2387" s="98"/>
      <c r="I2387" s="98"/>
      <c r="J2387" s="98"/>
      <c r="K2387" s="98"/>
      <c r="L2387" s="44"/>
      <c r="M2387" s="44"/>
    </row>
    <row r="2388" spans="1:13">
      <c r="A2388" s="17">
        <v>3</v>
      </c>
      <c r="B2388" s="75"/>
      <c r="C2388" s="71"/>
      <c r="D2388" s="6"/>
      <c r="E2388" s="71"/>
      <c r="F2388" s="6"/>
      <c r="G2388" s="27"/>
      <c r="H2388" s="204" t="s">
        <v>75</v>
      </c>
      <c r="I2388" s="205"/>
      <c r="J2388" s="98"/>
      <c r="K2388" s="44" t="s">
        <v>35</v>
      </c>
      <c r="L2388" s="5"/>
      <c r="M2388" s="5"/>
    </row>
    <row r="2389" spans="1:13">
      <c r="A2389" s="17">
        <v>4</v>
      </c>
      <c r="B2389" s="75"/>
      <c r="C2389" s="71"/>
      <c r="D2389" s="6"/>
      <c r="E2389" s="71"/>
      <c r="F2389" s="6"/>
      <c r="G2389" s="27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3"/>
    </row>
    <row r="2390" spans="1:13">
      <c r="A2390" s="17">
        <v>5</v>
      </c>
      <c r="B2390" s="76"/>
      <c r="C2390" s="71"/>
      <c r="D2390" s="71"/>
      <c r="E2390" s="71"/>
      <c r="F2390" s="6"/>
      <c r="G2390" s="27"/>
      <c r="H2390" s="21" t="s">
        <v>65</v>
      </c>
      <c r="I2390" s="21"/>
      <c r="J2390" s="43">
        <f>SUM(B2388:B2390)*5+(B2392)*3+B2387</f>
        <v>10</v>
      </c>
      <c r="K2390" s="27"/>
      <c r="L2390" s="3"/>
      <c r="M2390" s="3"/>
    </row>
    <row r="2391" spans="1:13">
      <c r="A2391" s="17">
        <v>6</v>
      </c>
      <c r="B2391" s="7"/>
      <c r="C2391" s="7"/>
      <c r="D2391" s="7"/>
      <c r="E2391" s="71"/>
      <c r="F2391" s="6"/>
      <c r="G2391" s="27"/>
      <c r="H2391" s="206" t="s">
        <v>66</v>
      </c>
      <c r="I2391" s="207"/>
      <c r="J2391" s="206" t="s">
        <v>67</v>
      </c>
      <c r="K2391" s="207"/>
      <c r="L2391" s="20"/>
      <c r="M2391" s="20"/>
    </row>
    <row r="2392" spans="1:13">
      <c r="A2392" s="17">
        <v>7</v>
      </c>
      <c r="B2392" s="76"/>
      <c r="C2392" s="71"/>
      <c r="D2392" s="71"/>
      <c r="E2392" s="71"/>
      <c r="F2392" s="6"/>
      <c r="G2392" s="27"/>
      <c r="H2392" s="197"/>
      <c r="I2392" s="198"/>
      <c r="J2392" s="197"/>
      <c r="K2392" s="198"/>
      <c r="L2392" s="27"/>
      <c r="M2392" s="27"/>
    </row>
    <row r="2393" spans="1:13">
      <c r="A2393" s="17">
        <v>8</v>
      </c>
      <c r="B2393" s="7"/>
      <c r="C2393" s="7"/>
      <c r="D2393" s="7"/>
      <c r="E2393" s="71"/>
      <c r="F2393" s="6"/>
      <c r="G2393" s="27"/>
      <c r="H2393" s="199"/>
      <c r="I2393" s="200"/>
      <c r="J2393" s="199"/>
      <c r="K2393" s="200"/>
      <c r="L2393" s="27"/>
      <c r="M2393" s="27"/>
    </row>
    <row r="2394" spans="1:13">
      <c r="A2394" s="17">
        <v>9</v>
      </c>
      <c r="B2394" s="23"/>
      <c r="C2394" s="7"/>
      <c r="D2394" s="7"/>
      <c r="E2394" s="6"/>
      <c r="F2394" s="6"/>
      <c r="G2394" s="27"/>
      <c r="H2394" s="38" t="s">
        <v>68</v>
      </c>
      <c r="I2394" s="38"/>
      <c r="J2394" s="38"/>
      <c r="K2394" s="38"/>
      <c r="L2394" s="27"/>
      <c r="M2394" s="27"/>
    </row>
    <row r="2395" spans="1:13">
      <c r="A2395" s="17">
        <v>10</v>
      </c>
      <c r="B2395" s="95"/>
      <c r="C2395" s="6"/>
      <c r="D2395" s="6"/>
      <c r="E2395" s="6"/>
      <c r="F2395" s="6"/>
      <c r="G2395" s="27"/>
      <c r="H2395" s="54" t="s">
        <v>69</v>
      </c>
      <c r="I2395" s="54"/>
      <c r="J2395" s="54"/>
      <c r="K2395" s="54"/>
      <c r="L2395" s="27"/>
      <c r="M2395" s="27"/>
    </row>
    <row r="2396" spans="1:13">
      <c r="A2396" s="17">
        <v>11</v>
      </c>
      <c r="B2396" s="76"/>
      <c r="C2396" s="6"/>
      <c r="D2396" s="6"/>
      <c r="E2396" s="6"/>
      <c r="F2396" s="6"/>
      <c r="G2396" s="20"/>
      <c r="H2396" s="182"/>
      <c r="I2396" s="183"/>
      <c r="J2396" s="8"/>
      <c r="K2396" s="8"/>
      <c r="L2396" s="8"/>
      <c r="M2396" s="8"/>
    </row>
    <row r="2397" spans="1:13">
      <c r="A2397" s="17">
        <v>12</v>
      </c>
      <c r="B2397" s="75"/>
      <c r="C2397" s="6"/>
      <c r="D2397" s="6"/>
      <c r="E2397" s="6"/>
      <c r="F2397" s="6"/>
      <c r="G2397" s="20"/>
      <c r="H2397" s="95"/>
      <c r="I2397" s="7"/>
      <c r="J2397" s="8"/>
      <c r="K2397" s="8"/>
      <c r="L2397" s="8"/>
      <c r="M2397" s="8"/>
    </row>
    <row r="2398" spans="1:13">
      <c r="A2398" s="17">
        <v>13</v>
      </c>
      <c r="B2398" s="76"/>
      <c r="C2398" s="6"/>
      <c r="D2398" s="6"/>
      <c r="E2398" s="6"/>
      <c r="F2398" s="6"/>
      <c r="G2398" s="20"/>
      <c r="H2398" s="95"/>
      <c r="I2398" s="7"/>
      <c r="J2398" s="8"/>
      <c r="K2398" s="8"/>
      <c r="L2398" s="8"/>
      <c r="M2398" s="8"/>
    </row>
    <row r="2399" spans="1:13">
      <c r="A2399" s="17">
        <v>14</v>
      </c>
      <c r="B2399" s="76"/>
      <c r="C2399" s="6"/>
      <c r="D2399" s="6"/>
      <c r="E2399" s="6"/>
      <c r="F2399" s="6"/>
      <c r="G2399" s="20"/>
      <c r="H2399" s="95"/>
      <c r="I2399" s="7"/>
      <c r="J2399" s="8"/>
      <c r="K2399" s="8"/>
      <c r="L2399" s="8"/>
      <c r="M2399" s="8"/>
    </row>
    <row r="2400" spans="1:13">
      <c r="A2400" s="17">
        <v>15</v>
      </c>
      <c r="B2400" s="76"/>
      <c r="C2400" s="6"/>
      <c r="D2400" s="6"/>
      <c r="E2400" s="6"/>
      <c r="F2400" s="6"/>
      <c r="G2400" s="20"/>
      <c r="H2400" s="95"/>
      <c r="I2400" s="7"/>
      <c r="J2400" s="8"/>
      <c r="K2400" s="8"/>
      <c r="L2400" s="8"/>
      <c r="M2400" s="8"/>
    </row>
    <row r="2401" spans="1:13">
      <c r="A2401" s="17">
        <v>16</v>
      </c>
      <c r="B2401" s="75"/>
      <c r="C2401" s="6"/>
      <c r="D2401" s="6"/>
      <c r="E2401" s="6"/>
      <c r="F2401" s="6"/>
      <c r="G2401" s="54"/>
      <c r="H2401" s="95"/>
      <c r="I2401" s="7"/>
      <c r="J2401" s="8"/>
      <c r="K2401" s="8"/>
      <c r="L2401" s="8"/>
      <c r="M2401" s="8"/>
    </row>
    <row r="2402" spans="1:13">
      <c r="A2402" s="17">
        <v>17</v>
      </c>
      <c r="B2402" s="76"/>
      <c r="C2402" s="6"/>
      <c r="D2402" s="6"/>
      <c r="E2402" s="6"/>
      <c r="F2402" s="6"/>
      <c r="G2402" s="54"/>
      <c r="H2402" s="56" t="s">
        <v>83</v>
      </c>
      <c r="I2402" s="8"/>
      <c r="J2402" s="56"/>
      <c r="K2402" s="8"/>
      <c r="L2402" s="56"/>
      <c r="M2402" s="56"/>
    </row>
    <row r="2403" spans="1:13">
      <c r="A2403" s="17">
        <v>18</v>
      </c>
      <c r="B2403" s="76"/>
      <c r="C2403" s="6"/>
      <c r="D2403" s="6"/>
      <c r="E2403" s="6"/>
      <c r="F2403" s="6"/>
      <c r="G2403" s="54"/>
      <c r="H2403" s="99"/>
      <c r="I2403" s="8"/>
      <c r="J2403" s="99"/>
      <c r="K2403" s="8"/>
      <c r="L2403" s="99"/>
      <c r="M2403" s="99"/>
    </row>
    <row r="2404" spans="1:13">
      <c r="A2404" s="17">
        <v>19</v>
      </c>
      <c r="B2404" s="76"/>
      <c r="C2404" s="6"/>
      <c r="D2404" s="6"/>
      <c r="E2404" s="6"/>
      <c r="F2404" s="6"/>
      <c r="G2404" s="99"/>
      <c r="H2404" s="8"/>
      <c r="I2404" s="8"/>
      <c r="J2404" s="8"/>
      <c r="K2404" s="8"/>
      <c r="L2404" s="8"/>
      <c r="M2404" s="8"/>
    </row>
    <row r="2405" spans="1:13">
      <c r="A2405" s="17">
        <v>20</v>
      </c>
      <c r="B2405" s="75"/>
      <c r="C2405" s="6"/>
      <c r="D2405" s="6"/>
      <c r="E2405" s="6"/>
      <c r="F2405" s="6"/>
      <c r="G2405" s="99"/>
      <c r="H2405" s="8"/>
      <c r="I2405" s="8"/>
      <c r="J2405" s="8"/>
      <c r="K2405" s="8"/>
      <c r="L2405" s="8"/>
      <c r="M2405" s="8"/>
    </row>
    <row r="2406" spans="1:13">
      <c r="A2406" s="17">
        <v>21</v>
      </c>
      <c r="B2406" s="76"/>
      <c r="C2406" s="6"/>
      <c r="D2406" s="6"/>
      <c r="E2406" s="6"/>
      <c r="F2406" s="6"/>
      <c r="G2406" s="99"/>
      <c r="H2406" s="8"/>
      <c r="I2406" s="8"/>
      <c r="J2406" s="8"/>
      <c r="K2406" s="8"/>
      <c r="L2406" s="8"/>
      <c r="M2406" s="8"/>
    </row>
    <row r="2407" spans="1:13">
      <c r="A2407" s="17">
        <v>22</v>
      </c>
      <c r="B2407" s="76"/>
      <c r="C2407" s="6"/>
      <c r="D2407" s="6"/>
      <c r="E2407" s="6"/>
      <c r="F2407" s="6"/>
      <c r="G2407" s="99"/>
      <c r="H2407" s="8"/>
      <c r="I2407" s="8"/>
      <c r="J2407" s="8"/>
      <c r="K2407" s="8"/>
      <c r="L2407" s="8"/>
      <c r="M2407" s="8"/>
    </row>
    <row r="2408" spans="1:13">
      <c r="A2408" s="17">
        <v>23</v>
      </c>
      <c r="B2408" s="76"/>
      <c r="C2408" s="6"/>
      <c r="D2408" s="6"/>
      <c r="E2408" s="6"/>
      <c r="F2408" s="6"/>
      <c r="G2408" s="99"/>
      <c r="H2408" s="8"/>
      <c r="I2408" s="8"/>
      <c r="J2408" s="8"/>
      <c r="K2408" s="8"/>
      <c r="L2408" s="8" t="s">
        <v>84</v>
      </c>
      <c r="M2408" s="8"/>
    </row>
    <row r="2409" spans="1:13">
      <c r="A2409" s="17">
        <v>24</v>
      </c>
      <c r="B2409" s="75"/>
      <c r="C2409" s="6"/>
      <c r="D2409" s="6"/>
      <c r="E2409" s="6"/>
      <c r="F2409" s="6"/>
      <c r="G2409" s="99"/>
      <c r="H2409" s="42"/>
      <c r="I2409" s="8"/>
      <c r="J2409" s="42"/>
      <c r="K2409" s="8"/>
      <c r="L2409" s="8"/>
      <c r="M2409" s="8"/>
    </row>
    <row r="2410" spans="1:13">
      <c r="A2410" s="17">
        <v>25</v>
      </c>
      <c r="B2410" s="76"/>
      <c r="C2410" s="6"/>
      <c r="D2410" s="6"/>
      <c r="E2410" s="6"/>
      <c r="F2410" s="6"/>
      <c r="G2410" s="99"/>
      <c r="H2410" s="42"/>
      <c r="I2410" s="99"/>
      <c r="J2410" s="42"/>
      <c r="K2410" s="8"/>
      <c r="L2410" s="8"/>
      <c r="M2410" s="8"/>
    </row>
    <row r="2411" spans="1:13">
      <c r="G2411" s="8"/>
      <c r="H2411" s="8"/>
      <c r="I2411" s="8"/>
      <c r="J2411" s="8"/>
      <c r="K2411" s="8"/>
      <c r="L2411" s="8"/>
      <c r="M2411" s="8"/>
    </row>
    <row r="2412" spans="1:13">
      <c r="G2412" s="8"/>
      <c r="H2412" s="8"/>
      <c r="I2412" s="8"/>
      <c r="J2412" s="8"/>
      <c r="K2412" s="8"/>
      <c r="L2412" s="8"/>
      <c r="M2412" s="8"/>
    </row>
    <row r="2413" spans="1:13">
      <c r="G2413" s="8"/>
      <c r="H2413" s="8"/>
      <c r="I2413" s="8"/>
      <c r="J2413" s="8"/>
      <c r="K2413" s="8"/>
      <c r="L2413" s="8"/>
      <c r="M2413" s="8"/>
    </row>
    <row r="2414" spans="1:13">
      <c r="G2414" s="8"/>
      <c r="H2414" s="8"/>
      <c r="I2414" s="8"/>
      <c r="J2414" s="8"/>
      <c r="K2414" s="8"/>
      <c r="L2414" s="8"/>
      <c r="M2414" s="8"/>
    </row>
    <row r="2415" spans="1:13">
      <c r="G2415" s="8"/>
      <c r="H2415" s="8"/>
      <c r="I2415" s="8"/>
      <c r="J2415" s="8"/>
      <c r="K2415" s="8"/>
      <c r="L2415" s="8"/>
      <c r="M2415" s="8"/>
    </row>
    <row r="2416" spans="1:13">
      <c r="G2416" s="8"/>
      <c r="H2416" s="8"/>
      <c r="I2416" s="8"/>
      <c r="J2416" s="8"/>
      <c r="K2416" s="8"/>
      <c r="L2416" s="8"/>
      <c r="M2416" s="8"/>
    </row>
    <row r="2417" spans="1:13">
      <c r="G2417" s="8"/>
      <c r="H2417" s="8"/>
      <c r="I2417" s="8"/>
      <c r="J2417" s="8"/>
      <c r="K2417" s="8"/>
      <c r="L2417" s="8"/>
      <c r="M2417" s="8"/>
    </row>
    <row r="2418" spans="1:13">
      <c r="G2418" s="8"/>
      <c r="H2418" s="8"/>
      <c r="I2418" s="8"/>
      <c r="J2418" s="8"/>
      <c r="K2418" s="8"/>
      <c r="L2418" s="8"/>
      <c r="M2418" s="8"/>
    </row>
    <row r="2419" spans="1:13">
      <c r="G2419" s="8"/>
      <c r="H2419" s="8"/>
      <c r="I2419" s="8"/>
      <c r="J2419" s="8"/>
      <c r="K2419" s="8"/>
      <c r="L2419" s="8"/>
      <c r="M2419" s="8"/>
    </row>
    <row r="2420" spans="1:13">
      <c r="G2420" s="8"/>
      <c r="H2420" s="8"/>
      <c r="I2420" s="8"/>
      <c r="J2420" s="8"/>
      <c r="K2420" s="8"/>
      <c r="L2420" s="8"/>
      <c r="M2420" s="8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  <c r="M2421" s="94"/>
    </row>
    <row r="2422" spans="1:13">
      <c r="A2422" s="202" t="s">
        <v>86</v>
      </c>
      <c r="B2422" s="203"/>
      <c r="C2422" s="203"/>
      <c r="D2422" s="203"/>
      <c r="E2422" s="203"/>
      <c r="F2422" s="97"/>
      <c r="G2422" s="27"/>
      <c r="H2422" s="96" t="s">
        <v>51</v>
      </c>
      <c r="I2422" s="96"/>
      <c r="J2422" s="96"/>
      <c r="K2422" s="27"/>
      <c r="L2422" s="27"/>
      <c r="M2422" s="27"/>
    </row>
    <row r="2423" spans="1:13">
      <c r="A2423" s="34" t="s">
        <v>52</v>
      </c>
      <c r="B2423" s="97"/>
      <c r="C2423" s="97"/>
      <c r="D2423" s="97"/>
      <c r="E2423" s="97"/>
      <c r="F2423" s="97"/>
      <c r="G2423" s="27"/>
      <c r="H2423" s="55" t="s">
        <v>89</v>
      </c>
      <c r="I2423" s="55"/>
      <c r="J2423" s="55"/>
      <c r="K2423" s="37"/>
      <c r="L2423" s="26"/>
      <c r="M2423" s="26"/>
    </row>
    <row r="2424" spans="1:13">
      <c r="A2424" s="97"/>
      <c r="B2424" s="29"/>
      <c r="C2424" s="15" t="s">
        <v>53</v>
      </c>
      <c r="D2424" s="67"/>
      <c r="E2424" s="30"/>
      <c r="F2424" s="28"/>
      <c r="G2424" s="27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32"/>
    </row>
    <row r="2425" spans="1:13">
      <c r="A2425" s="1"/>
      <c r="B2425" s="1"/>
      <c r="C2425" s="15" t="s">
        <v>59</v>
      </c>
      <c r="D2425" s="30"/>
      <c r="E2425" s="30"/>
      <c r="F2425" s="28"/>
      <c r="G2425" s="27"/>
      <c r="H2425" s="31">
        <v>1</v>
      </c>
      <c r="I2425" s="68"/>
      <c r="J2425" s="35"/>
      <c r="K2425" s="31"/>
      <c r="L2425" s="33"/>
      <c r="M2425" s="106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27"/>
      <c r="H2426" s="31">
        <v>2</v>
      </c>
      <c r="I2426" s="68"/>
      <c r="J2426" s="35"/>
      <c r="K2426" s="31"/>
      <c r="L2426" s="33"/>
      <c r="M2426" s="106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27"/>
      <c r="H2427" s="31">
        <v>3</v>
      </c>
      <c r="I2427" s="31"/>
      <c r="J2427" s="35"/>
      <c r="K2427" s="31"/>
      <c r="L2427" s="33"/>
      <c r="M2427" s="106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27"/>
      <c r="H2428" s="31">
        <v>4</v>
      </c>
      <c r="I2428" s="31"/>
      <c r="J2428" s="35"/>
      <c r="K2428" s="31"/>
      <c r="L2428" s="33"/>
      <c r="M2428" s="106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27"/>
      <c r="H2429" s="31">
        <v>5</v>
      </c>
      <c r="I2429" s="31"/>
      <c r="J2429" s="35"/>
      <c r="K2429" s="31"/>
      <c r="L2429" s="33"/>
      <c r="M2429" s="106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27"/>
      <c r="H2430" s="72"/>
      <c r="I2430" s="72"/>
      <c r="J2430" s="72"/>
      <c r="K2430" s="72"/>
      <c r="L2430" s="44"/>
      <c r="M2430" s="44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27"/>
      <c r="H2431" s="98"/>
      <c r="I2431" s="98"/>
      <c r="J2431" s="98"/>
      <c r="K2431" s="98"/>
      <c r="L2431" s="44"/>
      <c r="M2431" s="44"/>
    </row>
    <row r="2432" spans="1:13">
      <c r="A2432" s="17">
        <v>3</v>
      </c>
      <c r="B2432" s="75"/>
      <c r="C2432" s="71"/>
      <c r="D2432" s="6"/>
      <c r="E2432" s="71"/>
      <c r="F2432" s="6"/>
      <c r="G2432" s="27"/>
      <c r="H2432" s="204" t="s">
        <v>75</v>
      </c>
      <c r="I2432" s="205"/>
      <c r="J2432" s="98"/>
      <c r="K2432" s="44" t="s">
        <v>35</v>
      </c>
      <c r="L2432" s="5"/>
      <c r="M2432" s="5"/>
    </row>
    <row r="2433" spans="1:13">
      <c r="A2433" s="17">
        <v>4</v>
      </c>
      <c r="B2433" s="75"/>
      <c r="C2433" s="71"/>
      <c r="D2433" s="6"/>
      <c r="E2433" s="71"/>
      <c r="F2433" s="6"/>
      <c r="G2433" s="27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3"/>
    </row>
    <row r="2434" spans="1:13">
      <c r="A2434" s="17">
        <v>5</v>
      </c>
      <c r="B2434" s="76"/>
      <c r="C2434" s="71"/>
      <c r="D2434" s="71"/>
      <c r="E2434" s="71"/>
      <c r="F2434" s="6"/>
      <c r="G2434" s="27"/>
      <c r="H2434" s="21" t="s">
        <v>65</v>
      </c>
      <c r="I2434" s="21"/>
      <c r="J2434" s="43">
        <f>SUM(B2432:B2434)*5+(B2436)*3+B2431</f>
        <v>10</v>
      </c>
      <c r="K2434" s="27"/>
      <c r="L2434" s="3"/>
      <c r="M2434" s="3"/>
    </row>
    <row r="2435" spans="1:13">
      <c r="A2435" s="17">
        <v>6</v>
      </c>
      <c r="B2435" s="7"/>
      <c r="C2435" s="7"/>
      <c r="D2435" s="7"/>
      <c r="E2435" s="71"/>
      <c r="F2435" s="6"/>
      <c r="G2435" s="27"/>
      <c r="H2435" s="206" t="s">
        <v>66</v>
      </c>
      <c r="I2435" s="207"/>
      <c r="J2435" s="206" t="s">
        <v>67</v>
      </c>
      <c r="K2435" s="207"/>
      <c r="L2435" s="20"/>
      <c r="M2435" s="20"/>
    </row>
    <row r="2436" spans="1:13">
      <c r="A2436" s="17">
        <v>7</v>
      </c>
      <c r="B2436" s="76"/>
      <c r="C2436" s="71"/>
      <c r="D2436" s="71"/>
      <c r="E2436" s="71"/>
      <c r="F2436" s="6"/>
      <c r="G2436" s="27"/>
      <c r="H2436" s="197"/>
      <c r="I2436" s="198"/>
      <c r="J2436" s="197"/>
      <c r="K2436" s="198"/>
      <c r="L2436" s="27"/>
      <c r="M2436" s="27"/>
    </row>
    <row r="2437" spans="1:13">
      <c r="A2437" s="17">
        <v>8</v>
      </c>
      <c r="B2437" s="7"/>
      <c r="C2437" s="7"/>
      <c r="D2437" s="7"/>
      <c r="E2437" s="71"/>
      <c r="F2437" s="6"/>
      <c r="G2437" s="27"/>
      <c r="H2437" s="199"/>
      <c r="I2437" s="200"/>
      <c r="J2437" s="199"/>
      <c r="K2437" s="200"/>
      <c r="L2437" s="27"/>
      <c r="M2437" s="27"/>
    </row>
    <row r="2438" spans="1:13">
      <c r="A2438" s="17">
        <v>9</v>
      </c>
      <c r="B2438" s="23"/>
      <c r="C2438" s="7"/>
      <c r="D2438" s="7"/>
      <c r="E2438" s="6"/>
      <c r="F2438" s="6"/>
      <c r="G2438" s="27"/>
      <c r="H2438" s="38" t="s">
        <v>68</v>
      </c>
      <c r="I2438" s="38"/>
      <c r="J2438" s="38"/>
      <c r="K2438" s="38"/>
      <c r="L2438" s="27"/>
      <c r="M2438" s="27"/>
    </row>
    <row r="2439" spans="1:13">
      <c r="A2439" s="17">
        <v>10</v>
      </c>
      <c r="B2439" s="95"/>
      <c r="C2439" s="6"/>
      <c r="D2439" s="6"/>
      <c r="E2439" s="6"/>
      <c r="F2439" s="6"/>
      <c r="G2439" s="27"/>
      <c r="H2439" s="54" t="s">
        <v>69</v>
      </c>
      <c r="I2439" s="54"/>
      <c r="J2439" s="54"/>
      <c r="K2439" s="54"/>
      <c r="L2439" s="27"/>
      <c r="M2439" s="27"/>
    </row>
    <row r="2440" spans="1:13">
      <c r="A2440" s="17">
        <v>11</v>
      </c>
      <c r="B2440" s="76"/>
      <c r="C2440" s="6"/>
      <c r="D2440" s="6"/>
      <c r="E2440" s="6"/>
      <c r="F2440" s="6"/>
      <c r="G2440" s="20"/>
      <c r="H2440" s="182"/>
      <c r="I2440" s="183"/>
      <c r="J2440" s="8"/>
      <c r="K2440" s="8"/>
      <c r="L2440" s="8"/>
      <c r="M2440" s="8"/>
    </row>
    <row r="2441" spans="1:13">
      <c r="A2441" s="17">
        <v>12</v>
      </c>
      <c r="B2441" s="75"/>
      <c r="C2441" s="6"/>
      <c r="D2441" s="6"/>
      <c r="E2441" s="6"/>
      <c r="F2441" s="6"/>
      <c r="G2441" s="20"/>
      <c r="H2441" s="95"/>
      <c r="I2441" s="7"/>
      <c r="J2441" s="8"/>
      <c r="K2441" s="8"/>
      <c r="L2441" s="8"/>
      <c r="M2441" s="8"/>
    </row>
    <row r="2442" spans="1:13">
      <c r="A2442" s="17">
        <v>13</v>
      </c>
      <c r="B2442" s="76"/>
      <c r="C2442" s="6"/>
      <c r="D2442" s="6"/>
      <c r="E2442" s="6"/>
      <c r="F2442" s="6"/>
      <c r="G2442" s="20"/>
      <c r="H2442" s="95"/>
      <c r="I2442" s="7"/>
      <c r="J2442" s="8"/>
      <c r="K2442" s="8"/>
      <c r="L2442" s="8"/>
      <c r="M2442" s="8"/>
    </row>
    <row r="2443" spans="1:13">
      <c r="A2443" s="17">
        <v>14</v>
      </c>
      <c r="B2443" s="76"/>
      <c r="C2443" s="6"/>
      <c r="D2443" s="6"/>
      <c r="E2443" s="6"/>
      <c r="F2443" s="6"/>
      <c r="G2443" s="20"/>
      <c r="H2443" s="95"/>
      <c r="I2443" s="7"/>
      <c r="J2443" s="8"/>
      <c r="K2443" s="8"/>
      <c r="L2443" s="8"/>
      <c r="M2443" s="8"/>
    </row>
    <row r="2444" spans="1:13">
      <c r="A2444" s="17">
        <v>15</v>
      </c>
      <c r="B2444" s="76"/>
      <c r="C2444" s="6"/>
      <c r="D2444" s="6"/>
      <c r="E2444" s="6"/>
      <c r="F2444" s="6"/>
      <c r="G2444" s="20"/>
      <c r="H2444" s="95"/>
      <c r="I2444" s="7"/>
      <c r="J2444" s="8"/>
      <c r="K2444" s="8"/>
      <c r="L2444" s="8"/>
      <c r="M2444" s="8"/>
    </row>
    <row r="2445" spans="1:13">
      <c r="A2445" s="17">
        <v>16</v>
      </c>
      <c r="B2445" s="75"/>
      <c r="C2445" s="6"/>
      <c r="D2445" s="6"/>
      <c r="E2445" s="6"/>
      <c r="F2445" s="6"/>
      <c r="G2445" s="54"/>
      <c r="H2445" s="95"/>
      <c r="I2445" s="7"/>
      <c r="J2445" s="8"/>
      <c r="K2445" s="8"/>
      <c r="L2445" s="8"/>
      <c r="M2445" s="8"/>
    </row>
    <row r="2446" spans="1:13">
      <c r="A2446" s="17">
        <v>17</v>
      </c>
      <c r="B2446" s="76"/>
      <c r="C2446" s="6"/>
      <c r="D2446" s="6"/>
      <c r="E2446" s="6"/>
      <c r="F2446" s="6"/>
      <c r="G2446" s="54"/>
      <c r="H2446" s="56" t="s">
        <v>83</v>
      </c>
      <c r="I2446" s="8"/>
      <c r="J2446" s="56"/>
      <c r="K2446" s="8"/>
      <c r="L2446" s="56"/>
      <c r="M2446" s="56"/>
    </row>
    <row r="2447" spans="1:13">
      <c r="A2447" s="17">
        <v>18</v>
      </c>
      <c r="B2447" s="76"/>
      <c r="C2447" s="6"/>
      <c r="D2447" s="6"/>
      <c r="E2447" s="6"/>
      <c r="F2447" s="6"/>
      <c r="G2447" s="54"/>
      <c r="H2447" s="99"/>
      <c r="I2447" s="8"/>
      <c r="J2447" s="99"/>
      <c r="K2447" s="8"/>
      <c r="L2447" s="99"/>
      <c r="M2447" s="99"/>
    </row>
    <row r="2448" spans="1:13">
      <c r="A2448" s="17">
        <v>19</v>
      </c>
      <c r="B2448" s="76"/>
      <c r="C2448" s="6"/>
      <c r="D2448" s="6"/>
      <c r="E2448" s="6"/>
      <c r="F2448" s="6"/>
      <c r="G2448" s="99"/>
      <c r="H2448" s="8"/>
      <c r="I2448" s="8"/>
      <c r="J2448" s="8"/>
      <c r="K2448" s="8"/>
      <c r="L2448" s="8"/>
      <c r="M2448" s="8"/>
    </row>
    <row r="2449" spans="1:13">
      <c r="A2449" s="17">
        <v>20</v>
      </c>
      <c r="B2449" s="75"/>
      <c r="C2449" s="6"/>
      <c r="D2449" s="6"/>
      <c r="E2449" s="6"/>
      <c r="F2449" s="6"/>
      <c r="G2449" s="99"/>
      <c r="H2449" s="8"/>
      <c r="I2449" s="8"/>
      <c r="J2449" s="8"/>
      <c r="K2449" s="8"/>
      <c r="L2449" s="8"/>
      <c r="M2449" s="8"/>
    </row>
    <row r="2450" spans="1:13">
      <c r="A2450" s="17">
        <v>21</v>
      </c>
      <c r="B2450" s="76"/>
      <c r="C2450" s="6"/>
      <c r="D2450" s="6"/>
      <c r="E2450" s="6"/>
      <c r="F2450" s="6"/>
      <c r="G2450" s="99"/>
      <c r="H2450" s="8"/>
      <c r="I2450" s="8"/>
      <c r="J2450" s="8"/>
      <c r="K2450" s="8"/>
      <c r="L2450" s="8"/>
      <c r="M2450" s="8"/>
    </row>
    <row r="2451" spans="1:13">
      <c r="A2451" s="17">
        <v>22</v>
      </c>
      <c r="B2451" s="76"/>
      <c r="C2451" s="6"/>
      <c r="D2451" s="6"/>
      <c r="E2451" s="6"/>
      <c r="F2451" s="6"/>
      <c r="G2451" s="99"/>
      <c r="H2451" s="8"/>
      <c r="I2451" s="8"/>
      <c r="J2451" s="8"/>
      <c r="K2451" s="8"/>
      <c r="L2451" s="8"/>
      <c r="M2451" s="8"/>
    </row>
    <row r="2452" spans="1:13">
      <c r="A2452" s="17">
        <v>23</v>
      </c>
      <c r="B2452" s="76"/>
      <c r="C2452" s="6"/>
      <c r="D2452" s="6"/>
      <c r="E2452" s="6"/>
      <c r="F2452" s="6"/>
      <c r="G2452" s="99"/>
      <c r="H2452" s="8"/>
      <c r="I2452" s="8"/>
      <c r="J2452" s="8"/>
      <c r="K2452" s="8"/>
      <c r="L2452" s="8" t="s">
        <v>84</v>
      </c>
      <c r="M2452" s="8"/>
    </row>
    <row r="2453" spans="1:13">
      <c r="A2453" s="17">
        <v>24</v>
      </c>
      <c r="B2453" s="75"/>
      <c r="C2453" s="6"/>
      <c r="D2453" s="6"/>
      <c r="E2453" s="6"/>
      <c r="F2453" s="6"/>
      <c r="G2453" s="99"/>
      <c r="H2453" s="42"/>
      <c r="I2453" s="8"/>
      <c r="J2453" s="42"/>
      <c r="K2453" s="8"/>
      <c r="L2453" s="8"/>
      <c r="M2453" s="8"/>
    </row>
    <row r="2454" spans="1:13">
      <c r="A2454" s="17">
        <v>25</v>
      </c>
      <c r="B2454" s="76"/>
      <c r="C2454" s="6"/>
      <c r="D2454" s="6"/>
      <c r="E2454" s="6"/>
      <c r="F2454" s="6"/>
      <c r="G2454" s="99"/>
      <c r="H2454" s="42"/>
      <c r="I2454" s="99"/>
      <c r="J2454" s="42"/>
      <c r="K2454" s="8"/>
      <c r="L2454" s="8"/>
      <c r="M2454" s="8"/>
    </row>
    <row r="2455" spans="1:13">
      <c r="G2455" s="8"/>
      <c r="H2455" s="8"/>
      <c r="I2455" s="8"/>
      <c r="J2455" s="8"/>
      <c r="K2455" s="8"/>
      <c r="L2455" s="8"/>
      <c r="M2455" s="8"/>
    </row>
    <row r="2456" spans="1:13">
      <c r="G2456" s="8"/>
      <c r="H2456" s="8"/>
      <c r="I2456" s="8"/>
      <c r="J2456" s="8"/>
      <c r="K2456" s="8"/>
      <c r="L2456" s="8"/>
      <c r="M2456" s="8"/>
    </row>
    <row r="2457" spans="1:13">
      <c r="G2457" s="8"/>
      <c r="H2457" s="8"/>
      <c r="I2457" s="8"/>
      <c r="J2457" s="8"/>
      <c r="K2457" s="8"/>
      <c r="L2457" s="8"/>
      <c r="M2457" s="8"/>
    </row>
    <row r="2458" spans="1:13">
      <c r="G2458" s="8"/>
      <c r="H2458" s="8"/>
      <c r="I2458" s="8"/>
      <c r="J2458" s="8"/>
      <c r="K2458" s="8"/>
      <c r="L2458" s="8"/>
      <c r="M2458" s="8"/>
    </row>
    <row r="2459" spans="1:13">
      <c r="G2459" s="8"/>
      <c r="H2459" s="8"/>
      <c r="I2459" s="8"/>
      <c r="J2459" s="8"/>
      <c r="K2459" s="8"/>
      <c r="L2459" s="8"/>
      <c r="M2459" s="8"/>
    </row>
    <row r="2460" spans="1:13">
      <c r="G2460" s="8"/>
      <c r="H2460" s="8"/>
      <c r="I2460" s="8"/>
      <c r="J2460" s="8"/>
      <c r="K2460" s="8"/>
      <c r="L2460" s="8"/>
      <c r="M2460" s="8"/>
    </row>
    <row r="2461" spans="1:13">
      <c r="G2461" s="8"/>
      <c r="H2461" s="8"/>
      <c r="I2461" s="8"/>
      <c r="J2461" s="8"/>
      <c r="K2461" s="8"/>
      <c r="L2461" s="8"/>
      <c r="M2461" s="8"/>
    </row>
    <row r="2462" spans="1:13">
      <c r="G2462" s="8"/>
      <c r="H2462" s="8"/>
      <c r="I2462" s="8"/>
      <c r="J2462" s="8"/>
      <c r="K2462" s="8"/>
      <c r="L2462" s="8"/>
      <c r="M2462" s="8"/>
    </row>
    <row r="2463" spans="1:13">
      <c r="G2463" s="8"/>
      <c r="H2463" s="8"/>
      <c r="I2463" s="8"/>
      <c r="J2463" s="8"/>
      <c r="K2463" s="8"/>
      <c r="L2463" s="8"/>
      <c r="M2463" s="8"/>
    </row>
    <row r="2464" spans="1:13">
      <c r="G2464" s="8"/>
      <c r="H2464" s="8"/>
      <c r="I2464" s="8"/>
      <c r="J2464" s="8"/>
      <c r="K2464" s="8"/>
      <c r="L2464" s="8"/>
      <c r="M2464" s="8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  <c r="M2465" s="94"/>
    </row>
    <row r="2466" spans="1:13">
      <c r="A2466" s="202" t="s">
        <v>86</v>
      </c>
      <c r="B2466" s="203"/>
      <c r="C2466" s="203"/>
      <c r="D2466" s="203"/>
      <c r="E2466" s="203"/>
      <c r="F2466" s="97"/>
      <c r="G2466" s="27"/>
      <c r="H2466" s="96" t="s">
        <v>51</v>
      </c>
      <c r="I2466" s="96"/>
      <c r="J2466" s="96"/>
      <c r="K2466" s="27"/>
      <c r="L2466" s="27"/>
      <c r="M2466" s="27"/>
    </row>
    <row r="2467" spans="1:13">
      <c r="A2467" s="34" t="s">
        <v>52</v>
      </c>
      <c r="B2467" s="97"/>
      <c r="C2467" s="97"/>
      <c r="D2467" s="97"/>
      <c r="E2467" s="97"/>
      <c r="F2467" s="97"/>
      <c r="G2467" s="27"/>
      <c r="H2467" s="55" t="s">
        <v>89</v>
      </c>
      <c r="I2467" s="55"/>
      <c r="J2467" s="55"/>
      <c r="K2467" s="37"/>
      <c r="L2467" s="26"/>
      <c r="M2467" s="26"/>
    </row>
    <row r="2468" spans="1:13">
      <c r="A2468" s="97"/>
      <c r="B2468" s="29"/>
      <c r="C2468" s="15" t="s">
        <v>53</v>
      </c>
      <c r="D2468" s="67"/>
      <c r="E2468" s="30"/>
      <c r="F2468" s="28"/>
      <c r="G2468" s="27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32"/>
    </row>
    <row r="2469" spans="1:13">
      <c r="A2469" s="1"/>
      <c r="B2469" s="1"/>
      <c r="C2469" s="15" t="s">
        <v>59</v>
      </c>
      <c r="D2469" s="30"/>
      <c r="E2469" s="30"/>
      <c r="F2469" s="28"/>
      <c r="G2469" s="27"/>
      <c r="H2469" s="31">
        <v>1</v>
      </c>
      <c r="I2469" s="68"/>
      <c r="J2469" s="35"/>
      <c r="K2469" s="31"/>
      <c r="L2469" s="33"/>
      <c r="M2469" s="106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27"/>
      <c r="H2470" s="31">
        <v>2</v>
      </c>
      <c r="I2470" s="68"/>
      <c r="J2470" s="35"/>
      <c r="K2470" s="31"/>
      <c r="L2470" s="33"/>
      <c r="M2470" s="106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27"/>
      <c r="H2471" s="31">
        <v>3</v>
      </c>
      <c r="I2471" s="31"/>
      <c r="J2471" s="35"/>
      <c r="K2471" s="31"/>
      <c r="L2471" s="33"/>
      <c r="M2471" s="106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27"/>
      <c r="H2472" s="31">
        <v>4</v>
      </c>
      <c r="I2472" s="31"/>
      <c r="J2472" s="35"/>
      <c r="K2472" s="31"/>
      <c r="L2472" s="33"/>
      <c r="M2472" s="106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27"/>
      <c r="H2473" s="31">
        <v>5</v>
      </c>
      <c r="I2473" s="31"/>
      <c r="J2473" s="35"/>
      <c r="K2473" s="31"/>
      <c r="L2473" s="33"/>
      <c r="M2473" s="106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27"/>
      <c r="H2474" s="72"/>
      <c r="I2474" s="72"/>
      <c r="J2474" s="72"/>
      <c r="K2474" s="72"/>
      <c r="L2474" s="44"/>
      <c r="M2474" s="44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27"/>
      <c r="H2475" s="98"/>
      <c r="I2475" s="98"/>
      <c r="J2475" s="98"/>
      <c r="K2475" s="98"/>
      <c r="L2475" s="44"/>
      <c r="M2475" s="44"/>
    </row>
    <row r="2476" spans="1:13">
      <c r="A2476" s="17">
        <v>3</v>
      </c>
      <c r="B2476" s="75"/>
      <c r="C2476" s="71"/>
      <c r="D2476" s="6"/>
      <c r="E2476" s="71"/>
      <c r="F2476" s="6"/>
      <c r="G2476" s="27"/>
      <c r="H2476" s="204" t="s">
        <v>75</v>
      </c>
      <c r="I2476" s="205"/>
      <c r="J2476" s="98"/>
      <c r="K2476" s="44" t="s">
        <v>35</v>
      </c>
      <c r="L2476" s="5"/>
      <c r="M2476" s="5"/>
    </row>
    <row r="2477" spans="1:13">
      <c r="A2477" s="17">
        <v>4</v>
      </c>
      <c r="B2477" s="75"/>
      <c r="C2477" s="71"/>
      <c r="D2477" s="6"/>
      <c r="E2477" s="71"/>
      <c r="F2477" s="6"/>
      <c r="G2477" s="27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3"/>
    </row>
    <row r="2478" spans="1:13">
      <c r="A2478" s="17">
        <v>5</v>
      </c>
      <c r="B2478" s="76"/>
      <c r="C2478" s="71"/>
      <c r="D2478" s="71"/>
      <c r="E2478" s="71"/>
      <c r="F2478" s="6"/>
      <c r="G2478" s="27"/>
      <c r="H2478" s="21" t="s">
        <v>65</v>
      </c>
      <c r="I2478" s="21"/>
      <c r="J2478" s="43">
        <f>SUM(B2476:B2478)*5+(B2480)*3+B2475</f>
        <v>10</v>
      </c>
      <c r="K2478" s="27"/>
      <c r="L2478" s="3"/>
      <c r="M2478" s="3"/>
    </row>
    <row r="2479" spans="1:13">
      <c r="A2479" s="17">
        <v>6</v>
      </c>
      <c r="B2479" s="7"/>
      <c r="C2479" s="7"/>
      <c r="D2479" s="7"/>
      <c r="E2479" s="71"/>
      <c r="F2479" s="6"/>
      <c r="G2479" s="27"/>
      <c r="H2479" s="206" t="s">
        <v>66</v>
      </c>
      <c r="I2479" s="207"/>
      <c r="J2479" s="206" t="s">
        <v>67</v>
      </c>
      <c r="K2479" s="207"/>
      <c r="L2479" s="20"/>
      <c r="M2479" s="20"/>
    </row>
    <row r="2480" spans="1:13">
      <c r="A2480" s="17">
        <v>7</v>
      </c>
      <c r="B2480" s="76"/>
      <c r="C2480" s="71"/>
      <c r="D2480" s="71"/>
      <c r="E2480" s="71"/>
      <c r="F2480" s="6"/>
      <c r="G2480" s="27"/>
      <c r="H2480" s="197"/>
      <c r="I2480" s="198"/>
      <c r="J2480" s="197"/>
      <c r="K2480" s="198"/>
      <c r="L2480" s="27"/>
      <c r="M2480" s="27"/>
    </row>
    <row r="2481" spans="1:13">
      <c r="A2481" s="17">
        <v>8</v>
      </c>
      <c r="B2481" s="7"/>
      <c r="C2481" s="7"/>
      <c r="D2481" s="7"/>
      <c r="E2481" s="71"/>
      <c r="F2481" s="6"/>
      <c r="G2481" s="27"/>
      <c r="H2481" s="199"/>
      <c r="I2481" s="200"/>
      <c r="J2481" s="199"/>
      <c r="K2481" s="200"/>
      <c r="L2481" s="27"/>
      <c r="M2481" s="27"/>
    </row>
    <row r="2482" spans="1:13">
      <c r="A2482" s="17">
        <v>9</v>
      </c>
      <c r="B2482" s="23"/>
      <c r="C2482" s="7"/>
      <c r="D2482" s="7"/>
      <c r="E2482" s="6"/>
      <c r="F2482" s="6"/>
      <c r="G2482" s="27"/>
      <c r="H2482" s="38" t="s">
        <v>68</v>
      </c>
      <c r="I2482" s="38"/>
      <c r="J2482" s="38"/>
      <c r="K2482" s="38"/>
      <c r="L2482" s="27"/>
      <c r="M2482" s="27"/>
    </row>
    <row r="2483" spans="1:13">
      <c r="A2483" s="17">
        <v>10</v>
      </c>
      <c r="B2483" s="95"/>
      <c r="C2483" s="6"/>
      <c r="D2483" s="6"/>
      <c r="E2483" s="6"/>
      <c r="F2483" s="6"/>
      <c r="G2483" s="27"/>
      <c r="H2483" s="54" t="s">
        <v>69</v>
      </c>
      <c r="I2483" s="54"/>
      <c r="J2483" s="54"/>
      <c r="K2483" s="54"/>
      <c r="L2483" s="27"/>
      <c r="M2483" s="27"/>
    </row>
    <row r="2484" spans="1:13">
      <c r="A2484" s="17">
        <v>11</v>
      </c>
      <c r="B2484" s="76"/>
      <c r="C2484" s="6"/>
      <c r="D2484" s="6"/>
      <c r="E2484" s="6"/>
      <c r="F2484" s="6"/>
      <c r="G2484" s="20"/>
      <c r="H2484" s="182"/>
      <c r="I2484" s="183"/>
      <c r="J2484" s="8"/>
      <c r="K2484" s="8"/>
      <c r="L2484" s="8"/>
      <c r="M2484" s="8"/>
    </row>
    <row r="2485" spans="1:13">
      <c r="A2485" s="17">
        <v>12</v>
      </c>
      <c r="B2485" s="75"/>
      <c r="C2485" s="6"/>
      <c r="D2485" s="6"/>
      <c r="E2485" s="6"/>
      <c r="F2485" s="6"/>
      <c r="G2485" s="20"/>
      <c r="H2485" s="95"/>
      <c r="I2485" s="7"/>
      <c r="J2485" s="8"/>
      <c r="K2485" s="8"/>
      <c r="L2485" s="8"/>
      <c r="M2485" s="8"/>
    </row>
    <row r="2486" spans="1:13">
      <c r="A2486" s="17">
        <v>13</v>
      </c>
      <c r="B2486" s="76"/>
      <c r="C2486" s="6"/>
      <c r="D2486" s="6"/>
      <c r="E2486" s="6"/>
      <c r="F2486" s="6"/>
      <c r="G2486" s="20"/>
      <c r="H2486" s="95"/>
      <c r="I2486" s="7"/>
      <c r="J2486" s="8"/>
      <c r="K2486" s="8"/>
      <c r="L2486" s="8"/>
      <c r="M2486" s="8"/>
    </row>
    <row r="2487" spans="1:13">
      <c r="A2487" s="17">
        <v>14</v>
      </c>
      <c r="B2487" s="76"/>
      <c r="C2487" s="6"/>
      <c r="D2487" s="6"/>
      <c r="E2487" s="6"/>
      <c r="F2487" s="6"/>
      <c r="G2487" s="20"/>
      <c r="H2487" s="95"/>
      <c r="I2487" s="7"/>
      <c r="J2487" s="8"/>
      <c r="K2487" s="8"/>
      <c r="L2487" s="8"/>
      <c r="M2487" s="8"/>
    </row>
    <row r="2488" spans="1:13">
      <c r="A2488" s="17">
        <v>15</v>
      </c>
      <c r="B2488" s="76"/>
      <c r="C2488" s="6"/>
      <c r="D2488" s="6"/>
      <c r="E2488" s="6"/>
      <c r="F2488" s="6"/>
      <c r="G2488" s="20"/>
      <c r="H2488" s="95"/>
      <c r="I2488" s="7"/>
      <c r="J2488" s="8"/>
      <c r="K2488" s="8"/>
      <c r="L2488" s="8"/>
      <c r="M2488" s="8"/>
    </row>
    <row r="2489" spans="1:13">
      <c r="A2489" s="17">
        <v>16</v>
      </c>
      <c r="B2489" s="75"/>
      <c r="C2489" s="6"/>
      <c r="D2489" s="6"/>
      <c r="E2489" s="6"/>
      <c r="F2489" s="6"/>
      <c r="G2489" s="54"/>
      <c r="H2489" s="95"/>
      <c r="I2489" s="7"/>
      <c r="J2489" s="8"/>
      <c r="K2489" s="8"/>
      <c r="L2489" s="8"/>
      <c r="M2489" s="8"/>
    </row>
    <row r="2490" spans="1:13">
      <c r="A2490" s="17">
        <v>17</v>
      </c>
      <c r="B2490" s="76"/>
      <c r="C2490" s="6"/>
      <c r="D2490" s="6"/>
      <c r="E2490" s="6"/>
      <c r="F2490" s="6"/>
      <c r="G2490" s="54"/>
      <c r="H2490" s="56" t="s">
        <v>83</v>
      </c>
      <c r="I2490" s="8"/>
      <c r="J2490" s="56"/>
      <c r="K2490" s="8"/>
      <c r="L2490" s="56"/>
      <c r="M2490" s="56"/>
    </row>
    <row r="2491" spans="1:13">
      <c r="A2491" s="17">
        <v>18</v>
      </c>
      <c r="B2491" s="76"/>
      <c r="C2491" s="6"/>
      <c r="D2491" s="6"/>
      <c r="E2491" s="6"/>
      <c r="F2491" s="6"/>
      <c r="G2491" s="54"/>
      <c r="H2491" s="99"/>
      <c r="I2491" s="8"/>
      <c r="J2491" s="99"/>
      <c r="K2491" s="8"/>
      <c r="L2491" s="99"/>
      <c r="M2491" s="99"/>
    </row>
    <row r="2492" spans="1:13">
      <c r="A2492" s="17">
        <v>19</v>
      </c>
      <c r="B2492" s="76"/>
      <c r="C2492" s="6"/>
      <c r="D2492" s="6"/>
      <c r="E2492" s="6"/>
      <c r="F2492" s="6"/>
      <c r="G2492" s="99"/>
      <c r="H2492" s="8"/>
      <c r="I2492" s="8"/>
      <c r="J2492" s="8"/>
      <c r="K2492" s="8"/>
      <c r="L2492" s="8"/>
      <c r="M2492" s="8"/>
    </row>
    <row r="2493" spans="1:13">
      <c r="A2493" s="17">
        <v>20</v>
      </c>
      <c r="B2493" s="75"/>
      <c r="C2493" s="6"/>
      <c r="D2493" s="6"/>
      <c r="E2493" s="6"/>
      <c r="F2493" s="6"/>
      <c r="G2493" s="99"/>
      <c r="H2493" s="8"/>
      <c r="I2493" s="8"/>
      <c r="J2493" s="8"/>
      <c r="K2493" s="8"/>
      <c r="L2493" s="8"/>
      <c r="M2493" s="8"/>
    </row>
    <row r="2494" spans="1:13">
      <c r="A2494" s="17">
        <v>21</v>
      </c>
      <c r="B2494" s="76"/>
      <c r="C2494" s="6"/>
      <c r="D2494" s="6"/>
      <c r="E2494" s="6"/>
      <c r="F2494" s="6"/>
      <c r="G2494" s="99"/>
      <c r="H2494" s="8"/>
      <c r="I2494" s="8"/>
      <c r="J2494" s="8"/>
      <c r="K2494" s="8"/>
      <c r="L2494" s="8"/>
      <c r="M2494" s="8"/>
    </row>
    <row r="2495" spans="1:13">
      <c r="A2495" s="17">
        <v>22</v>
      </c>
      <c r="B2495" s="76"/>
      <c r="C2495" s="6"/>
      <c r="D2495" s="6"/>
      <c r="E2495" s="6"/>
      <c r="F2495" s="6"/>
      <c r="G2495" s="99"/>
      <c r="H2495" s="8"/>
      <c r="I2495" s="8"/>
      <c r="J2495" s="8"/>
      <c r="K2495" s="8"/>
      <c r="L2495" s="8"/>
      <c r="M2495" s="8"/>
    </row>
    <row r="2496" spans="1:13">
      <c r="A2496" s="17">
        <v>23</v>
      </c>
      <c r="B2496" s="76"/>
      <c r="C2496" s="6"/>
      <c r="D2496" s="6"/>
      <c r="E2496" s="6"/>
      <c r="F2496" s="6"/>
      <c r="G2496" s="99"/>
      <c r="H2496" s="8"/>
      <c r="I2496" s="8"/>
      <c r="J2496" s="8"/>
      <c r="K2496" s="8"/>
      <c r="L2496" s="8" t="s">
        <v>84</v>
      </c>
      <c r="M2496" s="8"/>
    </row>
    <row r="2497" spans="1:13">
      <c r="A2497" s="17">
        <v>24</v>
      </c>
      <c r="B2497" s="75"/>
      <c r="C2497" s="6"/>
      <c r="D2497" s="6"/>
      <c r="E2497" s="6"/>
      <c r="F2497" s="6"/>
      <c r="G2497" s="99"/>
      <c r="H2497" s="42"/>
      <c r="I2497" s="8"/>
      <c r="J2497" s="42"/>
      <c r="K2497" s="8"/>
      <c r="L2497" s="8"/>
      <c r="M2497" s="8"/>
    </row>
    <row r="2498" spans="1:13">
      <c r="A2498" s="17">
        <v>25</v>
      </c>
      <c r="B2498" s="76"/>
      <c r="C2498" s="6"/>
      <c r="D2498" s="6"/>
      <c r="E2498" s="6"/>
      <c r="F2498" s="6"/>
      <c r="G2498" s="99"/>
      <c r="H2498" s="42"/>
      <c r="I2498" s="99"/>
      <c r="J2498" s="42"/>
      <c r="K2498" s="8"/>
      <c r="L2498" s="8"/>
      <c r="M2498" s="8"/>
    </row>
    <row r="2499" spans="1:13">
      <c r="G2499" s="8"/>
      <c r="H2499" s="8"/>
      <c r="I2499" s="8"/>
      <c r="J2499" s="8"/>
      <c r="K2499" s="8"/>
      <c r="L2499" s="8"/>
      <c r="M2499" s="8"/>
    </row>
    <row r="2500" spans="1:13">
      <c r="G2500" s="8"/>
      <c r="H2500" s="8"/>
      <c r="I2500" s="8"/>
      <c r="J2500" s="8"/>
      <c r="K2500" s="8"/>
      <c r="L2500" s="8"/>
      <c r="M2500" s="8"/>
    </row>
    <row r="2501" spans="1:13">
      <c r="G2501" s="8"/>
      <c r="H2501" s="8"/>
      <c r="I2501" s="8"/>
      <c r="J2501" s="8"/>
      <c r="K2501" s="8"/>
      <c r="L2501" s="8"/>
      <c r="M2501" s="8"/>
    </row>
    <row r="2502" spans="1:13">
      <c r="G2502" s="8"/>
      <c r="H2502" s="8"/>
      <c r="I2502" s="8"/>
      <c r="J2502" s="8"/>
      <c r="K2502" s="8"/>
      <c r="L2502" s="8"/>
      <c r="M2502" s="8"/>
    </row>
    <row r="2503" spans="1:13">
      <c r="G2503" s="8"/>
      <c r="H2503" s="8"/>
      <c r="I2503" s="8"/>
      <c r="J2503" s="8"/>
      <c r="K2503" s="8"/>
      <c r="L2503" s="8"/>
      <c r="M2503" s="8"/>
    </row>
    <row r="2504" spans="1:13">
      <c r="G2504" s="8"/>
      <c r="H2504" s="8"/>
      <c r="I2504" s="8"/>
      <c r="J2504" s="8"/>
      <c r="K2504" s="8"/>
      <c r="L2504" s="8"/>
      <c r="M2504" s="8"/>
    </row>
    <row r="2505" spans="1:13">
      <c r="G2505" s="8"/>
      <c r="H2505" s="8"/>
      <c r="I2505" s="8"/>
      <c r="J2505" s="8"/>
      <c r="K2505" s="8"/>
      <c r="L2505" s="8"/>
      <c r="M2505" s="8"/>
    </row>
    <row r="2506" spans="1:13">
      <c r="G2506" s="8"/>
      <c r="H2506" s="8"/>
      <c r="I2506" s="8"/>
      <c r="J2506" s="8"/>
      <c r="K2506" s="8"/>
      <c r="L2506" s="8"/>
      <c r="M2506" s="8"/>
    </row>
    <row r="2507" spans="1:13">
      <c r="G2507" s="8"/>
      <c r="H2507" s="8"/>
      <c r="I2507" s="8"/>
      <c r="J2507" s="8"/>
      <c r="K2507" s="8"/>
      <c r="L2507" s="8"/>
      <c r="M2507" s="8"/>
    </row>
    <row r="2508" spans="1:13">
      <c r="G2508" s="8"/>
      <c r="H2508" s="8"/>
      <c r="I2508" s="8"/>
      <c r="J2508" s="8"/>
      <c r="K2508" s="8"/>
      <c r="L2508" s="8"/>
      <c r="M2508" s="8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  <c r="M2509" s="94"/>
    </row>
    <row r="2510" spans="1:13">
      <c r="A2510" s="202" t="s">
        <v>86</v>
      </c>
      <c r="B2510" s="203"/>
      <c r="C2510" s="203"/>
      <c r="D2510" s="203"/>
      <c r="E2510" s="203"/>
      <c r="F2510" s="97"/>
      <c r="G2510" s="27"/>
      <c r="H2510" s="96" t="s">
        <v>51</v>
      </c>
      <c r="I2510" s="96"/>
      <c r="J2510" s="96"/>
      <c r="K2510" s="27"/>
      <c r="L2510" s="27"/>
      <c r="M2510" s="27"/>
    </row>
    <row r="2511" spans="1:13">
      <c r="A2511" s="34" t="s">
        <v>52</v>
      </c>
      <c r="B2511" s="97"/>
      <c r="C2511" s="97"/>
      <c r="D2511" s="97"/>
      <c r="E2511" s="97"/>
      <c r="F2511" s="97"/>
      <c r="G2511" s="27"/>
      <c r="H2511" s="55" t="s">
        <v>89</v>
      </c>
      <c r="I2511" s="55"/>
      <c r="J2511" s="55"/>
      <c r="K2511" s="37"/>
      <c r="L2511" s="26"/>
      <c r="M2511" s="26"/>
    </row>
    <row r="2512" spans="1:13">
      <c r="A2512" s="97"/>
      <c r="B2512" s="29"/>
      <c r="C2512" s="15" t="s">
        <v>53</v>
      </c>
      <c r="D2512" s="67"/>
      <c r="E2512" s="30"/>
      <c r="F2512" s="28"/>
      <c r="G2512" s="27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32"/>
    </row>
    <row r="2513" spans="1:13">
      <c r="A2513" s="1"/>
      <c r="B2513" s="1"/>
      <c r="C2513" s="15" t="s">
        <v>59</v>
      </c>
      <c r="D2513" s="30"/>
      <c r="E2513" s="30"/>
      <c r="F2513" s="28"/>
      <c r="G2513" s="27"/>
      <c r="H2513" s="31">
        <v>1</v>
      </c>
      <c r="I2513" s="68"/>
      <c r="J2513" s="35"/>
      <c r="K2513" s="31"/>
      <c r="L2513" s="33"/>
      <c r="M2513" s="106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27"/>
      <c r="H2514" s="31">
        <v>2</v>
      </c>
      <c r="I2514" s="68"/>
      <c r="J2514" s="35"/>
      <c r="K2514" s="31"/>
      <c r="L2514" s="33"/>
      <c r="M2514" s="106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27"/>
      <c r="H2515" s="31">
        <v>3</v>
      </c>
      <c r="I2515" s="31"/>
      <c r="J2515" s="35"/>
      <c r="K2515" s="31"/>
      <c r="L2515" s="33"/>
      <c r="M2515" s="106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27"/>
      <c r="H2516" s="31">
        <v>4</v>
      </c>
      <c r="I2516" s="31"/>
      <c r="J2516" s="35"/>
      <c r="K2516" s="31"/>
      <c r="L2516" s="33"/>
      <c r="M2516" s="106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27"/>
      <c r="H2517" s="31">
        <v>5</v>
      </c>
      <c r="I2517" s="31"/>
      <c r="J2517" s="35"/>
      <c r="K2517" s="31"/>
      <c r="L2517" s="33"/>
      <c r="M2517" s="106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27"/>
      <c r="H2518" s="72"/>
      <c r="I2518" s="72"/>
      <c r="J2518" s="72"/>
      <c r="K2518" s="72"/>
      <c r="L2518" s="44"/>
      <c r="M2518" s="44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27"/>
      <c r="H2519" s="98"/>
      <c r="I2519" s="98"/>
      <c r="J2519" s="98"/>
      <c r="K2519" s="98"/>
      <c r="L2519" s="44"/>
      <c r="M2519" s="44"/>
    </row>
    <row r="2520" spans="1:13">
      <c r="A2520" s="17">
        <v>3</v>
      </c>
      <c r="B2520" s="75"/>
      <c r="C2520" s="71"/>
      <c r="D2520" s="6"/>
      <c r="E2520" s="71"/>
      <c r="F2520" s="6"/>
      <c r="G2520" s="27"/>
      <c r="H2520" s="204" t="s">
        <v>75</v>
      </c>
      <c r="I2520" s="205"/>
      <c r="J2520" s="98"/>
      <c r="K2520" s="44" t="s">
        <v>35</v>
      </c>
      <c r="L2520" s="5"/>
      <c r="M2520" s="5"/>
    </row>
    <row r="2521" spans="1:13">
      <c r="A2521" s="17">
        <v>4</v>
      </c>
      <c r="B2521" s="75"/>
      <c r="C2521" s="71"/>
      <c r="D2521" s="6"/>
      <c r="E2521" s="71"/>
      <c r="F2521" s="6"/>
      <c r="G2521" s="27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3"/>
    </row>
    <row r="2522" spans="1:13">
      <c r="A2522" s="17">
        <v>5</v>
      </c>
      <c r="B2522" s="76"/>
      <c r="C2522" s="71"/>
      <c r="D2522" s="71"/>
      <c r="E2522" s="71"/>
      <c r="F2522" s="6"/>
      <c r="G2522" s="27"/>
      <c r="H2522" s="21" t="s">
        <v>65</v>
      </c>
      <c r="I2522" s="21"/>
      <c r="J2522" s="43">
        <f>SUM(B2520:B2522)*5+(B2524)*3+B2519</f>
        <v>10</v>
      </c>
      <c r="K2522" s="27"/>
      <c r="L2522" s="3"/>
      <c r="M2522" s="3"/>
    </row>
    <row r="2523" spans="1:13">
      <c r="A2523" s="17">
        <v>6</v>
      </c>
      <c r="B2523" s="7"/>
      <c r="C2523" s="7"/>
      <c r="D2523" s="7"/>
      <c r="E2523" s="71"/>
      <c r="F2523" s="6"/>
      <c r="G2523" s="27"/>
      <c r="H2523" s="206" t="s">
        <v>66</v>
      </c>
      <c r="I2523" s="207"/>
      <c r="J2523" s="206" t="s">
        <v>67</v>
      </c>
      <c r="K2523" s="207"/>
      <c r="L2523" s="20"/>
      <c r="M2523" s="20"/>
    </row>
    <row r="2524" spans="1:13">
      <c r="A2524" s="17">
        <v>7</v>
      </c>
      <c r="B2524" s="76"/>
      <c r="C2524" s="71"/>
      <c r="D2524" s="71"/>
      <c r="E2524" s="71"/>
      <c r="F2524" s="6"/>
      <c r="G2524" s="27"/>
      <c r="H2524" s="197"/>
      <c r="I2524" s="198"/>
      <c r="J2524" s="197"/>
      <c r="K2524" s="198"/>
      <c r="L2524" s="27"/>
      <c r="M2524" s="27"/>
    </row>
    <row r="2525" spans="1:13">
      <c r="A2525" s="17">
        <v>8</v>
      </c>
      <c r="B2525" s="7"/>
      <c r="C2525" s="7"/>
      <c r="D2525" s="7"/>
      <c r="E2525" s="71"/>
      <c r="F2525" s="6"/>
      <c r="G2525" s="27"/>
      <c r="H2525" s="199"/>
      <c r="I2525" s="200"/>
      <c r="J2525" s="199"/>
      <c r="K2525" s="200"/>
      <c r="L2525" s="27"/>
      <c r="M2525" s="27"/>
    </row>
    <row r="2526" spans="1:13">
      <c r="A2526" s="17">
        <v>9</v>
      </c>
      <c r="B2526" s="23"/>
      <c r="C2526" s="7"/>
      <c r="D2526" s="7"/>
      <c r="E2526" s="6"/>
      <c r="F2526" s="6"/>
      <c r="G2526" s="27"/>
      <c r="H2526" s="38" t="s">
        <v>68</v>
      </c>
      <c r="I2526" s="38"/>
      <c r="J2526" s="38"/>
      <c r="K2526" s="38"/>
      <c r="L2526" s="27"/>
      <c r="M2526" s="27"/>
    </row>
    <row r="2527" spans="1:13">
      <c r="A2527" s="17">
        <v>10</v>
      </c>
      <c r="B2527" s="95"/>
      <c r="C2527" s="6"/>
      <c r="D2527" s="6"/>
      <c r="E2527" s="6"/>
      <c r="F2527" s="6"/>
      <c r="G2527" s="27"/>
      <c r="H2527" s="54" t="s">
        <v>69</v>
      </c>
      <c r="I2527" s="54"/>
      <c r="J2527" s="54"/>
      <c r="K2527" s="54"/>
      <c r="L2527" s="27"/>
      <c r="M2527" s="27"/>
    </row>
    <row r="2528" spans="1:13">
      <c r="A2528" s="17">
        <v>11</v>
      </c>
      <c r="B2528" s="76"/>
      <c r="C2528" s="6"/>
      <c r="D2528" s="6"/>
      <c r="E2528" s="6"/>
      <c r="F2528" s="6"/>
      <c r="G2528" s="20"/>
      <c r="H2528" s="182"/>
      <c r="I2528" s="183"/>
      <c r="J2528" s="8"/>
      <c r="K2528" s="8"/>
      <c r="L2528" s="8"/>
      <c r="M2528" s="8"/>
    </row>
    <row r="2529" spans="1:13">
      <c r="A2529" s="17">
        <v>12</v>
      </c>
      <c r="B2529" s="75"/>
      <c r="C2529" s="6"/>
      <c r="D2529" s="6"/>
      <c r="E2529" s="6"/>
      <c r="F2529" s="6"/>
      <c r="G2529" s="20"/>
      <c r="H2529" s="95"/>
      <c r="I2529" s="7"/>
      <c r="J2529" s="8"/>
      <c r="K2529" s="8"/>
      <c r="L2529" s="8"/>
      <c r="M2529" s="8"/>
    </row>
    <row r="2530" spans="1:13">
      <c r="A2530" s="17">
        <v>13</v>
      </c>
      <c r="B2530" s="76"/>
      <c r="C2530" s="6"/>
      <c r="D2530" s="6"/>
      <c r="E2530" s="6"/>
      <c r="F2530" s="6"/>
      <c r="G2530" s="20"/>
      <c r="H2530" s="95"/>
      <c r="I2530" s="7"/>
      <c r="J2530" s="8"/>
      <c r="K2530" s="8"/>
      <c r="L2530" s="8"/>
      <c r="M2530" s="8"/>
    </row>
    <row r="2531" spans="1:13">
      <c r="A2531" s="17">
        <v>14</v>
      </c>
      <c r="B2531" s="76"/>
      <c r="C2531" s="6"/>
      <c r="D2531" s="6"/>
      <c r="E2531" s="6"/>
      <c r="F2531" s="6"/>
      <c r="G2531" s="20"/>
      <c r="H2531" s="95"/>
      <c r="I2531" s="7"/>
      <c r="J2531" s="8"/>
      <c r="K2531" s="8"/>
      <c r="L2531" s="8"/>
      <c r="M2531" s="8"/>
    </row>
    <row r="2532" spans="1:13">
      <c r="A2532" s="17">
        <v>15</v>
      </c>
      <c r="B2532" s="76"/>
      <c r="C2532" s="6"/>
      <c r="D2532" s="6"/>
      <c r="E2532" s="6"/>
      <c r="F2532" s="6"/>
      <c r="G2532" s="20"/>
      <c r="H2532" s="95"/>
      <c r="I2532" s="7"/>
      <c r="J2532" s="8"/>
      <c r="K2532" s="8"/>
      <c r="L2532" s="8"/>
      <c r="M2532" s="8"/>
    </row>
    <row r="2533" spans="1:13">
      <c r="A2533" s="17">
        <v>16</v>
      </c>
      <c r="B2533" s="75"/>
      <c r="C2533" s="6"/>
      <c r="D2533" s="6"/>
      <c r="E2533" s="6"/>
      <c r="F2533" s="6"/>
      <c r="G2533" s="54"/>
      <c r="H2533" s="95"/>
      <c r="I2533" s="7"/>
      <c r="J2533" s="8"/>
      <c r="K2533" s="8"/>
      <c r="L2533" s="8"/>
      <c r="M2533" s="8"/>
    </row>
    <row r="2534" spans="1:13">
      <c r="A2534" s="17">
        <v>17</v>
      </c>
      <c r="B2534" s="76"/>
      <c r="C2534" s="6"/>
      <c r="D2534" s="6"/>
      <c r="E2534" s="6"/>
      <c r="F2534" s="6"/>
      <c r="G2534" s="54"/>
      <c r="H2534" s="56" t="s">
        <v>83</v>
      </c>
      <c r="I2534" s="8"/>
      <c r="J2534" s="56"/>
      <c r="K2534" s="8"/>
      <c r="L2534" s="56"/>
      <c r="M2534" s="56"/>
    </row>
    <row r="2535" spans="1:13">
      <c r="A2535" s="17">
        <v>18</v>
      </c>
      <c r="B2535" s="76"/>
      <c r="C2535" s="6"/>
      <c r="D2535" s="6"/>
      <c r="E2535" s="6"/>
      <c r="F2535" s="6"/>
      <c r="G2535" s="54"/>
      <c r="H2535" s="99"/>
      <c r="I2535" s="8"/>
      <c r="J2535" s="99"/>
      <c r="K2535" s="8"/>
      <c r="L2535" s="99"/>
      <c r="M2535" s="99"/>
    </row>
    <row r="2536" spans="1:13">
      <c r="A2536" s="17">
        <v>19</v>
      </c>
      <c r="B2536" s="76"/>
      <c r="C2536" s="6"/>
      <c r="D2536" s="6"/>
      <c r="E2536" s="6"/>
      <c r="F2536" s="6"/>
      <c r="G2536" s="99"/>
      <c r="H2536" s="8"/>
      <c r="I2536" s="8"/>
      <c r="J2536" s="8"/>
      <c r="K2536" s="8"/>
      <c r="L2536" s="8"/>
      <c r="M2536" s="8"/>
    </row>
    <row r="2537" spans="1:13">
      <c r="A2537" s="17">
        <v>20</v>
      </c>
      <c r="B2537" s="75"/>
      <c r="C2537" s="6"/>
      <c r="D2537" s="6"/>
      <c r="E2537" s="6"/>
      <c r="F2537" s="6"/>
      <c r="G2537" s="99"/>
      <c r="H2537" s="8"/>
      <c r="I2537" s="8"/>
      <c r="J2537" s="8"/>
      <c r="K2537" s="8"/>
      <c r="L2537" s="8"/>
      <c r="M2537" s="8"/>
    </row>
    <row r="2538" spans="1:13">
      <c r="A2538" s="17">
        <v>21</v>
      </c>
      <c r="B2538" s="76"/>
      <c r="C2538" s="6"/>
      <c r="D2538" s="6"/>
      <c r="E2538" s="6"/>
      <c r="F2538" s="6"/>
      <c r="G2538" s="99"/>
      <c r="H2538" s="8"/>
      <c r="I2538" s="8"/>
      <c r="J2538" s="8"/>
      <c r="K2538" s="8"/>
      <c r="L2538" s="8"/>
      <c r="M2538" s="8"/>
    </row>
    <row r="2539" spans="1:13">
      <c r="A2539" s="17">
        <v>22</v>
      </c>
      <c r="B2539" s="76"/>
      <c r="C2539" s="6"/>
      <c r="D2539" s="6"/>
      <c r="E2539" s="6"/>
      <c r="F2539" s="6"/>
      <c r="G2539" s="99"/>
      <c r="H2539" s="8"/>
      <c r="I2539" s="8"/>
      <c r="J2539" s="8"/>
      <c r="K2539" s="8"/>
      <c r="L2539" s="8"/>
      <c r="M2539" s="8"/>
    </row>
    <row r="2540" spans="1:13">
      <c r="A2540" s="17">
        <v>23</v>
      </c>
      <c r="B2540" s="76"/>
      <c r="C2540" s="6"/>
      <c r="D2540" s="6"/>
      <c r="E2540" s="6"/>
      <c r="F2540" s="6"/>
      <c r="G2540" s="99"/>
      <c r="H2540" s="8"/>
      <c r="I2540" s="8"/>
      <c r="J2540" s="8"/>
      <c r="K2540" s="8"/>
      <c r="L2540" s="8" t="s">
        <v>84</v>
      </c>
      <c r="M2540" s="8"/>
    </row>
    <row r="2541" spans="1:13">
      <c r="A2541" s="17">
        <v>24</v>
      </c>
      <c r="B2541" s="75"/>
      <c r="C2541" s="6"/>
      <c r="D2541" s="6"/>
      <c r="E2541" s="6"/>
      <c r="F2541" s="6"/>
      <c r="G2541" s="99"/>
      <c r="H2541" s="42"/>
      <c r="I2541" s="8"/>
      <c r="J2541" s="42"/>
      <c r="K2541" s="8"/>
      <c r="L2541" s="8"/>
      <c r="M2541" s="8"/>
    </row>
    <row r="2542" spans="1:13">
      <c r="A2542" s="17">
        <v>25</v>
      </c>
      <c r="B2542" s="76"/>
      <c r="C2542" s="6"/>
      <c r="D2542" s="6"/>
      <c r="E2542" s="6"/>
      <c r="F2542" s="6"/>
      <c r="G2542" s="99"/>
      <c r="H2542" s="42"/>
      <c r="I2542" s="99"/>
      <c r="J2542" s="42"/>
      <c r="K2542" s="8"/>
      <c r="L2542" s="8"/>
      <c r="M2542" s="8"/>
    </row>
    <row r="2543" spans="1:13">
      <c r="G2543" s="8"/>
      <c r="H2543" s="8"/>
      <c r="I2543" s="8"/>
      <c r="J2543" s="8"/>
      <c r="K2543" s="8"/>
      <c r="L2543" s="8"/>
      <c r="M2543" s="8"/>
    </row>
    <row r="2544" spans="1:13">
      <c r="G2544" s="8"/>
      <c r="H2544" s="8"/>
      <c r="I2544" s="8"/>
      <c r="J2544" s="8"/>
      <c r="K2544" s="8"/>
      <c r="L2544" s="8"/>
      <c r="M2544" s="8"/>
    </row>
    <row r="2545" spans="1:13">
      <c r="G2545" s="8"/>
      <c r="H2545" s="8"/>
      <c r="I2545" s="8"/>
      <c r="J2545" s="8"/>
      <c r="K2545" s="8"/>
      <c r="L2545" s="8"/>
      <c r="M2545" s="8"/>
    </row>
    <row r="2546" spans="1:13">
      <c r="G2546" s="8"/>
      <c r="H2546" s="8"/>
      <c r="I2546" s="8"/>
      <c r="J2546" s="8"/>
      <c r="K2546" s="8"/>
      <c r="L2546" s="8"/>
      <c r="M2546" s="8"/>
    </row>
    <row r="2547" spans="1:13">
      <c r="G2547" s="8"/>
      <c r="H2547" s="8"/>
      <c r="I2547" s="8"/>
      <c r="J2547" s="8"/>
      <c r="K2547" s="8"/>
      <c r="L2547" s="8"/>
      <c r="M2547" s="8"/>
    </row>
    <row r="2548" spans="1:13">
      <c r="G2548" s="8"/>
      <c r="H2548" s="8"/>
      <c r="I2548" s="8"/>
      <c r="J2548" s="8"/>
      <c r="K2548" s="8"/>
      <c r="L2548" s="8"/>
      <c r="M2548" s="8"/>
    </row>
    <row r="2549" spans="1:13">
      <c r="G2549" s="8"/>
      <c r="H2549" s="8"/>
      <c r="I2549" s="8"/>
      <c r="J2549" s="8"/>
      <c r="K2549" s="8"/>
      <c r="L2549" s="8"/>
      <c r="M2549" s="8"/>
    </row>
    <row r="2550" spans="1:13">
      <c r="G2550" s="8"/>
      <c r="H2550" s="8"/>
      <c r="I2550" s="8"/>
      <c r="J2550" s="8"/>
      <c r="K2550" s="8"/>
      <c r="L2550" s="8"/>
      <c r="M2550" s="8"/>
    </row>
    <row r="2551" spans="1:13">
      <c r="G2551" s="8"/>
      <c r="H2551" s="8"/>
      <c r="I2551" s="8"/>
      <c r="J2551" s="8"/>
      <c r="K2551" s="8"/>
      <c r="L2551" s="8"/>
      <c r="M2551" s="8"/>
    </row>
    <row r="2552" spans="1:13">
      <c r="G2552" s="8"/>
      <c r="H2552" s="8"/>
      <c r="I2552" s="8"/>
      <c r="J2552" s="8"/>
      <c r="K2552" s="8"/>
      <c r="L2552" s="8"/>
      <c r="M2552" s="8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  <c r="M2553" s="94"/>
    </row>
    <row r="2554" spans="1:13">
      <c r="A2554" s="202" t="s">
        <v>86</v>
      </c>
      <c r="B2554" s="203"/>
      <c r="C2554" s="203"/>
      <c r="D2554" s="203"/>
      <c r="E2554" s="203"/>
      <c r="F2554" s="97"/>
      <c r="G2554" s="27"/>
      <c r="H2554" s="96" t="s">
        <v>51</v>
      </c>
      <c r="I2554" s="96"/>
      <c r="J2554" s="96"/>
      <c r="K2554" s="27"/>
      <c r="L2554" s="27"/>
      <c r="M2554" s="27"/>
    </row>
    <row r="2555" spans="1:13">
      <c r="A2555" s="34" t="s">
        <v>52</v>
      </c>
      <c r="B2555" s="97"/>
      <c r="C2555" s="97"/>
      <c r="D2555" s="97"/>
      <c r="E2555" s="97"/>
      <c r="F2555" s="97"/>
      <c r="G2555" s="27"/>
      <c r="H2555" s="55" t="s">
        <v>89</v>
      </c>
      <c r="I2555" s="55"/>
      <c r="J2555" s="55"/>
      <c r="K2555" s="37"/>
      <c r="L2555" s="26"/>
      <c r="M2555" s="26"/>
    </row>
    <row r="2556" spans="1:13">
      <c r="A2556" s="97"/>
      <c r="B2556" s="29"/>
      <c r="C2556" s="15" t="s">
        <v>53</v>
      </c>
      <c r="D2556" s="67"/>
      <c r="E2556" s="30"/>
      <c r="F2556" s="28"/>
      <c r="G2556" s="27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32"/>
    </row>
    <row r="2557" spans="1:13">
      <c r="A2557" s="1"/>
      <c r="B2557" s="1"/>
      <c r="C2557" s="15" t="s">
        <v>59</v>
      </c>
      <c r="D2557" s="30"/>
      <c r="E2557" s="30"/>
      <c r="F2557" s="28"/>
      <c r="G2557" s="27"/>
      <c r="H2557" s="31">
        <v>1</v>
      </c>
      <c r="I2557" s="68"/>
      <c r="J2557" s="35"/>
      <c r="K2557" s="31"/>
      <c r="L2557" s="33"/>
      <c r="M2557" s="106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27"/>
      <c r="H2558" s="31">
        <v>2</v>
      </c>
      <c r="I2558" s="68"/>
      <c r="J2558" s="35"/>
      <c r="K2558" s="31"/>
      <c r="L2558" s="33"/>
      <c r="M2558" s="106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27"/>
      <c r="H2559" s="31">
        <v>3</v>
      </c>
      <c r="I2559" s="31"/>
      <c r="J2559" s="35"/>
      <c r="K2559" s="31"/>
      <c r="L2559" s="33"/>
      <c r="M2559" s="106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27"/>
      <c r="H2560" s="31">
        <v>4</v>
      </c>
      <c r="I2560" s="31"/>
      <c r="J2560" s="35"/>
      <c r="K2560" s="31"/>
      <c r="L2560" s="33"/>
      <c r="M2560" s="106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27"/>
      <c r="H2561" s="31">
        <v>5</v>
      </c>
      <c r="I2561" s="31"/>
      <c r="J2561" s="35"/>
      <c r="K2561" s="31"/>
      <c r="L2561" s="33"/>
      <c r="M2561" s="106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27"/>
      <c r="H2562" s="72"/>
      <c r="I2562" s="72"/>
      <c r="J2562" s="72"/>
      <c r="K2562" s="72"/>
      <c r="L2562" s="44"/>
      <c r="M2562" s="44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27"/>
      <c r="H2563" s="98"/>
      <c r="I2563" s="98"/>
      <c r="J2563" s="98"/>
      <c r="K2563" s="98"/>
      <c r="L2563" s="44"/>
      <c r="M2563" s="44"/>
    </row>
    <row r="2564" spans="1:13">
      <c r="A2564" s="17">
        <v>3</v>
      </c>
      <c r="B2564" s="75"/>
      <c r="C2564" s="71"/>
      <c r="D2564" s="6"/>
      <c r="E2564" s="71"/>
      <c r="F2564" s="6"/>
      <c r="G2564" s="27"/>
      <c r="H2564" s="204" t="s">
        <v>75</v>
      </c>
      <c r="I2564" s="205"/>
      <c r="J2564" s="98"/>
      <c r="K2564" s="44" t="s">
        <v>35</v>
      </c>
      <c r="L2564" s="5"/>
      <c r="M2564" s="5"/>
    </row>
    <row r="2565" spans="1:13">
      <c r="A2565" s="17">
        <v>4</v>
      </c>
      <c r="B2565" s="75"/>
      <c r="C2565" s="71"/>
      <c r="D2565" s="6"/>
      <c r="E2565" s="71"/>
      <c r="F2565" s="6"/>
      <c r="G2565" s="27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3"/>
    </row>
    <row r="2566" spans="1:13">
      <c r="A2566" s="17">
        <v>5</v>
      </c>
      <c r="B2566" s="76"/>
      <c r="C2566" s="71"/>
      <c r="D2566" s="71"/>
      <c r="E2566" s="71"/>
      <c r="F2566" s="6"/>
      <c r="G2566" s="27"/>
      <c r="H2566" s="21" t="s">
        <v>65</v>
      </c>
      <c r="I2566" s="21"/>
      <c r="J2566" s="43">
        <f>SUM(B2564:B2566)*5+(B2568)*3+B2563</f>
        <v>10</v>
      </c>
      <c r="K2566" s="27"/>
      <c r="L2566" s="3"/>
      <c r="M2566" s="3"/>
    </row>
    <row r="2567" spans="1:13">
      <c r="A2567" s="17">
        <v>6</v>
      </c>
      <c r="B2567" s="7"/>
      <c r="C2567" s="7"/>
      <c r="D2567" s="7"/>
      <c r="E2567" s="71"/>
      <c r="F2567" s="6"/>
      <c r="G2567" s="27"/>
      <c r="H2567" s="206" t="s">
        <v>66</v>
      </c>
      <c r="I2567" s="207"/>
      <c r="J2567" s="206" t="s">
        <v>67</v>
      </c>
      <c r="K2567" s="207"/>
      <c r="L2567" s="20"/>
      <c r="M2567" s="20"/>
    </row>
    <row r="2568" spans="1:13">
      <c r="A2568" s="17">
        <v>7</v>
      </c>
      <c r="B2568" s="76"/>
      <c r="C2568" s="71"/>
      <c r="D2568" s="71"/>
      <c r="E2568" s="71"/>
      <c r="F2568" s="6"/>
      <c r="G2568" s="27"/>
      <c r="H2568" s="197"/>
      <c r="I2568" s="198"/>
      <c r="J2568" s="197"/>
      <c r="K2568" s="198"/>
      <c r="L2568" s="27"/>
      <c r="M2568" s="27"/>
    </row>
    <row r="2569" spans="1:13">
      <c r="A2569" s="17">
        <v>8</v>
      </c>
      <c r="B2569" s="7"/>
      <c r="C2569" s="7"/>
      <c r="D2569" s="7"/>
      <c r="E2569" s="71"/>
      <c r="F2569" s="6"/>
      <c r="G2569" s="27"/>
      <c r="H2569" s="199"/>
      <c r="I2569" s="200"/>
      <c r="J2569" s="199"/>
      <c r="K2569" s="200"/>
      <c r="L2569" s="27"/>
      <c r="M2569" s="27"/>
    </row>
    <row r="2570" spans="1:13">
      <c r="A2570" s="17">
        <v>9</v>
      </c>
      <c r="B2570" s="23"/>
      <c r="C2570" s="7"/>
      <c r="D2570" s="7"/>
      <c r="E2570" s="6"/>
      <c r="F2570" s="6"/>
      <c r="G2570" s="27"/>
      <c r="H2570" s="38" t="s">
        <v>68</v>
      </c>
      <c r="I2570" s="38"/>
      <c r="J2570" s="38"/>
      <c r="K2570" s="38"/>
      <c r="L2570" s="27"/>
      <c r="M2570" s="27"/>
    </row>
    <row r="2571" spans="1:13">
      <c r="A2571" s="17">
        <v>10</v>
      </c>
      <c r="B2571" s="95"/>
      <c r="C2571" s="6"/>
      <c r="D2571" s="6"/>
      <c r="E2571" s="6"/>
      <c r="F2571" s="6"/>
      <c r="G2571" s="27"/>
      <c r="H2571" s="54" t="s">
        <v>69</v>
      </c>
      <c r="I2571" s="54"/>
      <c r="J2571" s="54"/>
      <c r="K2571" s="54"/>
      <c r="L2571" s="27"/>
      <c r="M2571" s="27"/>
    </row>
    <row r="2572" spans="1:13">
      <c r="A2572" s="17">
        <v>11</v>
      </c>
      <c r="B2572" s="76"/>
      <c r="C2572" s="6"/>
      <c r="D2572" s="6"/>
      <c r="E2572" s="6"/>
      <c r="F2572" s="6"/>
      <c r="G2572" s="20"/>
      <c r="H2572" s="182"/>
      <c r="I2572" s="183"/>
      <c r="J2572" s="8"/>
      <c r="K2572" s="8"/>
      <c r="L2572" s="8"/>
      <c r="M2572" s="8"/>
    </row>
    <row r="2573" spans="1:13">
      <c r="A2573" s="17">
        <v>12</v>
      </c>
      <c r="B2573" s="75"/>
      <c r="C2573" s="6"/>
      <c r="D2573" s="6"/>
      <c r="E2573" s="6"/>
      <c r="F2573" s="6"/>
      <c r="G2573" s="20"/>
      <c r="H2573" s="95"/>
      <c r="I2573" s="7"/>
      <c r="J2573" s="8"/>
      <c r="K2573" s="8"/>
      <c r="L2573" s="8"/>
      <c r="M2573" s="8"/>
    </row>
    <row r="2574" spans="1:13">
      <c r="A2574" s="17">
        <v>13</v>
      </c>
      <c r="B2574" s="76"/>
      <c r="C2574" s="6"/>
      <c r="D2574" s="6"/>
      <c r="E2574" s="6"/>
      <c r="F2574" s="6"/>
      <c r="G2574" s="20"/>
      <c r="H2574" s="95"/>
      <c r="I2574" s="7"/>
      <c r="J2574" s="8"/>
      <c r="K2574" s="8"/>
      <c r="L2574" s="8"/>
      <c r="M2574" s="8"/>
    </row>
    <row r="2575" spans="1:13">
      <c r="A2575" s="17">
        <v>14</v>
      </c>
      <c r="B2575" s="76"/>
      <c r="C2575" s="6"/>
      <c r="D2575" s="6"/>
      <c r="E2575" s="6"/>
      <c r="F2575" s="6"/>
      <c r="G2575" s="20"/>
      <c r="H2575" s="95"/>
      <c r="I2575" s="7"/>
      <c r="J2575" s="8"/>
      <c r="K2575" s="8"/>
      <c r="L2575" s="8"/>
      <c r="M2575" s="8"/>
    </row>
    <row r="2576" spans="1:13">
      <c r="A2576" s="17">
        <v>15</v>
      </c>
      <c r="B2576" s="76"/>
      <c r="C2576" s="6"/>
      <c r="D2576" s="6"/>
      <c r="E2576" s="6"/>
      <c r="F2576" s="6"/>
      <c r="G2576" s="20"/>
      <c r="H2576" s="95"/>
      <c r="I2576" s="7"/>
      <c r="J2576" s="8"/>
      <c r="K2576" s="8"/>
      <c r="L2576" s="8"/>
      <c r="M2576" s="8"/>
    </row>
    <row r="2577" spans="1:13">
      <c r="A2577" s="17">
        <v>16</v>
      </c>
      <c r="B2577" s="75"/>
      <c r="C2577" s="6"/>
      <c r="D2577" s="6"/>
      <c r="E2577" s="6"/>
      <c r="F2577" s="6"/>
      <c r="G2577" s="54"/>
      <c r="H2577" s="95"/>
      <c r="I2577" s="7"/>
      <c r="J2577" s="8"/>
      <c r="K2577" s="8"/>
      <c r="L2577" s="8"/>
      <c r="M2577" s="8"/>
    </row>
    <row r="2578" spans="1:13">
      <c r="A2578" s="17">
        <v>17</v>
      </c>
      <c r="B2578" s="76"/>
      <c r="C2578" s="6"/>
      <c r="D2578" s="6"/>
      <c r="E2578" s="6"/>
      <c r="F2578" s="6"/>
      <c r="G2578" s="54"/>
      <c r="H2578" s="56" t="s">
        <v>83</v>
      </c>
      <c r="I2578" s="8"/>
      <c r="J2578" s="56"/>
      <c r="K2578" s="8"/>
      <c r="L2578" s="56"/>
      <c r="M2578" s="56"/>
    </row>
    <row r="2579" spans="1:13">
      <c r="A2579" s="17">
        <v>18</v>
      </c>
      <c r="B2579" s="76"/>
      <c r="C2579" s="6"/>
      <c r="D2579" s="6"/>
      <c r="E2579" s="6"/>
      <c r="F2579" s="6"/>
      <c r="G2579" s="54"/>
      <c r="H2579" s="99"/>
      <c r="I2579" s="8"/>
      <c r="J2579" s="99"/>
      <c r="K2579" s="8"/>
      <c r="L2579" s="99"/>
      <c r="M2579" s="99"/>
    </row>
    <row r="2580" spans="1:13">
      <c r="A2580" s="17">
        <v>19</v>
      </c>
      <c r="B2580" s="76"/>
      <c r="C2580" s="6"/>
      <c r="D2580" s="6"/>
      <c r="E2580" s="6"/>
      <c r="F2580" s="6"/>
      <c r="G2580" s="99"/>
      <c r="H2580" s="8"/>
      <c r="I2580" s="8"/>
      <c r="J2580" s="8"/>
      <c r="K2580" s="8"/>
      <c r="L2580" s="8"/>
      <c r="M2580" s="8"/>
    </row>
    <row r="2581" spans="1:13">
      <c r="A2581" s="17">
        <v>20</v>
      </c>
      <c r="B2581" s="75"/>
      <c r="C2581" s="6"/>
      <c r="D2581" s="6"/>
      <c r="E2581" s="6"/>
      <c r="F2581" s="6"/>
      <c r="G2581" s="99"/>
      <c r="H2581" s="8"/>
      <c r="I2581" s="8"/>
      <c r="J2581" s="8"/>
      <c r="K2581" s="8"/>
      <c r="L2581" s="8"/>
      <c r="M2581" s="8"/>
    </row>
    <row r="2582" spans="1:13">
      <c r="A2582" s="17">
        <v>21</v>
      </c>
      <c r="B2582" s="76"/>
      <c r="C2582" s="6"/>
      <c r="D2582" s="6"/>
      <c r="E2582" s="6"/>
      <c r="F2582" s="6"/>
      <c r="G2582" s="99"/>
      <c r="H2582" s="8"/>
      <c r="I2582" s="8"/>
      <c r="J2582" s="8"/>
      <c r="K2582" s="8"/>
      <c r="L2582" s="8"/>
      <c r="M2582" s="8"/>
    </row>
    <row r="2583" spans="1:13">
      <c r="A2583" s="17">
        <v>22</v>
      </c>
      <c r="B2583" s="76"/>
      <c r="C2583" s="6"/>
      <c r="D2583" s="6"/>
      <c r="E2583" s="6"/>
      <c r="F2583" s="6"/>
      <c r="G2583" s="99"/>
      <c r="H2583" s="8"/>
      <c r="I2583" s="8"/>
      <c r="J2583" s="8"/>
      <c r="K2583" s="8"/>
      <c r="L2583" s="8"/>
      <c r="M2583" s="8"/>
    </row>
    <row r="2584" spans="1:13">
      <c r="A2584" s="17">
        <v>23</v>
      </c>
      <c r="B2584" s="76"/>
      <c r="C2584" s="6"/>
      <c r="D2584" s="6"/>
      <c r="E2584" s="6"/>
      <c r="F2584" s="6"/>
      <c r="G2584" s="99"/>
      <c r="H2584" s="8"/>
      <c r="I2584" s="8"/>
      <c r="J2584" s="8"/>
      <c r="K2584" s="8"/>
      <c r="L2584" s="8" t="s">
        <v>84</v>
      </c>
      <c r="M2584" s="8"/>
    </row>
    <row r="2585" spans="1:13">
      <c r="A2585" s="17">
        <v>24</v>
      </c>
      <c r="B2585" s="75"/>
      <c r="C2585" s="6"/>
      <c r="D2585" s="6"/>
      <c r="E2585" s="6"/>
      <c r="F2585" s="6"/>
      <c r="G2585" s="99"/>
      <c r="H2585" s="42"/>
      <c r="I2585" s="8"/>
      <c r="J2585" s="42"/>
      <c r="K2585" s="8"/>
      <c r="L2585" s="8"/>
      <c r="M2585" s="8"/>
    </row>
    <row r="2586" spans="1:13">
      <c r="A2586" s="17">
        <v>25</v>
      </c>
      <c r="B2586" s="76"/>
      <c r="C2586" s="6"/>
      <c r="D2586" s="6"/>
      <c r="E2586" s="6"/>
      <c r="F2586" s="6"/>
      <c r="G2586" s="99"/>
      <c r="H2586" s="42"/>
      <c r="I2586" s="99"/>
      <c r="J2586" s="42"/>
      <c r="K2586" s="8"/>
      <c r="L2586" s="8"/>
      <c r="M2586" s="8"/>
    </row>
    <row r="2587" spans="1:13">
      <c r="G2587" s="8"/>
      <c r="H2587" s="8"/>
      <c r="I2587" s="8"/>
      <c r="J2587" s="8"/>
      <c r="K2587" s="8"/>
      <c r="L2587" s="8"/>
      <c r="M2587" s="8"/>
    </row>
    <row r="2588" spans="1:13">
      <c r="G2588" s="8"/>
      <c r="H2588" s="8"/>
      <c r="I2588" s="8"/>
      <c r="J2588" s="8"/>
      <c r="K2588" s="8"/>
      <c r="L2588" s="8"/>
      <c r="M2588" s="8"/>
    </row>
    <row r="2589" spans="1:13">
      <c r="G2589" s="8"/>
      <c r="H2589" s="8"/>
      <c r="I2589" s="8"/>
      <c r="J2589" s="8"/>
      <c r="K2589" s="8"/>
      <c r="L2589" s="8"/>
      <c r="M2589" s="8"/>
    </row>
    <row r="2590" spans="1:13">
      <c r="G2590" s="8"/>
      <c r="H2590" s="8"/>
      <c r="I2590" s="8"/>
      <c r="J2590" s="8"/>
      <c r="K2590" s="8"/>
      <c r="L2590" s="8"/>
      <c r="M2590" s="8"/>
    </row>
    <row r="2591" spans="1:13">
      <c r="G2591" s="8"/>
      <c r="H2591" s="8"/>
      <c r="I2591" s="8"/>
      <c r="J2591" s="8"/>
      <c r="K2591" s="8"/>
      <c r="L2591" s="8"/>
      <c r="M2591" s="8"/>
    </row>
    <row r="2592" spans="1:13">
      <c r="G2592" s="8"/>
      <c r="H2592" s="8"/>
      <c r="I2592" s="8"/>
      <c r="J2592" s="8"/>
      <c r="K2592" s="8"/>
      <c r="L2592" s="8"/>
      <c r="M2592" s="8"/>
    </row>
    <row r="2593" spans="1:13">
      <c r="G2593" s="8"/>
      <c r="H2593" s="8"/>
      <c r="I2593" s="8"/>
      <c r="J2593" s="8"/>
      <c r="K2593" s="8"/>
      <c r="L2593" s="8"/>
      <c r="M2593" s="8"/>
    </row>
    <row r="2594" spans="1:13">
      <c r="G2594" s="8"/>
      <c r="H2594" s="8"/>
      <c r="I2594" s="8"/>
      <c r="J2594" s="8"/>
      <c r="K2594" s="8"/>
      <c r="L2594" s="8"/>
      <c r="M2594" s="8"/>
    </row>
    <row r="2595" spans="1:13">
      <c r="G2595" s="8"/>
      <c r="H2595" s="8"/>
      <c r="I2595" s="8"/>
      <c r="J2595" s="8"/>
      <c r="K2595" s="8"/>
      <c r="L2595" s="8"/>
      <c r="M2595" s="8"/>
    </row>
    <row r="2596" spans="1:13">
      <c r="G2596" s="8"/>
      <c r="H2596" s="8"/>
      <c r="I2596" s="8"/>
      <c r="J2596" s="8"/>
      <c r="K2596" s="8"/>
      <c r="L2596" s="8"/>
      <c r="M2596" s="8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  <c r="M2597" s="94"/>
    </row>
    <row r="2598" spans="1:13">
      <c r="A2598" s="202" t="s">
        <v>86</v>
      </c>
      <c r="B2598" s="203"/>
      <c r="C2598" s="203"/>
      <c r="D2598" s="203"/>
      <c r="E2598" s="203"/>
      <c r="F2598" s="97"/>
      <c r="G2598" s="27"/>
      <c r="H2598" s="96" t="s">
        <v>51</v>
      </c>
      <c r="I2598" s="96"/>
      <c r="J2598" s="96"/>
      <c r="K2598" s="27"/>
      <c r="L2598" s="27"/>
      <c r="M2598" s="27"/>
    </row>
    <row r="2599" spans="1:13">
      <c r="A2599" s="34" t="s">
        <v>52</v>
      </c>
      <c r="B2599" s="97"/>
      <c r="C2599" s="97"/>
      <c r="D2599" s="97"/>
      <c r="E2599" s="97"/>
      <c r="F2599" s="97"/>
      <c r="G2599" s="27"/>
      <c r="H2599" s="55" t="s">
        <v>89</v>
      </c>
      <c r="I2599" s="55"/>
      <c r="J2599" s="55"/>
      <c r="K2599" s="37"/>
      <c r="L2599" s="26"/>
      <c r="M2599" s="26"/>
    </row>
    <row r="2600" spans="1:13">
      <c r="A2600" s="97"/>
      <c r="B2600" s="29"/>
      <c r="C2600" s="15" t="s">
        <v>53</v>
      </c>
      <c r="D2600" s="67"/>
      <c r="E2600" s="30"/>
      <c r="F2600" s="28"/>
      <c r="G2600" s="27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32"/>
    </row>
    <row r="2601" spans="1:13">
      <c r="A2601" s="1"/>
      <c r="B2601" s="1"/>
      <c r="C2601" s="15" t="s">
        <v>59</v>
      </c>
      <c r="D2601" s="30"/>
      <c r="E2601" s="30"/>
      <c r="F2601" s="28"/>
      <c r="G2601" s="27"/>
      <c r="H2601" s="31">
        <v>1</v>
      </c>
      <c r="I2601" s="68"/>
      <c r="J2601" s="35"/>
      <c r="K2601" s="31"/>
      <c r="L2601" s="33"/>
      <c r="M2601" s="106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27"/>
      <c r="H2602" s="31">
        <v>2</v>
      </c>
      <c r="I2602" s="68"/>
      <c r="J2602" s="35"/>
      <c r="K2602" s="31"/>
      <c r="L2602" s="33"/>
      <c r="M2602" s="106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27"/>
      <c r="H2603" s="31">
        <v>3</v>
      </c>
      <c r="I2603" s="31"/>
      <c r="J2603" s="35"/>
      <c r="K2603" s="31"/>
      <c r="L2603" s="33"/>
      <c r="M2603" s="106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27"/>
      <c r="H2604" s="31">
        <v>4</v>
      </c>
      <c r="I2604" s="31"/>
      <c r="J2604" s="35"/>
      <c r="K2604" s="31"/>
      <c r="L2604" s="33"/>
      <c r="M2604" s="106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27"/>
      <c r="H2605" s="31">
        <v>5</v>
      </c>
      <c r="I2605" s="31"/>
      <c r="J2605" s="35"/>
      <c r="K2605" s="31"/>
      <c r="L2605" s="33"/>
      <c r="M2605" s="106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27"/>
      <c r="H2606" s="72"/>
      <c r="I2606" s="72"/>
      <c r="J2606" s="72"/>
      <c r="K2606" s="72"/>
      <c r="L2606" s="44"/>
      <c r="M2606" s="44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27"/>
      <c r="H2607" s="98"/>
      <c r="I2607" s="98"/>
      <c r="J2607" s="98"/>
      <c r="K2607" s="98"/>
      <c r="L2607" s="44"/>
      <c r="M2607" s="44"/>
    </row>
    <row r="2608" spans="1:13">
      <c r="A2608" s="17">
        <v>3</v>
      </c>
      <c r="B2608" s="75"/>
      <c r="C2608" s="71"/>
      <c r="D2608" s="6"/>
      <c r="E2608" s="71"/>
      <c r="F2608" s="6"/>
      <c r="G2608" s="27"/>
      <c r="H2608" s="204" t="s">
        <v>75</v>
      </c>
      <c r="I2608" s="205"/>
      <c r="J2608" s="98"/>
      <c r="K2608" s="44" t="s">
        <v>35</v>
      </c>
      <c r="L2608" s="5"/>
      <c r="M2608" s="5"/>
    </row>
    <row r="2609" spans="1:13">
      <c r="A2609" s="17">
        <v>4</v>
      </c>
      <c r="B2609" s="75"/>
      <c r="C2609" s="71"/>
      <c r="D2609" s="6"/>
      <c r="E2609" s="71"/>
      <c r="F2609" s="6"/>
      <c r="G2609" s="27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3"/>
    </row>
    <row r="2610" spans="1:13">
      <c r="A2610" s="17">
        <v>5</v>
      </c>
      <c r="B2610" s="76"/>
      <c r="C2610" s="71"/>
      <c r="D2610" s="71"/>
      <c r="E2610" s="71"/>
      <c r="F2610" s="6"/>
      <c r="G2610" s="27"/>
      <c r="H2610" s="21" t="s">
        <v>65</v>
      </c>
      <c r="I2610" s="21"/>
      <c r="J2610" s="43">
        <f>SUM(B2608:B2610)*5+(B2612)*3+B2607</f>
        <v>10</v>
      </c>
      <c r="K2610" s="27"/>
      <c r="L2610" s="3"/>
      <c r="M2610" s="3"/>
    </row>
    <row r="2611" spans="1:13">
      <c r="A2611" s="17">
        <v>6</v>
      </c>
      <c r="B2611" s="7"/>
      <c r="C2611" s="7"/>
      <c r="D2611" s="7"/>
      <c r="E2611" s="71"/>
      <c r="F2611" s="6"/>
      <c r="G2611" s="27"/>
      <c r="H2611" s="206" t="s">
        <v>66</v>
      </c>
      <c r="I2611" s="207"/>
      <c r="J2611" s="206" t="s">
        <v>67</v>
      </c>
      <c r="K2611" s="207"/>
      <c r="L2611" s="20"/>
      <c r="M2611" s="20"/>
    </row>
    <row r="2612" spans="1:13">
      <c r="A2612" s="17">
        <v>7</v>
      </c>
      <c r="B2612" s="76"/>
      <c r="C2612" s="71"/>
      <c r="D2612" s="71"/>
      <c r="E2612" s="71"/>
      <c r="F2612" s="6"/>
      <c r="G2612" s="27"/>
      <c r="H2612" s="197"/>
      <c r="I2612" s="198"/>
      <c r="J2612" s="197"/>
      <c r="K2612" s="198"/>
      <c r="L2612" s="27"/>
      <c r="M2612" s="27"/>
    </row>
    <row r="2613" spans="1:13">
      <c r="A2613" s="17">
        <v>8</v>
      </c>
      <c r="B2613" s="7"/>
      <c r="C2613" s="7"/>
      <c r="D2613" s="7"/>
      <c r="E2613" s="71"/>
      <c r="F2613" s="6"/>
      <c r="G2613" s="27"/>
      <c r="H2613" s="199"/>
      <c r="I2613" s="200"/>
      <c r="J2613" s="199"/>
      <c r="K2613" s="200"/>
      <c r="L2613" s="27"/>
      <c r="M2613" s="27"/>
    </row>
    <row r="2614" spans="1:13">
      <c r="A2614" s="17">
        <v>9</v>
      </c>
      <c r="B2614" s="23"/>
      <c r="C2614" s="7"/>
      <c r="D2614" s="7"/>
      <c r="E2614" s="6"/>
      <c r="F2614" s="6"/>
      <c r="G2614" s="27"/>
      <c r="H2614" s="38" t="s">
        <v>68</v>
      </c>
      <c r="I2614" s="38"/>
      <c r="J2614" s="38"/>
      <c r="K2614" s="38"/>
      <c r="L2614" s="27"/>
      <c r="M2614" s="27"/>
    </row>
    <row r="2615" spans="1:13">
      <c r="A2615" s="17">
        <v>10</v>
      </c>
      <c r="B2615" s="95"/>
      <c r="C2615" s="6"/>
      <c r="D2615" s="6"/>
      <c r="E2615" s="6"/>
      <c r="F2615" s="6"/>
      <c r="G2615" s="27"/>
      <c r="H2615" s="54" t="s">
        <v>69</v>
      </c>
      <c r="I2615" s="54"/>
      <c r="J2615" s="54"/>
      <c r="K2615" s="54"/>
      <c r="L2615" s="27"/>
      <c r="M2615" s="27"/>
    </row>
    <row r="2616" spans="1:13">
      <c r="A2616" s="17">
        <v>11</v>
      </c>
      <c r="B2616" s="76"/>
      <c r="C2616" s="6"/>
      <c r="D2616" s="6"/>
      <c r="E2616" s="6"/>
      <c r="F2616" s="6"/>
      <c r="G2616" s="20"/>
      <c r="H2616" s="182"/>
      <c r="I2616" s="183"/>
      <c r="J2616" s="8"/>
      <c r="K2616" s="8"/>
      <c r="L2616" s="8"/>
      <c r="M2616" s="8"/>
    </row>
    <row r="2617" spans="1:13">
      <c r="A2617" s="17">
        <v>12</v>
      </c>
      <c r="B2617" s="75"/>
      <c r="C2617" s="6"/>
      <c r="D2617" s="6"/>
      <c r="E2617" s="6"/>
      <c r="F2617" s="6"/>
      <c r="G2617" s="20"/>
      <c r="H2617" s="95"/>
      <c r="I2617" s="7"/>
      <c r="J2617" s="8"/>
      <c r="K2617" s="8"/>
      <c r="L2617" s="8"/>
      <c r="M2617" s="8"/>
    </row>
    <row r="2618" spans="1:13">
      <c r="A2618" s="17">
        <v>13</v>
      </c>
      <c r="B2618" s="76"/>
      <c r="C2618" s="6"/>
      <c r="D2618" s="6"/>
      <c r="E2618" s="6"/>
      <c r="F2618" s="6"/>
      <c r="G2618" s="20"/>
      <c r="H2618" s="95"/>
      <c r="I2618" s="7"/>
      <c r="J2618" s="8"/>
      <c r="K2618" s="8"/>
      <c r="L2618" s="8"/>
      <c r="M2618" s="8"/>
    </row>
    <row r="2619" spans="1:13">
      <c r="A2619" s="17">
        <v>14</v>
      </c>
      <c r="B2619" s="76"/>
      <c r="C2619" s="6"/>
      <c r="D2619" s="6"/>
      <c r="E2619" s="6"/>
      <c r="F2619" s="6"/>
      <c r="G2619" s="20"/>
      <c r="H2619" s="95"/>
      <c r="I2619" s="7"/>
      <c r="J2619" s="8"/>
      <c r="K2619" s="8"/>
      <c r="L2619" s="8"/>
      <c r="M2619" s="8"/>
    </row>
    <row r="2620" spans="1:13">
      <c r="A2620" s="17">
        <v>15</v>
      </c>
      <c r="B2620" s="76"/>
      <c r="C2620" s="6"/>
      <c r="D2620" s="6"/>
      <c r="E2620" s="6"/>
      <c r="F2620" s="6"/>
      <c r="G2620" s="20"/>
      <c r="H2620" s="95"/>
      <c r="I2620" s="7"/>
      <c r="J2620" s="8"/>
      <c r="K2620" s="8"/>
      <c r="L2620" s="8"/>
      <c r="M2620" s="8"/>
    </row>
    <row r="2621" spans="1:13">
      <c r="A2621" s="17">
        <v>16</v>
      </c>
      <c r="B2621" s="75"/>
      <c r="C2621" s="6"/>
      <c r="D2621" s="6"/>
      <c r="E2621" s="6"/>
      <c r="F2621" s="6"/>
      <c r="G2621" s="54"/>
      <c r="H2621" s="95"/>
      <c r="I2621" s="7"/>
      <c r="J2621" s="8"/>
      <c r="K2621" s="8"/>
      <c r="L2621" s="8"/>
      <c r="M2621" s="8"/>
    </row>
    <row r="2622" spans="1:13">
      <c r="A2622" s="17">
        <v>17</v>
      </c>
      <c r="B2622" s="76"/>
      <c r="C2622" s="6"/>
      <c r="D2622" s="6"/>
      <c r="E2622" s="6"/>
      <c r="F2622" s="6"/>
      <c r="G2622" s="54"/>
      <c r="H2622" s="56" t="s">
        <v>83</v>
      </c>
      <c r="I2622" s="8"/>
      <c r="J2622" s="56"/>
      <c r="K2622" s="8"/>
      <c r="L2622" s="56"/>
      <c r="M2622" s="56"/>
    </row>
    <row r="2623" spans="1:13">
      <c r="A2623" s="17">
        <v>18</v>
      </c>
      <c r="B2623" s="76"/>
      <c r="C2623" s="6"/>
      <c r="D2623" s="6"/>
      <c r="E2623" s="6"/>
      <c r="F2623" s="6"/>
      <c r="G2623" s="54"/>
      <c r="H2623" s="99"/>
      <c r="I2623" s="8"/>
      <c r="J2623" s="99"/>
      <c r="K2623" s="8"/>
      <c r="L2623" s="99"/>
      <c r="M2623" s="99"/>
    </row>
    <row r="2624" spans="1:13">
      <c r="A2624" s="17">
        <v>19</v>
      </c>
      <c r="B2624" s="76"/>
      <c r="C2624" s="6"/>
      <c r="D2624" s="6"/>
      <c r="E2624" s="6"/>
      <c r="F2624" s="6"/>
      <c r="G2624" s="99"/>
      <c r="H2624" s="8"/>
      <c r="I2624" s="8"/>
      <c r="J2624" s="8"/>
      <c r="K2624" s="8"/>
      <c r="L2624" s="8"/>
      <c r="M2624" s="8"/>
    </row>
    <row r="2625" spans="1:13">
      <c r="A2625" s="17">
        <v>20</v>
      </c>
      <c r="B2625" s="75"/>
      <c r="C2625" s="6"/>
      <c r="D2625" s="6"/>
      <c r="E2625" s="6"/>
      <c r="F2625" s="6"/>
      <c r="G2625" s="99"/>
      <c r="H2625" s="8"/>
      <c r="I2625" s="8"/>
      <c r="J2625" s="8"/>
      <c r="K2625" s="8"/>
      <c r="L2625" s="8"/>
      <c r="M2625" s="8"/>
    </row>
    <row r="2626" spans="1:13">
      <c r="A2626" s="17">
        <v>21</v>
      </c>
      <c r="B2626" s="76"/>
      <c r="C2626" s="6"/>
      <c r="D2626" s="6"/>
      <c r="E2626" s="6"/>
      <c r="F2626" s="6"/>
      <c r="G2626" s="99"/>
      <c r="H2626" s="8"/>
      <c r="I2626" s="8"/>
      <c r="J2626" s="8"/>
      <c r="K2626" s="8"/>
      <c r="L2626" s="8"/>
      <c r="M2626" s="8"/>
    </row>
    <row r="2627" spans="1:13">
      <c r="A2627" s="17">
        <v>22</v>
      </c>
      <c r="B2627" s="76"/>
      <c r="C2627" s="6"/>
      <c r="D2627" s="6"/>
      <c r="E2627" s="6"/>
      <c r="F2627" s="6"/>
      <c r="G2627" s="99"/>
      <c r="H2627" s="8"/>
      <c r="I2627" s="8"/>
      <c r="J2627" s="8"/>
      <c r="K2627" s="8"/>
      <c r="L2627" s="8"/>
      <c r="M2627" s="8"/>
    </row>
    <row r="2628" spans="1:13">
      <c r="A2628" s="17">
        <v>23</v>
      </c>
      <c r="B2628" s="76"/>
      <c r="C2628" s="6"/>
      <c r="D2628" s="6"/>
      <c r="E2628" s="6"/>
      <c r="F2628" s="6"/>
      <c r="G2628" s="99"/>
      <c r="H2628" s="8"/>
      <c r="I2628" s="8"/>
      <c r="J2628" s="8"/>
      <c r="K2628" s="8"/>
      <c r="L2628" s="8" t="s">
        <v>84</v>
      </c>
      <c r="M2628" s="8"/>
    </row>
    <row r="2629" spans="1:13">
      <c r="A2629" s="17">
        <v>24</v>
      </c>
      <c r="B2629" s="75"/>
      <c r="C2629" s="6"/>
      <c r="D2629" s="6"/>
      <c r="E2629" s="6"/>
      <c r="F2629" s="6"/>
      <c r="G2629" s="99"/>
      <c r="H2629" s="42"/>
      <c r="I2629" s="8"/>
      <c r="J2629" s="42"/>
      <c r="K2629" s="8"/>
      <c r="L2629" s="8"/>
      <c r="M2629" s="8"/>
    </row>
    <row r="2630" spans="1:13">
      <c r="A2630" s="17">
        <v>25</v>
      </c>
      <c r="B2630" s="76"/>
      <c r="C2630" s="6"/>
      <c r="D2630" s="6"/>
      <c r="E2630" s="6"/>
      <c r="F2630" s="6"/>
      <c r="G2630" s="99"/>
      <c r="H2630" s="42"/>
      <c r="I2630" s="99"/>
      <c r="J2630" s="42"/>
      <c r="K2630" s="8"/>
      <c r="L2630" s="8"/>
      <c r="M2630" s="8"/>
    </row>
    <row r="2631" spans="1:13">
      <c r="G2631" s="8"/>
      <c r="H2631" s="8"/>
      <c r="I2631" s="8"/>
      <c r="J2631" s="8"/>
      <c r="K2631" s="8"/>
      <c r="L2631" s="8"/>
      <c r="M2631" s="8"/>
    </row>
    <row r="2632" spans="1:13">
      <c r="G2632" s="8"/>
      <c r="H2632" s="8"/>
      <c r="I2632" s="8"/>
      <c r="J2632" s="8"/>
      <c r="K2632" s="8"/>
      <c r="L2632" s="8"/>
      <c r="M2632" s="8"/>
    </row>
    <row r="2633" spans="1:13">
      <c r="G2633" s="8"/>
      <c r="H2633" s="8"/>
      <c r="I2633" s="8"/>
      <c r="J2633" s="8"/>
      <c r="K2633" s="8"/>
      <c r="L2633" s="8"/>
      <c r="M2633" s="8"/>
    </row>
    <row r="2634" spans="1:13">
      <c r="G2634" s="8"/>
      <c r="H2634" s="8"/>
      <c r="I2634" s="8"/>
      <c r="J2634" s="8"/>
      <c r="K2634" s="8"/>
      <c r="L2634" s="8"/>
      <c r="M2634" s="8"/>
    </row>
    <row r="2635" spans="1:13">
      <c r="G2635" s="8"/>
      <c r="H2635" s="8"/>
      <c r="I2635" s="8"/>
      <c r="J2635" s="8"/>
      <c r="K2635" s="8"/>
      <c r="L2635" s="8"/>
      <c r="M2635" s="8"/>
    </row>
    <row r="2636" spans="1:13">
      <c r="G2636" s="8"/>
      <c r="H2636" s="8"/>
      <c r="I2636" s="8"/>
      <c r="J2636" s="8"/>
      <c r="K2636" s="8"/>
      <c r="L2636" s="8"/>
      <c r="M2636" s="8"/>
    </row>
    <row r="2637" spans="1:13">
      <c r="G2637" s="8"/>
      <c r="H2637" s="8"/>
      <c r="I2637" s="8"/>
      <c r="J2637" s="8"/>
      <c r="K2637" s="8"/>
      <c r="L2637" s="8"/>
      <c r="M2637" s="8"/>
    </row>
    <row r="2638" spans="1:13">
      <c r="G2638" s="8"/>
      <c r="H2638" s="8"/>
      <c r="I2638" s="8"/>
      <c r="J2638" s="8"/>
      <c r="K2638" s="8"/>
      <c r="L2638" s="8"/>
      <c r="M2638" s="8"/>
    </row>
    <row r="2639" spans="1:13">
      <c r="G2639" s="8"/>
      <c r="H2639" s="8"/>
      <c r="I2639" s="8"/>
      <c r="J2639" s="8"/>
      <c r="K2639" s="8"/>
      <c r="L2639" s="8"/>
      <c r="M2639" s="8"/>
    </row>
    <row r="2640" spans="1:13">
      <c r="G2640" s="8"/>
      <c r="H2640" s="8"/>
      <c r="I2640" s="8"/>
      <c r="J2640" s="8"/>
      <c r="K2640" s="8"/>
      <c r="L2640" s="8"/>
      <c r="M2640" s="8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  <c r="M2641" s="94"/>
    </row>
    <row r="2642" spans="1:13">
      <c r="A2642" s="202" t="s">
        <v>86</v>
      </c>
      <c r="B2642" s="203"/>
      <c r="C2642" s="203"/>
      <c r="D2642" s="203"/>
      <c r="E2642" s="203"/>
      <c r="F2642" s="97"/>
      <c r="G2642" s="27"/>
      <c r="H2642" s="96" t="s">
        <v>51</v>
      </c>
      <c r="I2642" s="96"/>
      <c r="J2642" s="96"/>
      <c r="K2642" s="27"/>
      <c r="L2642" s="27"/>
      <c r="M2642" s="27"/>
    </row>
    <row r="2643" spans="1:13">
      <c r="A2643" s="34" t="s">
        <v>52</v>
      </c>
      <c r="B2643" s="97"/>
      <c r="C2643" s="97"/>
      <c r="D2643" s="97"/>
      <c r="E2643" s="97"/>
      <c r="F2643" s="97"/>
      <c r="G2643" s="27"/>
      <c r="H2643" s="55" t="s">
        <v>89</v>
      </c>
      <c r="I2643" s="55"/>
      <c r="J2643" s="55"/>
      <c r="K2643" s="37"/>
      <c r="L2643" s="26"/>
      <c r="M2643" s="26"/>
    </row>
    <row r="2644" spans="1:13">
      <c r="A2644" s="97"/>
      <c r="B2644" s="29"/>
      <c r="C2644" s="15" t="s">
        <v>53</v>
      </c>
      <c r="D2644" s="67"/>
      <c r="E2644" s="30"/>
      <c r="F2644" s="28"/>
      <c r="G2644" s="27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32"/>
    </row>
    <row r="2645" spans="1:13">
      <c r="A2645" s="1"/>
      <c r="B2645" s="1"/>
      <c r="C2645" s="15" t="s">
        <v>59</v>
      </c>
      <c r="D2645" s="30"/>
      <c r="E2645" s="30"/>
      <c r="F2645" s="28"/>
      <c r="G2645" s="27"/>
      <c r="H2645" s="31">
        <v>1</v>
      </c>
      <c r="I2645" s="68"/>
      <c r="J2645" s="35"/>
      <c r="K2645" s="31"/>
      <c r="L2645" s="33"/>
      <c r="M2645" s="106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27"/>
      <c r="H2646" s="31">
        <v>2</v>
      </c>
      <c r="I2646" s="68"/>
      <c r="J2646" s="35"/>
      <c r="K2646" s="31"/>
      <c r="L2646" s="33"/>
      <c r="M2646" s="106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27"/>
      <c r="H2647" s="31">
        <v>3</v>
      </c>
      <c r="I2647" s="31"/>
      <c r="J2647" s="35"/>
      <c r="K2647" s="31"/>
      <c r="L2647" s="33"/>
      <c r="M2647" s="106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27"/>
      <c r="H2648" s="31">
        <v>4</v>
      </c>
      <c r="I2648" s="31"/>
      <c r="J2648" s="35"/>
      <c r="K2648" s="31"/>
      <c r="L2648" s="33"/>
      <c r="M2648" s="106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27"/>
      <c r="H2649" s="31">
        <v>5</v>
      </c>
      <c r="I2649" s="31"/>
      <c r="J2649" s="35"/>
      <c r="K2649" s="31"/>
      <c r="L2649" s="33"/>
      <c r="M2649" s="106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27"/>
      <c r="H2650" s="72"/>
      <c r="I2650" s="72"/>
      <c r="J2650" s="72"/>
      <c r="K2650" s="72"/>
      <c r="L2650" s="44"/>
      <c r="M2650" s="44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27"/>
      <c r="H2651" s="98"/>
      <c r="I2651" s="98"/>
      <c r="J2651" s="98"/>
      <c r="K2651" s="98"/>
      <c r="L2651" s="44"/>
      <c r="M2651" s="44"/>
    </row>
    <row r="2652" spans="1:13">
      <c r="A2652" s="17">
        <v>3</v>
      </c>
      <c r="B2652" s="75"/>
      <c r="C2652" s="71"/>
      <c r="D2652" s="6"/>
      <c r="E2652" s="71"/>
      <c r="F2652" s="6"/>
      <c r="G2652" s="27"/>
      <c r="H2652" s="204" t="s">
        <v>75</v>
      </c>
      <c r="I2652" s="205"/>
      <c r="J2652" s="98"/>
      <c r="K2652" s="44" t="s">
        <v>35</v>
      </c>
      <c r="L2652" s="5"/>
      <c r="M2652" s="5"/>
    </row>
    <row r="2653" spans="1:13">
      <c r="A2653" s="17">
        <v>4</v>
      </c>
      <c r="B2653" s="75"/>
      <c r="C2653" s="71"/>
      <c r="D2653" s="6"/>
      <c r="E2653" s="71"/>
      <c r="F2653" s="6"/>
      <c r="G2653" s="27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3"/>
    </row>
    <row r="2654" spans="1:13">
      <c r="A2654" s="17">
        <v>5</v>
      </c>
      <c r="B2654" s="76"/>
      <c r="C2654" s="71"/>
      <c r="D2654" s="71"/>
      <c r="E2654" s="71"/>
      <c r="F2654" s="6"/>
      <c r="G2654" s="27"/>
      <c r="H2654" s="21" t="s">
        <v>65</v>
      </c>
      <c r="I2654" s="21"/>
      <c r="J2654" s="43">
        <f>SUM(B2652:B2654)*5+(B2656)*3+B2651</f>
        <v>10</v>
      </c>
      <c r="K2654" s="27"/>
      <c r="L2654" s="3"/>
      <c r="M2654" s="3"/>
    </row>
    <row r="2655" spans="1:13">
      <c r="A2655" s="17">
        <v>6</v>
      </c>
      <c r="B2655" s="7"/>
      <c r="C2655" s="7"/>
      <c r="D2655" s="7"/>
      <c r="E2655" s="71"/>
      <c r="F2655" s="6"/>
      <c r="G2655" s="27"/>
      <c r="H2655" s="206" t="s">
        <v>66</v>
      </c>
      <c r="I2655" s="207"/>
      <c r="J2655" s="206" t="s">
        <v>67</v>
      </c>
      <c r="K2655" s="207"/>
      <c r="L2655" s="20"/>
      <c r="M2655" s="20"/>
    </row>
    <row r="2656" spans="1:13">
      <c r="A2656" s="17">
        <v>7</v>
      </c>
      <c r="B2656" s="76"/>
      <c r="C2656" s="71"/>
      <c r="D2656" s="71"/>
      <c r="E2656" s="71"/>
      <c r="F2656" s="6"/>
      <c r="G2656" s="27"/>
      <c r="H2656" s="197"/>
      <c r="I2656" s="198"/>
      <c r="J2656" s="197"/>
      <c r="K2656" s="198"/>
      <c r="L2656" s="27"/>
      <c r="M2656" s="27"/>
    </row>
    <row r="2657" spans="1:13">
      <c r="A2657" s="17">
        <v>8</v>
      </c>
      <c r="B2657" s="7"/>
      <c r="C2657" s="7"/>
      <c r="D2657" s="7"/>
      <c r="E2657" s="71"/>
      <c r="F2657" s="6"/>
      <c r="G2657" s="27"/>
      <c r="H2657" s="199"/>
      <c r="I2657" s="200"/>
      <c r="J2657" s="199"/>
      <c r="K2657" s="200"/>
      <c r="L2657" s="27"/>
      <c r="M2657" s="27"/>
    </row>
    <row r="2658" spans="1:13">
      <c r="A2658" s="17">
        <v>9</v>
      </c>
      <c r="B2658" s="23"/>
      <c r="C2658" s="7"/>
      <c r="D2658" s="7"/>
      <c r="E2658" s="6"/>
      <c r="F2658" s="6"/>
      <c r="G2658" s="27"/>
      <c r="H2658" s="38" t="s">
        <v>68</v>
      </c>
      <c r="I2658" s="38"/>
      <c r="J2658" s="38"/>
      <c r="K2658" s="38"/>
      <c r="L2658" s="27"/>
      <c r="M2658" s="27"/>
    </row>
    <row r="2659" spans="1:13">
      <c r="A2659" s="17">
        <v>10</v>
      </c>
      <c r="B2659" s="95"/>
      <c r="C2659" s="6"/>
      <c r="D2659" s="6"/>
      <c r="E2659" s="6"/>
      <c r="F2659" s="6"/>
      <c r="G2659" s="27"/>
      <c r="H2659" s="54" t="s">
        <v>69</v>
      </c>
      <c r="I2659" s="54"/>
      <c r="J2659" s="54"/>
      <c r="K2659" s="54"/>
      <c r="L2659" s="27"/>
      <c r="M2659" s="27"/>
    </row>
    <row r="2660" spans="1:13">
      <c r="A2660" s="17">
        <v>11</v>
      </c>
      <c r="B2660" s="76"/>
      <c r="C2660" s="6"/>
      <c r="D2660" s="6"/>
      <c r="E2660" s="6"/>
      <c r="F2660" s="6"/>
      <c r="G2660" s="20"/>
      <c r="H2660" s="182"/>
      <c r="I2660" s="183"/>
      <c r="J2660" s="8"/>
      <c r="K2660" s="8"/>
      <c r="L2660" s="8"/>
      <c r="M2660" s="8"/>
    </row>
    <row r="2661" spans="1:13">
      <c r="A2661" s="17">
        <v>12</v>
      </c>
      <c r="B2661" s="75"/>
      <c r="C2661" s="6"/>
      <c r="D2661" s="6"/>
      <c r="E2661" s="6"/>
      <c r="F2661" s="6"/>
      <c r="G2661" s="20"/>
      <c r="H2661" s="95"/>
      <c r="I2661" s="7"/>
      <c r="J2661" s="8"/>
      <c r="K2661" s="8"/>
      <c r="L2661" s="8"/>
      <c r="M2661" s="8"/>
    </row>
    <row r="2662" spans="1:13">
      <c r="A2662" s="17">
        <v>13</v>
      </c>
      <c r="B2662" s="76"/>
      <c r="C2662" s="6"/>
      <c r="D2662" s="6"/>
      <c r="E2662" s="6"/>
      <c r="F2662" s="6"/>
      <c r="G2662" s="20"/>
      <c r="H2662" s="95"/>
      <c r="I2662" s="7"/>
      <c r="J2662" s="8"/>
      <c r="K2662" s="8"/>
      <c r="L2662" s="8"/>
      <c r="M2662" s="8"/>
    </row>
    <row r="2663" spans="1:13">
      <c r="A2663" s="17">
        <v>14</v>
      </c>
      <c r="B2663" s="76"/>
      <c r="C2663" s="6"/>
      <c r="D2663" s="6"/>
      <c r="E2663" s="6"/>
      <c r="F2663" s="6"/>
      <c r="G2663" s="20"/>
      <c r="H2663" s="95"/>
      <c r="I2663" s="7"/>
      <c r="J2663" s="8"/>
      <c r="K2663" s="8"/>
      <c r="L2663" s="8"/>
      <c r="M2663" s="8"/>
    </row>
    <row r="2664" spans="1:13">
      <c r="A2664" s="17">
        <v>15</v>
      </c>
      <c r="B2664" s="76"/>
      <c r="C2664" s="6"/>
      <c r="D2664" s="6"/>
      <c r="E2664" s="6"/>
      <c r="F2664" s="6"/>
      <c r="G2664" s="20"/>
      <c r="H2664" s="95"/>
      <c r="I2664" s="7"/>
      <c r="J2664" s="8"/>
      <c r="K2664" s="8"/>
      <c r="L2664" s="8"/>
      <c r="M2664" s="8"/>
    </row>
    <row r="2665" spans="1:13">
      <c r="A2665" s="17">
        <v>16</v>
      </c>
      <c r="B2665" s="75"/>
      <c r="C2665" s="6"/>
      <c r="D2665" s="6"/>
      <c r="E2665" s="6"/>
      <c r="F2665" s="6"/>
      <c r="G2665" s="54"/>
      <c r="H2665" s="95"/>
      <c r="I2665" s="7"/>
      <c r="J2665" s="8"/>
      <c r="K2665" s="8"/>
      <c r="L2665" s="8"/>
      <c r="M2665" s="8"/>
    </row>
    <row r="2666" spans="1:13">
      <c r="A2666" s="17">
        <v>17</v>
      </c>
      <c r="B2666" s="76"/>
      <c r="C2666" s="6"/>
      <c r="D2666" s="6"/>
      <c r="E2666" s="6"/>
      <c r="F2666" s="6"/>
      <c r="G2666" s="54"/>
      <c r="H2666" s="56" t="s">
        <v>83</v>
      </c>
      <c r="I2666" s="8"/>
      <c r="J2666" s="56"/>
      <c r="K2666" s="8"/>
      <c r="L2666" s="56"/>
      <c r="M2666" s="56"/>
    </row>
    <row r="2667" spans="1:13">
      <c r="A2667" s="17">
        <v>18</v>
      </c>
      <c r="B2667" s="76"/>
      <c r="C2667" s="6"/>
      <c r="D2667" s="6"/>
      <c r="E2667" s="6"/>
      <c r="F2667" s="6"/>
      <c r="G2667" s="54"/>
      <c r="H2667" s="99"/>
      <c r="I2667" s="8"/>
      <c r="J2667" s="99"/>
      <c r="K2667" s="8"/>
      <c r="L2667" s="99"/>
      <c r="M2667" s="99"/>
    </row>
    <row r="2668" spans="1:13">
      <c r="A2668" s="17">
        <v>19</v>
      </c>
      <c r="B2668" s="76"/>
      <c r="C2668" s="6"/>
      <c r="D2668" s="6"/>
      <c r="E2668" s="6"/>
      <c r="F2668" s="6"/>
      <c r="G2668" s="99"/>
      <c r="H2668" s="8"/>
      <c r="I2668" s="8"/>
      <c r="J2668" s="8"/>
      <c r="K2668" s="8"/>
      <c r="L2668" s="8"/>
      <c r="M2668" s="8"/>
    </row>
    <row r="2669" spans="1:13">
      <c r="A2669" s="17">
        <v>20</v>
      </c>
      <c r="B2669" s="75"/>
      <c r="C2669" s="6"/>
      <c r="D2669" s="6"/>
      <c r="E2669" s="6"/>
      <c r="F2669" s="6"/>
      <c r="G2669" s="99"/>
      <c r="H2669" s="8"/>
      <c r="I2669" s="8"/>
      <c r="J2669" s="8"/>
      <c r="K2669" s="8"/>
      <c r="L2669" s="8"/>
      <c r="M2669" s="8"/>
    </row>
    <row r="2670" spans="1:13">
      <c r="A2670" s="17">
        <v>21</v>
      </c>
      <c r="B2670" s="76"/>
      <c r="C2670" s="6"/>
      <c r="D2670" s="6"/>
      <c r="E2670" s="6"/>
      <c r="F2670" s="6"/>
      <c r="G2670" s="99"/>
      <c r="H2670" s="8"/>
      <c r="I2670" s="8"/>
      <c r="J2670" s="8"/>
      <c r="K2670" s="8"/>
      <c r="L2670" s="8"/>
      <c r="M2670" s="8"/>
    </row>
    <row r="2671" spans="1:13">
      <c r="A2671" s="17">
        <v>22</v>
      </c>
      <c r="B2671" s="76"/>
      <c r="C2671" s="6"/>
      <c r="D2671" s="6"/>
      <c r="E2671" s="6"/>
      <c r="F2671" s="6"/>
      <c r="G2671" s="99"/>
      <c r="H2671" s="8"/>
      <c r="I2671" s="8"/>
      <c r="J2671" s="8"/>
      <c r="K2671" s="8"/>
      <c r="L2671" s="8"/>
      <c r="M2671" s="8"/>
    </row>
    <row r="2672" spans="1:13">
      <c r="A2672" s="17">
        <v>23</v>
      </c>
      <c r="B2672" s="76"/>
      <c r="C2672" s="6"/>
      <c r="D2672" s="6"/>
      <c r="E2672" s="6"/>
      <c r="F2672" s="6"/>
      <c r="G2672" s="99"/>
      <c r="H2672" s="8"/>
      <c r="I2672" s="8"/>
      <c r="J2672" s="8"/>
      <c r="K2672" s="8"/>
      <c r="L2672" s="8" t="s">
        <v>84</v>
      </c>
      <c r="M2672" s="8"/>
    </row>
    <row r="2673" spans="1:13">
      <c r="A2673" s="17">
        <v>24</v>
      </c>
      <c r="B2673" s="75"/>
      <c r="C2673" s="6"/>
      <c r="D2673" s="6"/>
      <c r="E2673" s="6"/>
      <c r="F2673" s="6"/>
      <c r="G2673" s="99"/>
      <c r="H2673" s="42"/>
      <c r="I2673" s="8"/>
      <c r="J2673" s="42"/>
      <c r="K2673" s="8"/>
      <c r="L2673" s="8"/>
      <c r="M2673" s="8"/>
    </row>
    <row r="2674" spans="1:13">
      <c r="A2674" s="17">
        <v>25</v>
      </c>
      <c r="B2674" s="76"/>
      <c r="C2674" s="6"/>
      <c r="D2674" s="6"/>
      <c r="E2674" s="6"/>
      <c r="F2674" s="6"/>
      <c r="G2674" s="99"/>
      <c r="H2674" s="42"/>
      <c r="I2674" s="99"/>
      <c r="J2674" s="42"/>
      <c r="K2674" s="8"/>
      <c r="L2674" s="8"/>
      <c r="M2674" s="8"/>
    </row>
    <row r="2675" spans="1:13">
      <c r="G2675" s="8"/>
      <c r="H2675" s="8"/>
      <c r="I2675" s="8"/>
      <c r="J2675" s="8"/>
      <c r="K2675" s="8"/>
      <c r="L2675" s="8"/>
      <c r="M2675" s="8"/>
    </row>
    <row r="2676" spans="1:13">
      <c r="G2676" s="8"/>
      <c r="H2676" s="8"/>
      <c r="I2676" s="8"/>
      <c r="J2676" s="8"/>
      <c r="K2676" s="8"/>
      <c r="L2676" s="8"/>
      <c r="M2676" s="8"/>
    </row>
    <row r="2677" spans="1:13">
      <c r="G2677" s="8"/>
      <c r="H2677" s="8"/>
      <c r="I2677" s="8"/>
      <c r="J2677" s="8"/>
      <c r="K2677" s="8"/>
      <c r="L2677" s="8"/>
      <c r="M2677" s="8"/>
    </row>
    <row r="2678" spans="1:13">
      <c r="G2678" s="8"/>
      <c r="H2678" s="8"/>
      <c r="I2678" s="8"/>
      <c r="J2678" s="8"/>
      <c r="K2678" s="8"/>
      <c r="L2678" s="8"/>
      <c r="M2678" s="8"/>
    </row>
    <row r="2679" spans="1:13">
      <c r="G2679" s="8"/>
      <c r="H2679" s="8"/>
      <c r="I2679" s="8"/>
      <c r="J2679" s="8"/>
      <c r="K2679" s="8"/>
      <c r="L2679" s="8"/>
      <c r="M2679" s="8"/>
    </row>
    <row r="2680" spans="1:13">
      <c r="G2680" s="8"/>
      <c r="H2680" s="8"/>
      <c r="I2680" s="8"/>
      <c r="J2680" s="8"/>
      <c r="K2680" s="8"/>
      <c r="L2680" s="8"/>
      <c r="M2680" s="8"/>
    </row>
    <row r="2681" spans="1:13">
      <c r="G2681" s="8"/>
      <c r="H2681" s="8"/>
      <c r="I2681" s="8"/>
      <c r="J2681" s="8"/>
      <c r="K2681" s="8"/>
      <c r="L2681" s="8"/>
      <c r="M2681" s="8"/>
    </row>
    <row r="2682" spans="1:13">
      <c r="G2682" s="8"/>
      <c r="H2682" s="8"/>
      <c r="I2682" s="8"/>
      <c r="J2682" s="8"/>
      <c r="K2682" s="8"/>
      <c r="L2682" s="8"/>
      <c r="M2682" s="8"/>
    </row>
    <row r="2683" spans="1:13">
      <c r="G2683" s="8"/>
      <c r="H2683" s="8"/>
      <c r="I2683" s="8"/>
      <c r="J2683" s="8"/>
      <c r="K2683" s="8"/>
      <c r="L2683" s="8"/>
      <c r="M2683" s="8"/>
    </row>
    <row r="2684" spans="1:13">
      <c r="G2684" s="8"/>
      <c r="H2684" s="8"/>
      <c r="I2684" s="8"/>
      <c r="J2684" s="8"/>
      <c r="K2684" s="8"/>
      <c r="L2684" s="8"/>
      <c r="M2684" s="8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  <c r="M2685" s="94"/>
    </row>
    <row r="2686" spans="1:13">
      <c r="A2686" s="202" t="s">
        <v>86</v>
      </c>
      <c r="B2686" s="203"/>
      <c r="C2686" s="203"/>
      <c r="D2686" s="203"/>
      <c r="E2686" s="203"/>
      <c r="F2686" s="97"/>
      <c r="G2686" s="27"/>
      <c r="H2686" s="96" t="s">
        <v>51</v>
      </c>
      <c r="I2686" s="96"/>
      <c r="J2686" s="96"/>
      <c r="K2686" s="27"/>
      <c r="L2686" s="27"/>
      <c r="M2686" s="27"/>
    </row>
    <row r="2687" spans="1:13">
      <c r="A2687" s="34" t="s">
        <v>52</v>
      </c>
      <c r="B2687" s="97"/>
      <c r="C2687" s="97"/>
      <c r="D2687" s="97"/>
      <c r="E2687" s="97"/>
      <c r="F2687" s="97"/>
      <c r="G2687" s="27"/>
      <c r="H2687" s="55" t="s">
        <v>89</v>
      </c>
      <c r="I2687" s="55"/>
      <c r="J2687" s="55"/>
      <c r="K2687" s="37"/>
      <c r="L2687" s="26"/>
      <c r="M2687" s="26"/>
    </row>
    <row r="2688" spans="1:13">
      <c r="A2688" s="97"/>
      <c r="B2688" s="29"/>
      <c r="C2688" s="15" t="s">
        <v>53</v>
      </c>
      <c r="D2688" s="67"/>
      <c r="E2688" s="30"/>
      <c r="F2688" s="28"/>
      <c r="G2688" s="27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32"/>
    </row>
    <row r="2689" spans="1:13">
      <c r="A2689" s="1"/>
      <c r="B2689" s="1"/>
      <c r="C2689" s="15" t="s">
        <v>59</v>
      </c>
      <c r="D2689" s="30"/>
      <c r="E2689" s="30"/>
      <c r="F2689" s="28"/>
      <c r="G2689" s="27"/>
      <c r="H2689" s="31">
        <v>1</v>
      </c>
      <c r="I2689" s="68"/>
      <c r="J2689" s="35"/>
      <c r="K2689" s="31"/>
      <c r="L2689" s="33"/>
      <c r="M2689" s="106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27"/>
      <c r="H2690" s="31">
        <v>2</v>
      </c>
      <c r="I2690" s="68"/>
      <c r="J2690" s="35"/>
      <c r="K2690" s="31"/>
      <c r="L2690" s="33"/>
      <c r="M2690" s="106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27"/>
      <c r="H2691" s="31">
        <v>3</v>
      </c>
      <c r="I2691" s="31"/>
      <c r="J2691" s="35"/>
      <c r="K2691" s="31"/>
      <c r="L2691" s="33"/>
      <c r="M2691" s="106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27"/>
      <c r="H2692" s="31">
        <v>4</v>
      </c>
      <c r="I2692" s="31"/>
      <c r="J2692" s="35"/>
      <c r="K2692" s="31"/>
      <c r="L2692" s="33"/>
      <c r="M2692" s="106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27"/>
      <c r="H2693" s="31">
        <v>5</v>
      </c>
      <c r="I2693" s="31"/>
      <c r="J2693" s="35"/>
      <c r="K2693" s="31"/>
      <c r="L2693" s="33"/>
      <c r="M2693" s="106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27"/>
      <c r="H2694" s="72"/>
      <c r="I2694" s="72"/>
      <c r="J2694" s="72"/>
      <c r="K2694" s="72"/>
      <c r="L2694" s="44"/>
      <c r="M2694" s="44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27"/>
      <c r="H2695" s="98"/>
      <c r="I2695" s="98"/>
      <c r="J2695" s="98"/>
      <c r="K2695" s="98"/>
      <c r="L2695" s="44"/>
      <c r="M2695" s="44"/>
    </row>
    <row r="2696" spans="1:13">
      <c r="A2696" s="17">
        <v>3</v>
      </c>
      <c r="B2696" s="75"/>
      <c r="C2696" s="71"/>
      <c r="D2696" s="6"/>
      <c r="E2696" s="71"/>
      <c r="F2696" s="6"/>
      <c r="G2696" s="27"/>
      <c r="H2696" s="204" t="s">
        <v>75</v>
      </c>
      <c r="I2696" s="205"/>
      <c r="J2696" s="98"/>
      <c r="K2696" s="44" t="s">
        <v>35</v>
      </c>
      <c r="L2696" s="5"/>
      <c r="M2696" s="5"/>
    </row>
    <row r="2697" spans="1:13">
      <c r="A2697" s="17">
        <v>4</v>
      </c>
      <c r="B2697" s="75"/>
      <c r="C2697" s="71"/>
      <c r="D2697" s="6"/>
      <c r="E2697" s="71"/>
      <c r="F2697" s="6"/>
      <c r="G2697" s="27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3"/>
    </row>
    <row r="2698" spans="1:13">
      <c r="A2698" s="17">
        <v>5</v>
      </c>
      <c r="B2698" s="76"/>
      <c r="C2698" s="71"/>
      <c r="D2698" s="71"/>
      <c r="E2698" s="71"/>
      <c r="F2698" s="6"/>
      <c r="G2698" s="27"/>
      <c r="H2698" s="21" t="s">
        <v>65</v>
      </c>
      <c r="I2698" s="21"/>
      <c r="J2698" s="43">
        <f>SUM(B2696:B2698)*5+(B2700)*3+B2695</f>
        <v>10</v>
      </c>
      <c r="K2698" s="27"/>
      <c r="L2698" s="3"/>
      <c r="M2698" s="3"/>
    </row>
    <row r="2699" spans="1:13">
      <c r="A2699" s="17">
        <v>6</v>
      </c>
      <c r="B2699" s="7"/>
      <c r="C2699" s="7"/>
      <c r="D2699" s="7"/>
      <c r="E2699" s="71"/>
      <c r="F2699" s="6"/>
      <c r="G2699" s="27"/>
      <c r="H2699" s="206" t="s">
        <v>66</v>
      </c>
      <c r="I2699" s="207"/>
      <c r="J2699" s="206" t="s">
        <v>67</v>
      </c>
      <c r="K2699" s="207"/>
      <c r="L2699" s="20"/>
      <c r="M2699" s="20"/>
    </row>
    <row r="2700" spans="1:13">
      <c r="A2700" s="17">
        <v>7</v>
      </c>
      <c r="B2700" s="76"/>
      <c r="C2700" s="71"/>
      <c r="D2700" s="71"/>
      <c r="E2700" s="71"/>
      <c r="F2700" s="6"/>
      <c r="G2700" s="27"/>
      <c r="H2700" s="197"/>
      <c r="I2700" s="198"/>
      <c r="J2700" s="197"/>
      <c r="K2700" s="198"/>
      <c r="L2700" s="27"/>
      <c r="M2700" s="27"/>
    </row>
    <row r="2701" spans="1:13">
      <c r="A2701" s="17">
        <v>8</v>
      </c>
      <c r="B2701" s="7"/>
      <c r="C2701" s="7"/>
      <c r="D2701" s="7"/>
      <c r="E2701" s="71"/>
      <c r="F2701" s="6"/>
      <c r="G2701" s="27"/>
      <c r="H2701" s="199"/>
      <c r="I2701" s="200"/>
      <c r="J2701" s="199"/>
      <c r="K2701" s="200"/>
      <c r="L2701" s="27"/>
      <c r="M2701" s="27"/>
    </row>
    <row r="2702" spans="1:13">
      <c r="A2702" s="17">
        <v>9</v>
      </c>
      <c r="B2702" s="23"/>
      <c r="C2702" s="7"/>
      <c r="D2702" s="7"/>
      <c r="E2702" s="6"/>
      <c r="F2702" s="6"/>
      <c r="G2702" s="27"/>
      <c r="H2702" s="38" t="s">
        <v>68</v>
      </c>
      <c r="I2702" s="38"/>
      <c r="J2702" s="38"/>
      <c r="K2702" s="38"/>
      <c r="L2702" s="27"/>
      <c r="M2702" s="27"/>
    </row>
    <row r="2703" spans="1:13">
      <c r="A2703" s="17">
        <v>10</v>
      </c>
      <c r="B2703" s="95"/>
      <c r="C2703" s="6"/>
      <c r="D2703" s="6"/>
      <c r="E2703" s="6"/>
      <c r="F2703" s="6"/>
      <c r="G2703" s="27"/>
      <c r="H2703" s="54" t="s">
        <v>69</v>
      </c>
      <c r="I2703" s="54"/>
      <c r="J2703" s="54"/>
      <c r="K2703" s="54"/>
      <c r="L2703" s="27"/>
      <c r="M2703" s="27"/>
    </row>
    <row r="2704" spans="1:13">
      <c r="A2704" s="17">
        <v>11</v>
      </c>
      <c r="B2704" s="76"/>
      <c r="C2704" s="6"/>
      <c r="D2704" s="6"/>
      <c r="E2704" s="6"/>
      <c r="F2704" s="6"/>
      <c r="G2704" s="20"/>
      <c r="H2704" s="182"/>
      <c r="I2704" s="183"/>
      <c r="J2704" s="8"/>
      <c r="K2704" s="8"/>
      <c r="L2704" s="8"/>
      <c r="M2704" s="8"/>
    </row>
    <row r="2705" spans="1:13">
      <c r="A2705" s="17">
        <v>12</v>
      </c>
      <c r="B2705" s="75"/>
      <c r="C2705" s="6"/>
      <c r="D2705" s="6"/>
      <c r="E2705" s="6"/>
      <c r="F2705" s="6"/>
      <c r="G2705" s="20"/>
      <c r="H2705" s="95"/>
      <c r="I2705" s="7"/>
      <c r="J2705" s="8"/>
      <c r="K2705" s="8"/>
      <c r="L2705" s="8"/>
      <c r="M2705" s="8"/>
    </row>
    <row r="2706" spans="1:13">
      <c r="A2706" s="17">
        <v>13</v>
      </c>
      <c r="B2706" s="76"/>
      <c r="C2706" s="6"/>
      <c r="D2706" s="6"/>
      <c r="E2706" s="6"/>
      <c r="F2706" s="6"/>
      <c r="G2706" s="20"/>
      <c r="H2706" s="95"/>
      <c r="I2706" s="7"/>
      <c r="J2706" s="8"/>
      <c r="K2706" s="8"/>
      <c r="L2706" s="8"/>
      <c r="M2706" s="8"/>
    </row>
    <row r="2707" spans="1:13">
      <c r="A2707" s="17">
        <v>14</v>
      </c>
      <c r="B2707" s="76"/>
      <c r="C2707" s="6"/>
      <c r="D2707" s="6"/>
      <c r="E2707" s="6"/>
      <c r="F2707" s="6"/>
      <c r="G2707" s="20"/>
      <c r="H2707" s="95"/>
      <c r="I2707" s="7"/>
      <c r="J2707" s="8"/>
      <c r="K2707" s="8"/>
      <c r="L2707" s="8"/>
      <c r="M2707" s="8"/>
    </row>
    <row r="2708" spans="1:13">
      <c r="A2708" s="17">
        <v>15</v>
      </c>
      <c r="B2708" s="76"/>
      <c r="C2708" s="6"/>
      <c r="D2708" s="6"/>
      <c r="E2708" s="6"/>
      <c r="F2708" s="6"/>
      <c r="G2708" s="20"/>
      <c r="H2708" s="95"/>
      <c r="I2708" s="7"/>
      <c r="J2708" s="8"/>
      <c r="K2708" s="8"/>
      <c r="L2708" s="8"/>
      <c r="M2708" s="8"/>
    </row>
    <row r="2709" spans="1:13">
      <c r="A2709" s="17">
        <v>16</v>
      </c>
      <c r="B2709" s="75"/>
      <c r="C2709" s="6"/>
      <c r="D2709" s="6"/>
      <c r="E2709" s="6"/>
      <c r="F2709" s="6"/>
      <c r="G2709" s="54"/>
      <c r="H2709" s="95"/>
      <c r="I2709" s="7"/>
      <c r="J2709" s="8"/>
      <c r="K2709" s="8"/>
      <c r="L2709" s="8"/>
      <c r="M2709" s="8"/>
    </row>
    <row r="2710" spans="1:13">
      <c r="A2710" s="17">
        <v>17</v>
      </c>
      <c r="B2710" s="76"/>
      <c r="C2710" s="6"/>
      <c r="D2710" s="6"/>
      <c r="E2710" s="6"/>
      <c r="F2710" s="6"/>
      <c r="G2710" s="54"/>
      <c r="H2710" s="56" t="s">
        <v>83</v>
      </c>
      <c r="I2710" s="8"/>
      <c r="J2710" s="56"/>
      <c r="K2710" s="8"/>
      <c r="L2710" s="56"/>
      <c r="M2710" s="56"/>
    </row>
    <row r="2711" spans="1:13">
      <c r="A2711" s="17">
        <v>18</v>
      </c>
      <c r="B2711" s="76"/>
      <c r="C2711" s="6"/>
      <c r="D2711" s="6"/>
      <c r="E2711" s="6"/>
      <c r="F2711" s="6"/>
      <c r="G2711" s="54"/>
      <c r="H2711" s="99"/>
      <c r="I2711" s="8"/>
      <c r="J2711" s="99"/>
      <c r="K2711" s="8"/>
      <c r="L2711" s="99"/>
      <c r="M2711" s="99"/>
    </row>
    <row r="2712" spans="1:13">
      <c r="A2712" s="17">
        <v>19</v>
      </c>
      <c r="B2712" s="76"/>
      <c r="C2712" s="6"/>
      <c r="D2712" s="6"/>
      <c r="E2712" s="6"/>
      <c r="F2712" s="6"/>
      <c r="G2712" s="99"/>
      <c r="H2712" s="8"/>
      <c r="I2712" s="8"/>
      <c r="J2712" s="8"/>
      <c r="K2712" s="8"/>
      <c r="L2712" s="8"/>
      <c r="M2712" s="8"/>
    </row>
    <row r="2713" spans="1:13">
      <c r="A2713" s="17">
        <v>20</v>
      </c>
      <c r="B2713" s="75"/>
      <c r="C2713" s="6"/>
      <c r="D2713" s="6"/>
      <c r="E2713" s="6"/>
      <c r="F2713" s="6"/>
      <c r="G2713" s="99"/>
      <c r="H2713" s="8"/>
      <c r="I2713" s="8"/>
      <c r="J2713" s="8"/>
      <c r="K2713" s="8"/>
      <c r="L2713" s="8"/>
      <c r="M2713" s="8"/>
    </row>
    <row r="2714" spans="1:13">
      <c r="A2714" s="17">
        <v>21</v>
      </c>
      <c r="B2714" s="76"/>
      <c r="C2714" s="6"/>
      <c r="D2714" s="6"/>
      <c r="E2714" s="6"/>
      <c r="F2714" s="6"/>
      <c r="G2714" s="99"/>
      <c r="H2714" s="8"/>
      <c r="I2714" s="8"/>
      <c r="J2714" s="8"/>
      <c r="K2714" s="8"/>
      <c r="L2714" s="8"/>
      <c r="M2714" s="8"/>
    </row>
    <row r="2715" spans="1:13">
      <c r="A2715" s="17">
        <v>22</v>
      </c>
      <c r="B2715" s="76"/>
      <c r="C2715" s="6"/>
      <c r="D2715" s="6"/>
      <c r="E2715" s="6"/>
      <c r="F2715" s="6"/>
      <c r="G2715" s="99"/>
      <c r="H2715" s="8"/>
      <c r="I2715" s="8"/>
      <c r="J2715" s="8"/>
      <c r="K2715" s="8"/>
      <c r="L2715" s="8"/>
      <c r="M2715" s="8"/>
    </row>
    <row r="2716" spans="1:13">
      <c r="A2716" s="17">
        <v>23</v>
      </c>
      <c r="B2716" s="76"/>
      <c r="C2716" s="6"/>
      <c r="D2716" s="6"/>
      <c r="E2716" s="6"/>
      <c r="F2716" s="6"/>
      <c r="G2716" s="99"/>
      <c r="H2716" s="8"/>
      <c r="I2716" s="8"/>
      <c r="J2716" s="8"/>
      <c r="K2716" s="8"/>
      <c r="L2716" s="8" t="s">
        <v>84</v>
      </c>
      <c r="M2716" s="8"/>
    </row>
    <row r="2717" spans="1:13">
      <c r="A2717" s="17">
        <v>24</v>
      </c>
      <c r="B2717" s="75"/>
      <c r="C2717" s="6"/>
      <c r="D2717" s="6"/>
      <c r="E2717" s="6"/>
      <c r="F2717" s="6"/>
      <c r="G2717" s="99"/>
      <c r="H2717" s="42"/>
      <c r="I2717" s="8"/>
      <c r="J2717" s="42"/>
      <c r="K2717" s="8"/>
      <c r="L2717" s="8"/>
      <c r="M2717" s="8"/>
    </row>
    <row r="2718" spans="1:13">
      <c r="A2718" s="17">
        <v>25</v>
      </c>
      <c r="B2718" s="76"/>
      <c r="C2718" s="6"/>
      <c r="D2718" s="6"/>
      <c r="E2718" s="6"/>
      <c r="F2718" s="6"/>
      <c r="G2718" s="99"/>
      <c r="H2718" s="42"/>
      <c r="I2718" s="99"/>
      <c r="J2718" s="42"/>
      <c r="K2718" s="8"/>
      <c r="L2718" s="8"/>
      <c r="M2718" s="8"/>
    </row>
    <row r="2719" spans="1:13">
      <c r="G2719" s="8"/>
      <c r="H2719" s="8"/>
      <c r="I2719" s="8"/>
      <c r="J2719" s="8"/>
      <c r="K2719" s="8"/>
      <c r="L2719" s="8"/>
      <c r="M2719" s="8"/>
    </row>
    <row r="2720" spans="1:13">
      <c r="G2720" s="8"/>
      <c r="H2720" s="8"/>
      <c r="I2720" s="8"/>
      <c r="J2720" s="8"/>
      <c r="K2720" s="8"/>
      <c r="L2720" s="8"/>
      <c r="M2720" s="8"/>
    </row>
    <row r="2721" spans="1:13">
      <c r="G2721" s="8"/>
      <c r="H2721" s="8"/>
      <c r="I2721" s="8"/>
      <c r="J2721" s="8"/>
      <c r="K2721" s="8"/>
      <c r="L2721" s="8"/>
      <c r="M2721" s="8"/>
    </row>
    <row r="2722" spans="1:13">
      <c r="G2722" s="8"/>
      <c r="H2722" s="8"/>
      <c r="I2722" s="8"/>
      <c r="J2722" s="8"/>
      <c r="K2722" s="8"/>
      <c r="L2722" s="8"/>
      <c r="M2722" s="8"/>
    </row>
    <row r="2723" spans="1:13">
      <c r="G2723" s="8"/>
      <c r="H2723" s="8"/>
      <c r="I2723" s="8"/>
      <c r="J2723" s="8"/>
      <c r="K2723" s="8"/>
      <c r="L2723" s="8"/>
      <c r="M2723" s="8"/>
    </row>
    <row r="2724" spans="1:13">
      <c r="G2724" s="8"/>
      <c r="H2724" s="8"/>
      <c r="I2724" s="8"/>
      <c r="J2724" s="8"/>
      <c r="K2724" s="8"/>
      <c r="L2724" s="8"/>
      <c r="M2724" s="8"/>
    </row>
    <row r="2725" spans="1:13">
      <c r="G2725" s="8"/>
      <c r="H2725" s="8"/>
      <c r="I2725" s="8"/>
      <c r="J2725" s="8"/>
      <c r="K2725" s="8"/>
      <c r="L2725" s="8"/>
      <c r="M2725" s="8"/>
    </row>
    <row r="2726" spans="1:13">
      <c r="G2726" s="8"/>
      <c r="H2726" s="8"/>
      <c r="I2726" s="8"/>
      <c r="J2726" s="8"/>
      <c r="K2726" s="8"/>
      <c r="L2726" s="8"/>
      <c r="M2726" s="8"/>
    </row>
    <row r="2727" spans="1:13">
      <c r="G2727" s="8"/>
      <c r="H2727" s="8"/>
      <c r="I2727" s="8"/>
      <c r="J2727" s="8"/>
      <c r="K2727" s="8"/>
      <c r="L2727" s="8"/>
      <c r="M2727" s="8"/>
    </row>
    <row r="2728" spans="1:13">
      <c r="G2728" s="8"/>
      <c r="H2728" s="8"/>
      <c r="I2728" s="8"/>
      <c r="J2728" s="8"/>
      <c r="K2728" s="8"/>
      <c r="L2728" s="8"/>
      <c r="M2728" s="8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  <c r="M2729" s="94"/>
    </row>
    <row r="2730" spans="1:13">
      <c r="A2730" s="202" t="s">
        <v>86</v>
      </c>
      <c r="B2730" s="203"/>
      <c r="C2730" s="203"/>
      <c r="D2730" s="203"/>
      <c r="E2730" s="203"/>
      <c r="F2730" s="97"/>
      <c r="G2730" s="27"/>
      <c r="H2730" s="96" t="s">
        <v>51</v>
      </c>
      <c r="I2730" s="96"/>
      <c r="J2730" s="96"/>
      <c r="K2730" s="27"/>
      <c r="L2730" s="27"/>
      <c r="M2730" s="27"/>
    </row>
    <row r="2731" spans="1:13">
      <c r="A2731" s="34" t="s">
        <v>52</v>
      </c>
      <c r="B2731" s="97"/>
      <c r="C2731" s="97"/>
      <c r="D2731" s="97"/>
      <c r="E2731" s="97"/>
      <c r="F2731" s="97"/>
      <c r="G2731" s="27"/>
      <c r="H2731" s="55" t="s">
        <v>89</v>
      </c>
      <c r="I2731" s="55"/>
      <c r="J2731" s="55"/>
      <c r="K2731" s="37"/>
      <c r="L2731" s="26"/>
      <c r="M2731" s="26"/>
    </row>
    <row r="2732" spans="1:13">
      <c r="A2732" s="97"/>
      <c r="B2732" s="29"/>
      <c r="C2732" s="15" t="s">
        <v>53</v>
      </c>
      <c r="D2732" s="67"/>
      <c r="E2732" s="30"/>
      <c r="F2732" s="28"/>
      <c r="G2732" s="27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32"/>
    </row>
    <row r="2733" spans="1:13">
      <c r="A2733" s="1"/>
      <c r="B2733" s="1"/>
      <c r="C2733" s="15" t="s">
        <v>59</v>
      </c>
      <c r="D2733" s="30"/>
      <c r="E2733" s="30"/>
      <c r="F2733" s="28"/>
      <c r="G2733" s="27"/>
      <c r="H2733" s="31">
        <v>1</v>
      </c>
      <c r="I2733" s="68"/>
      <c r="J2733" s="35"/>
      <c r="K2733" s="31"/>
      <c r="L2733" s="33"/>
      <c r="M2733" s="106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27"/>
      <c r="H2734" s="31">
        <v>2</v>
      </c>
      <c r="I2734" s="68"/>
      <c r="J2734" s="35"/>
      <c r="K2734" s="31"/>
      <c r="L2734" s="33"/>
      <c r="M2734" s="106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27"/>
      <c r="H2735" s="31">
        <v>3</v>
      </c>
      <c r="I2735" s="31"/>
      <c r="J2735" s="35"/>
      <c r="K2735" s="31"/>
      <c r="L2735" s="33"/>
      <c r="M2735" s="106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27"/>
      <c r="H2736" s="31">
        <v>4</v>
      </c>
      <c r="I2736" s="31"/>
      <c r="J2736" s="35"/>
      <c r="K2736" s="31"/>
      <c r="L2736" s="33"/>
      <c r="M2736" s="106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27"/>
      <c r="H2737" s="31">
        <v>5</v>
      </c>
      <c r="I2737" s="31"/>
      <c r="J2737" s="35"/>
      <c r="K2737" s="31"/>
      <c r="L2737" s="33"/>
      <c r="M2737" s="106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27"/>
      <c r="H2738" s="72"/>
      <c r="I2738" s="72"/>
      <c r="J2738" s="72"/>
      <c r="K2738" s="72"/>
      <c r="L2738" s="44"/>
      <c r="M2738" s="44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27"/>
      <c r="H2739" s="98"/>
      <c r="I2739" s="98"/>
      <c r="J2739" s="98"/>
      <c r="K2739" s="98"/>
      <c r="L2739" s="44"/>
      <c r="M2739" s="44"/>
    </row>
    <row r="2740" spans="1:13">
      <c r="A2740" s="17">
        <v>3</v>
      </c>
      <c r="B2740" s="75"/>
      <c r="C2740" s="71"/>
      <c r="D2740" s="6"/>
      <c r="E2740" s="71"/>
      <c r="F2740" s="6"/>
      <c r="G2740" s="27"/>
      <c r="H2740" s="204" t="s">
        <v>75</v>
      </c>
      <c r="I2740" s="205"/>
      <c r="J2740" s="98"/>
      <c r="K2740" s="44" t="s">
        <v>35</v>
      </c>
      <c r="L2740" s="5"/>
      <c r="M2740" s="5"/>
    </row>
    <row r="2741" spans="1:13">
      <c r="A2741" s="17">
        <v>4</v>
      </c>
      <c r="B2741" s="75"/>
      <c r="C2741" s="71"/>
      <c r="D2741" s="6"/>
      <c r="E2741" s="71"/>
      <c r="F2741" s="6"/>
      <c r="G2741" s="27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3"/>
    </row>
    <row r="2742" spans="1:13">
      <c r="A2742" s="17">
        <v>5</v>
      </c>
      <c r="B2742" s="76"/>
      <c r="C2742" s="71"/>
      <c r="D2742" s="71"/>
      <c r="E2742" s="71"/>
      <c r="F2742" s="6"/>
      <c r="G2742" s="27"/>
      <c r="H2742" s="21" t="s">
        <v>65</v>
      </c>
      <c r="I2742" s="21"/>
      <c r="J2742" s="43">
        <f>SUM(B2740:B2742)*5+(B2744)*3+B2739</f>
        <v>10</v>
      </c>
      <c r="K2742" s="27"/>
      <c r="L2742" s="3"/>
      <c r="M2742" s="3"/>
    </row>
    <row r="2743" spans="1:13">
      <c r="A2743" s="17">
        <v>6</v>
      </c>
      <c r="B2743" s="7"/>
      <c r="C2743" s="7"/>
      <c r="D2743" s="7"/>
      <c r="E2743" s="71"/>
      <c r="F2743" s="6"/>
      <c r="G2743" s="27"/>
      <c r="H2743" s="206" t="s">
        <v>66</v>
      </c>
      <c r="I2743" s="207"/>
      <c r="J2743" s="206" t="s">
        <v>67</v>
      </c>
      <c r="K2743" s="207"/>
      <c r="L2743" s="20"/>
      <c r="M2743" s="20"/>
    </row>
    <row r="2744" spans="1:13">
      <c r="A2744" s="17">
        <v>7</v>
      </c>
      <c r="B2744" s="76"/>
      <c r="C2744" s="71"/>
      <c r="D2744" s="71"/>
      <c r="E2744" s="71"/>
      <c r="F2744" s="6"/>
      <c r="G2744" s="27"/>
      <c r="H2744" s="197"/>
      <c r="I2744" s="198"/>
      <c r="J2744" s="197"/>
      <c r="K2744" s="198"/>
      <c r="L2744" s="27"/>
      <c r="M2744" s="27"/>
    </row>
    <row r="2745" spans="1:13">
      <c r="A2745" s="17">
        <v>8</v>
      </c>
      <c r="B2745" s="7"/>
      <c r="C2745" s="7"/>
      <c r="D2745" s="7"/>
      <c r="E2745" s="71"/>
      <c r="F2745" s="6"/>
      <c r="G2745" s="27"/>
      <c r="H2745" s="199"/>
      <c r="I2745" s="200"/>
      <c r="J2745" s="199"/>
      <c r="K2745" s="200"/>
      <c r="L2745" s="27"/>
      <c r="M2745" s="27"/>
    </row>
    <row r="2746" spans="1:13">
      <c r="A2746" s="17">
        <v>9</v>
      </c>
      <c r="B2746" s="23"/>
      <c r="C2746" s="7"/>
      <c r="D2746" s="7"/>
      <c r="E2746" s="6"/>
      <c r="F2746" s="6"/>
      <c r="G2746" s="27"/>
      <c r="H2746" s="38" t="s">
        <v>68</v>
      </c>
      <c r="I2746" s="38"/>
      <c r="J2746" s="38"/>
      <c r="K2746" s="38"/>
      <c r="L2746" s="27"/>
      <c r="M2746" s="27"/>
    </row>
    <row r="2747" spans="1:13">
      <c r="A2747" s="17">
        <v>10</v>
      </c>
      <c r="B2747" s="95"/>
      <c r="C2747" s="6"/>
      <c r="D2747" s="6"/>
      <c r="E2747" s="6"/>
      <c r="F2747" s="6"/>
      <c r="G2747" s="27"/>
      <c r="H2747" s="54" t="s">
        <v>69</v>
      </c>
      <c r="I2747" s="54"/>
      <c r="J2747" s="54"/>
      <c r="K2747" s="54"/>
      <c r="L2747" s="27"/>
      <c r="M2747" s="27"/>
    </row>
    <row r="2748" spans="1:13">
      <c r="A2748" s="17">
        <v>11</v>
      </c>
      <c r="B2748" s="76"/>
      <c r="C2748" s="6"/>
      <c r="D2748" s="6"/>
      <c r="E2748" s="6"/>
      <c r="F2748" s="6"/>
      <c r="G2748" s="20"/>
      <c r="H2748" s="182"/>
      <c r="I2748" s="183"/>
      <c r="J2748" s="8"/>
      <c r="K2748" s="8"/>
      <c r="L2748" s="8"/>
      <c r="M2748" s="8"/>
    </row>
    <row r="2749" spans="1:13">
      <c r="A2749" s="17">
        <v>12</v>
      </c>
      <c r="B2749" s="75"/>
      <c r="C2749" s="6"/>
      <c r="D2749" s="6"/>
      <c r="E2749" s="6"/>
      <c r="F2749" s="6"/>
      <c r="G2749" s="20"/>
      <c r="H2749" s="95"/>
      <c r="I2749" s="7"/>
      <c r="J2749" s="8"/>
      <c r="K2749" s="8"/>
      <c r="L2749" s="8"/>
      <c r="M2749" s="8"/>
    </row>
    <row r="2750" spans="1:13">
      <c r="A2750" s="17">
        <v>13</v>
      </c>
      <c r="B2750" s="76"/>
      <c r="C2750" s="6"/>
      <c r="D2750" s="6"/>
      <c r="E2750" s="6"/>
      <c r="F2750" s="6"/>
      <c r="G2750" s="20"/>
      <c r="H2750" s="95"/>
      <c r="I2750" s="7"/>
      <c r="J2750" s="8"/>
      <c r="K2750" s="8"/>
      <c r="L2750" s="8"/>
      <c r="M2750" s="8"/>
    </row>
    <row r="2751" spans="1:13">
      <c r="A2751" s="17">
        <v>14</v>
      </c>
      <c r="B2751" s="76"/>
      <c r="C2751" s="6"/>
      <c r="D2751" s="6"/>
      <c r="E2751" s="6"/>
      <c r="F2751" s="6"/>
      <c r="G2751" s="20"/>
      <c r="H2751" s="95"/>
      <c r="I2751" s="7"/>
      <c r="J2751" s="8"/>
      <c r="K2751" s="8"/>
      <c r="L2751" s="8"/>
      <c r="M2751" s="8"/>
    </row>
    <row r="2752" spans="1:13">
      <c r="A2752" s="17">
        <v>15</v>
      </c>
      <c r="B2752" s="76"/>
      <c r="C2752" s="6"/>
      <c r="D2752" s="6"/>
      <c r="E2752" s="6"/>
      <c r="F2752" s="6"/>
      <c r="G2752" s="20"/>
      <c r="H2752" s="95"/>
      <c r="I2752" s="7"/>
      <c r="J2752" s="8"/>
      <c r="K2752" s="8"/>
      <c r="L2752" s="8"/>
      <c r="M2752" s="8"/>
    </row>
    <row r="2753" spans="1:13">
      <c r="A2753" s="17">
        <v>16</v>
      </c>
      <c r="B2753" s="75"/>
      <c r="C2753" s="6"/>
      <c r="D2753" s="6"/>
      <c r="E2753" s="6"/>
      <c r="F2753" s="6"/>
      <c r="G2753" s="54"/>
      <c r="H2753" s="95"/>
      <c r="I2753" s="7"/>
      <c r="J2753" s="8"/>
      <c r="K2753" s="8"/>
      <c r="L2753" s="8"/>
      <c r="M2753" s="8"/>
    </row>
    <row r="2754" spans="1:13">
      <c r="A2754" s="17">
        <v>17</v>
      </c>
      <c r="B2754" s="76"/>
      <c r="C2754" s="6"/>
      <c r="D2754" s="6"/>
      <c r="E2754" s="6"/>
      <c r="F2754" s="6"/>
      <c r="G2754" s="54"/>
      <c r="H2754" s="56" t="s">
        <v>83</v>
      </c>
      <c r="I2754" s="8"/>
      <c r="J2754" s="56"/>
      <c r="K2754" s="8"/>
      <c r="L2754" s="56"/>
      <c r="M2754" s="56"/>
    </row>
    <row r="2755" spans="1:13">
      <c r="A2755" s="17">
        <v>18</v>
      </c>
      <c r="B2755" s="76"/>
      <c r="C2755" s="6"/>
      <c r="D2755" s="6"/>
      <c r="E2755" s="6"/>
      <c r="F2755" s="6"/>
      <c r="G2755" s="54"/>
      <c r="H2755" s="99"/>
      <c r="I2755" s="8"/>
      <c r="J2755" s="99"/>
      <c r="K2755" s="8"/>
      <c r="L2755" s="99"/>
      <c r="M2755" s="99"/>
    </row>
    <row r="2756" spans="1:13">
      <c r="A2756" s="17">
        <v>19</v>
      </c>
      <c r="B2756" s="76"/>
      <c r="C2756" s="6"/>
      <c r="D2756" s="6"/>
      <c r="E2756" s="6"/>
      <c r="F2756" s="6"/>
      <c r="G2756" s="99"/>
      <c r="H2756" s="8"/>
      <c r="I2756" s="8"/>
      <c r="J2756" s="8"/>
      <c r="K2756" s="8"/>
      <c r="L2756" s="8"/>
      <c r="M2756" s="8"/>
    </row>
    <row r="2757" spans="1:13">
      <c r="A2757" s="17">
        <v>20</v>
      </c>
      <c r="B2757" s="75"/>
      <c r="C2757" s="6"/>
      <c r="D2757" s="6"/>
      <c r="E2757" s="6"/>
      <c r="F2757" s="6"/>
      <c r="G2757" s="99"/>
      <c r="H2757" s="8"/>
      <c r="I2757" s="8"/>
      <c r="J2757" s="8"/>
      <c r="K2757" s="8"/>
      <c r="L2757" s="8"/>
      <c r="M2757" s="8"/>
    </row>
    <row r="2758" spans="1:13">
      <c r="A2758" s="17">
        <v>21</v>
      </c>
      <c r="B2758" s="76"/>
      <c r="C2758" s="6"/>
      <c r="D2758" s="6"/>
      <c r="E2758" s="6"/>
      <c r="F2758" s="6"/>
      <c r="G2758" s="99"/>
      <c r="H2758" s="8"/>
      <c r="I2758" s="8"/>
      <c r="J2758" s="8"/>
      <c r="K2758" s="8"/>
      <c r="L2758" s="8"/>
      <c r="M2758" s="8"/>
    </row>
    <row r="2759" spans="1:13">
      <c r="A2759" s="17">
        <v>22</v>
      </c>
      <c r="B2759" s="76"/>
      <c r="C2759" s="6"/>
      <c r="D2759" s="6"/>
      <c r="E2759" s="6"/>
      <c r="F2759" s="6"/>
      <c r="G2759" s="99"/>
      <c r="H2759" s="8"/>
      <c r="I2759" s="8"/>
      <c r="J2759" s="8"/>
      <c r="K2759" s="8"/>
      <c r="L2759" s="8"/>
      <c r="M2759" s="8"/>
    </row>
    <row r="2760" spans="1:13">
      <c r="A2760" s="17">
        <v>23</v>
      </c>
      <c r="B2760" s="76"/>
      <c r="C2760" s="6"/>
      <c r="D2760" s="6"/>
      <c r="E2760" s="6"/>
      <c r="F2760" s="6"/>
      <c r="G2760" s="99"/>
      <c r="H2760" s="8"/>
      <c r="I2760" s="8"/>
      <c r="J2760" s="8"/>
      <c r="K2760" s="8"/>
      <c r="L2760" s="8" t="s">
        <v>84</v>
      </c>
      <c r="M2760" s="8"/>
    </row>
    <row r="2761" spans="1:13">
      <c r="A2761" s="17">
        <v>24</v>
      </c>
      <c r="B2761" s="75"/>
      <c r="C2761" s="6"/>
      <c r="D2761" s="6"/>
      <c r="E2761" s="6"/>
      <c r="F2761" s="6"/>
      <c r="G2761" s="99"/>
      <c r="H2761" s="42"/>
      <c r="I2761" s="8"/>
      <c r="J2761" s="42"/>
      <c r="K2761" s="8"/>
      <c r="L2761" s="8"/>
      <c r="M2761" s="8"/>
    </row>
    <row r="2762" spans="1:13">
      <c r="A2762" s="17">
        <v>25</v>
      </c>
      <c r="B2762" s="76"/>
      <c r="C2762" s="6"/>
      <c r="D2762" s="6"/>
      <c r="E2762" s="6"/>
      <c r="F2762" s="6"/>
      <c r="G2762" s="99"/>
      <c r="H2762" s="42"/>
      <c r="I2762" s="99"/>
      <c r="J2762" s="42"/>
      <c r="K2762" s="8"/>
      <c r="L2762" s="8"/>
      <c r="M2762" s="8"/>
    </row>
    <row r="2763" spans="1:13">
      <c r="G2763" s="8"/>
      <c r="H2763" s="8"/>
      <c r="I2763" s="8"/>
      <c r="J2763" s="8"/>
      <c r="K2763" s="8"/>
      <c r="L2763" s="8"/>
      <c r="M2763" s="8"/>
    </row>
    <row r="2764" spans="1:13">
      <c r="G2764" s="8"/>
      <c r="H2764" s="8"/>
      <c r="I2764" s="8"/>
      <c r="J2764" s="8"/>
      <c r="K2764" s="8"/>
      <c r="L2764" s="8"/>
      <c r="M2764" s="8"/>
    </row>
    <row r="2765" spans="1:13">
      <c r="G2765" s="8"/>
      <c r="H2765" s="8"/>
      <c r="I2765" s="8"/>
      <c r="J2765" s="8"/>
      <c r="K2765" s="8"/>
      <c r="L2765" s="8"/>
      <c r="M2765" s="8"/>
    </row>
    <row r="2766" spans="1:13">
      <c r="G2766" s="8"/>
      <c r="H2766" s="8"/>
      <c r="I2766" s="8"/>
      <c r="J2766" s="8"/>
      <c r="K2766" s="8"/>
      <c r="L2766" s="8"/>
      <c r="M2766" s="8"/>
    </row>
    <row r="2767" spans="1:13">
      <c r="G2767" s="8"/>
      <c r="H2767" s="8"/>
      <c r="I2767" s="8"/>
      <c r="J2767" s="8"/>
      <c r="K2767" s="8"/>
      <c r="L2767" s="8"/>
      <c r="M2767" s="8"/>
    </row>
    <row r="2768" spans="1:13">
      <c r="G2768" s="8"/>
      <c r="H2768" s="8"/>
      <c r="I2768" s="8"/>
      <c r="J2768" s="8"/>
      <c r="K2768" s="8"/>
      <c r="L2768" s="8"/>
      <c r="M2768" s="8"/>
    </row>
    <row r="2769" spans="1:13">
      <c r="G2769" s="8"/>
      <c r="H2769" s="8"/>
      <c r="I2769" s="8"/>
      <c r="J2769" s="8"/>
      <c r="K2769" s="8"/>
      <c r="L2769" s="8"/>
      <c r="M2769" s="8"/>
    </row>
    <row r="2770" spans="1:13">
      <c r="G2770" s="8"/>
      <c r="H2770" s="8"/>
      <c r="I2770" s="8"/>
      <c r="J2770" s="8"/>
      <c r="K2770" s="8"/>
      <c r="L2770" s="8"/>
      <c r="M2770" s="8"/>
    </row>
    <row r="2771" spans="1:13">
      <c r="G2771" s="8"/>
      <c r="H2771" s="8"/>
      <c r="I2771" s="8"/>
      <c r="J2771" s="8"/>
      <c r="K2771" s="8"/>
      <c r="L2771" s="8"/>
      <c r="M2771" s="8"/>
    </row>
    <row r="2772" spans="1:13">
      <c r="G2772" s="8"/>
      <c r="H2772" s="8"/>
      <c r="I2772" s="8"/>
      <c r="J2772" s="8"/>
      <c r="K2772" s="8"/>
      <c r="L2772" s="8"/>
      <c r="M2772" s="8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  <c r="M2773" s="94"/>
    </row>
    <row r="2774" spans="1:13">
      <c r="A2774" s="202" t="s">
        <v>86</v>
      </c>
      <c r="B2774" s="203"/>
      <c r="C2774" s="203"/>
      <c r="D2774" s="203"/>
      <c r="E2774" s="203"/>
      <c r="F2774" s="97"/>
      <c r="G2774" s="27"/>
      <c r="H2774" s="96" t="s">
        <v>51</v>
      </c>
      <c r="I2774" s="96"/>
      <c r="J2774" s="96"/>
      <c r="K2774" s="27"/>
      <c r="L2774" s="27"/>
      <c r="M2774" s="27"/>
    </row>
    <row r="2775" spans="1:13">
      <c r="A2775" s="34" t="s">
        <v>52</v>
      </c>
      <c r="B2775" s="97"/>
      <c r="C2775" s="97"/>
      <c r="D2775" s="97"/>
      <c r="E2775" s="97"/>
      <c r="F2775" s="97"/>
      <c r="G2775" s="27"/>
      <c r="H2775" s="55" t="s">
        <v>89</v>
      </c>
      <c r="I2775" s="55"/>
      <c r="J2775" s="55"/>
      <c r="K2775" s="37"/>
      <c r="L2775" s="26"/>
      <c r="M2775" s="26"/>
    </row>
    <row r="2776" spans="1:13">
      <c r="A2776" s="97"/>
      <c r="B2776" s="29"/>
      <c r="C2776" s="15" t="s">
        <v>53</v>
      </c>
      <c r="D2776" s="67"/>
      <c r="E2776" s="30"/>
      <c r="F2776" s="28"/>
      <c r="G2776" s="27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32"/>
    </row>
    <row r="2777" spans="1:13">
      <c r="A2777" s="1"/>
      <c r="B2777" s="1"/>
      <c r="C2777" s="15" t="s">
        <v>59</v>
      </c>
      <c r="D2777" s="30"/>
      <c r="E2777" s="30"/>
      <c r="F2777" s="28"/>
      <c r="G2777" s="27"/>
      <c r="H2777" s="31">
        <v>1</v>
      </c>
      <c r="I2777" s="68"/>
      <c r="J2777" s="35"/>
      <c r="K2777" s="31"/>
      <c r="L2777" s="33"/>
      <c r="M2777" s="106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27"/>
      <c r="H2778" s="31">
        <v>2</v>
      </c>
      <c r="I2778" s="68"/>
      <c r="J2778" s="35"/>
      <c r="K2778" s="31"/>
      <c r="L2778" s="33"/>
      <c r="M2778" s="106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27"/>
      <c r="H2779" s="31">
        <v>3</v>
      </c>
      <c r="I2779" s="31"/>
      <c r="J2779" s="35"/>
      <c r="K2779" s="31"/>
      <c r="L2779" s="33"/>
      <c r="M2779" s="106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27"/>
      <c r="H2780" s="31">
        <v>4</v>
      </c>
      <c r="I2780" s="31"/>
      <c r="J2780" s="35"/>
      <c r="K2780" s="31"/>
      <c r="L2780" s="33"/>
      <c r="M2780" s="106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27"/>
      <c r="H2781" s="31">
        <v>5</v>
      </c>
      <c r="I2781" s="31"/>
      <c r="J2781" s="35"/>
      <c r="K2781" s="31"/>
      <c r="L2781" s="33"/>
      <c r="M2781" s="106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27"/>
      <c r="H2782" s="72"/>
      <c r="I2782" s="72"/>
      <c r="J2782" s="72"/>
      <c r="K2782" s="72"/>
      <c r="L2782" s="44"/>
      <c r="M2782" s="44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27"/>
      <c r="H2783" s="98"/>
      <c r="I2783" s="98"/>
      <c r="J2783" s="98"/>
      <c r="K2783" s="98"/>
      <c r="L2783" s="44"/>
      <c r="M2783" s="44"/>
    </row>
    <row r="2784" spans="1:13">
      <c r="A2784" s="17">
        <v>3</v>
      </c>
      <c r="B2784" s="75"/>
      <c r="C2784" s="71"/>
      <c r="D2784" s="6"/>
      <c r="E2784" s="71"/>
      <c r="F2784" s="6"/>
      <c r="G2784" s="27"/>
      <c r="H2784" s="204" t="s">
        <v>75</v>
      </c>
      <c r="I2784" s="205"/>
      <c r="J2784" s="98"/>
      <c r="K2784" s="44" t="s">
        <v>35</v>
      </c>
      <c r="L2784" s="5"/>
      <c r="M2784" s="5"/>
    </row>
    <row r="2785" spans="1:13">
      <c r="A2785" s="17">
        <v>4</v>
      </c>
      <c r="B2785" s="75"/>
      <c r="C2785" s="71"/>
      <c r="D2785" s="6"/>
      <c r="E2785" s="71"/>
      <c r="F2785" s="6"/>
      <c r="G2785" s="27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3"/>
    </row>
    <row r="2786" spans="1:13">
      <c r="A2786" s="17">
        <v>5</v>
      </c>
      <c r="B2786" s="76"/>
      <c r="C2786" s="71"/>
      <c r="D2786" s="71"/>
      <c r="E2786" s="71"/>
      <c r="F2786" s="6"/>
      <c r="G2786" s="27"/>
      <c r="H2786" s="21" t="s">
        <v>65</v>
      </c>
      <c r="I2786" s="21"/>
      <c r="J2786" s="43">
        <f>SUM(B2784:B2786)*5+(B2788)*3+B2783</f>
        <v>10</v>
      </c>
      <c r="K2786" s="27"/>
      <c r="L2786" s="3"/>
      <c r="M2786" s="3"/>
    </row>
    <row r="2787" spans="1:13">
      <c r="A2787" s="17">
        <v>6</v>
      </c>
      <c r="B2787" s="7"/>
      <c r="C2787" s="7"/>
      <c r="D2787" s="7"/>
      <c r="E2787" s="71"/>
      <c r="F2787" s="6"/>
      <c r="G2787" s="27"/>
      <c r="H2787" s="206" t="s">
        <v>66</v>
      </c>
      <c r="I2787" s="207"/>
      <c r="J2787" s="206" t="s">
        <v>67</v>
      </c>
      <c r="K2787" s="207"/>
      <c r="L2787" s="20"/>
      <c r="M2787" s="20"/>
    </row>
    <row r="2788" spans="1:13">
      <c r="A2788" s="17">
        <v>7</v>
      </c>
      <c r="B2788" s="76"/>
      <c r="C2788" s="71"/>
      <c r="D2788" s="71"/>
      <c r="E2788" s="71"/>
      <c r="F2788" s="6"/>
      <c r="G2788" s="27"/>
      <c r="H2788" s="197"/>
      <c r="I2788" s="198"/>
      <c r="J2788" s="197"/>
      <c r="K2788" s="198"/>
      <c r="L2788" s="27"/>
      <c r="M2788" s="27"/>
    </row>
    <row r="2789" spans="1:13">
      <c r="A2789" s="17">
        <v>8</v>
      </c>
      <c r="B2789" s="7"/>
      <c r="C2789" s="7"/>
      <c r="D2789" s="7"/>
      <c r="E2789" s="71"/>
      <c r="F2789" s="6"/>
      <c r="G2789" s="27"/>
      <c r="H2789" s="199"/>
      <c r="I2789" s="200"/>
      <c r="J2789" s="199"/>
      <c r="K2789" s="200"/>
      <c r="L2789" s="27"/>
      <c r="M2789" s="27"/>
    </row>
    <row r="2790" spans="1:13">
      <c r="A2790" s="17">
        <v>9</v>
      </c>
      <c r="B2790" s="23"/>
      <c r="C2790" s="7"/>
      <c r="D2790" s="7"/>
      <c r="E2790" s="6"/>
      <c r="F2790" s="6"/>
      <c r="G2790" s="27"/>
      <c r="H2790" s="38" t="s">
        <v>68</v>
      </c>
      <c r="I2790" s="38"/>
      <c r="J2790" s="38"/>
      <c r="K2790" s="38"/>
      <c r="L2790" s="27"/>
      <c r="M2790" s="27"/>
    </row>
    <row r="2791" spans="1:13">
      <c r="A2791" s="17">
        <v>10</v>
      </c>
      <c r="B2791" s="95"/>
      <c r="C2791" s="6"/>
      <c r="D2791" s="6"/>
      <c r="E2791" s="6"/>
      <c r="F2791" s="6"/>
      <c r="G2791" s="27"/>
      <c r="H2791" s="54" t="s">
        <v>69</v>
      </c>
      <c r="I2791" s="54"/>
      <c r="J2791" s="54"/>
      <c r="K2791" s="54"/>
      <c r="L2791" s="27"/>
      <c r="M2791" s="27"/>
    </row>
    <row r="2792" spans="1:13">
      <c r="A2792" s="17">
        <v>11</v>
      </c>
      <c r="B2792" s="76"/>
      <c r="C2792" s="6"/>
      <c r="D2792" s="6"/>
      <c r="E2792" s="6"/>
      <c r="F2792" s="6"/>
      <c r="G2792" s="20"/>
      <c r="H2792" s="182"/>
      <c r="I2792" s="183"/>
      <c r="J2792" s="8"/>
      <c r="K2792" s="8"/>
      <c r="L2792" s="8"/>
      <c r="M2792" s="8"/>
    </row>
    <row r="2793" spans="1:13">
      <c r="A2793" s="17">
        <v>12</v>
      </c>
      <c r="B2793" s="75"/>
      <c r="C2793" s="6"/>
      <c r="D2793" s="6"/>
      <c r="E2793" s="6"/>
      <c r="F2793" s="6"/>
      <c r="G2793" s="20"/>
      <c r="H2793" s="95"/>
      <c r="I2793" s="7"/>
      <c r="J2793" s="8"/>
      <c r="K2793" s="8"/>
      <c r="L2793" s="8"/>
      <c r="M2793" s="8"/>
    </row>
    <row r="2794" spans="1:13">
      <c r="A2794" s="17">
        <v>13</v>
      </c>
      <c r="B2794" s="76"/>
      <c r="C2794" s="6"/>
      <c r="D2794" s="6"/>
      <c r="E2794" s="6"/>
      <c r="F2794" s="6"/>
      <c r="G2794" s="20"/>
      <c r="H2794" s="95"/>
      <c r="I2794" s="7"/>
      <c r="J2794" s="8"/>
      <c r="K2794" s="8"/>
      <c r="L2794" s="8"/>
      <c r="M2794" s="8"/>
    </row>
    <row r="2795" spans="1:13">
      <c r="A2795" s="17">
        <v>14</v>
      </c>
      <c r="B2795" s="76"/>
      <c r="C2795" s="6"/>
      <c r="D2795" s="6"/>
      <c r="E2795" s="6"/>
      <c r="F2795" s="6"/>
      <c r="G2795" s="20"/>
      <c r="H2795" s="95"/>
      <c r="I2795" s="7"/>
      <c r="J2795" s="8"/>
      <c r="K2795" s="8"/>
      <c r="L2795" s="8"/>
      <c r="M2795" s="8"/>
    </row>
    <row r="2796" spans="1:13">
      <c r="A2796" s="17">
        <v>15</v>
      </c>
      <c r="B2796" s="76"/>
      <c r="C2796" s="6"/>
      <c r="D2796" s="6"/>
      <c r="E2796" s="6"/>
      <c r="F2796" s="6"/>
      <c r="G2796" s="20"/>
      <c r="H2796" s="95"/>
      <c r="I2796" s="7"/>
      <c r="J2796" s="8"/>
      <c r="K2796" s="8"/>
      <c r="L2796" s="8"/>
      <c r="M2796" s="8"/>
    </row>
    <row r="2797" spans="1:13">
      <c r="A2797" s="17">
        <v>16</v>
      </c>
      <c r="B2797" s="75"/>
      <c r="C2797" s="6"/>
      <c r="D2797" s="6"/>
      <c r="E2797" s="6"/>
      <c r="F2797" s="6"/>
      <c r="G2797" s="54"/>
      <c r="H2797" s="95"/>
      <c r="I2797" s="7"/>
      <c r="J2797" s="8"/>
      <c r="K2797" s="8"/>
      <c r="L2797" s="8"/>
      <c r="M2797" s="8"/>
    </row>
    <row r="2798" spans="1:13">
      <c r="A2798" s="17">
        <v>17</v>
      </c>
      <c r="B2798" s="76"/>
      <c r="C2798" s="6"/>
      <c r="D2798" s="6"/>
      <c r="E2798" s="6"/>
      <c r="F2798" s="6"/>
      <c r="G2798" s="54"/>
      <c r="H2798" s="56" t="s">
        <v>83</v>
      </c>
      <c r="I2798" s="8"/>
      <c r="J2798" s="56"/>
      <c r="K2798" s="8"/>
      <c r="L2798" s="56"/>
      <c r="M2798" s="56"/>
    </row>
    <row r="2799" spans="1:13">
      <c r="A2799" s="17">
        <v>18</v>
      </c>
      <c r="B2799" s="76"/>
      <c r="C2799" s="6"/>
      <c r="D2799" s="6"/>
      <c r="E2799" s="6"/>
      <c r="F2799" s="6"/>
      <c r="G2799" s="54"/>
      <c r="H2799" s="99"/>
      <c r="I2799" s="8"/>
      <c r="J2799" s="99"/>
      <c r="K2799" s="8"/>
      <c r="L2799" s="99"/>
      <c r="M2799" s="99"/>
    </row>
    <row r="2800" spans="1:13">
      <c r="A2800" s="17">
        <v>19</v>
      </c>
      <c r="B2800" s="76"/>
      <c r="C2800" s="6"/>
      <c r="D2800" s="6"/>
      <c r="E2800" s="6"/>
      <c r="F2800" s="6"/>
      <c r="G2800" s="99"/>
      <c r="H2800" s="8"/>
      <c r="I2800" s="8"/>
      <c r="J2800" s="8"/>
      <c r="K2800" s="8"/>
      <c r="L2800" s="8"/>
      <c r="M2800" s="8"/>
    </row>
    <row r="2801" spans="1:13">
      <c r="A2801" s="17">
        <v>20</v>
      </c>
      <c r="B2801" s="75"/>
      <c r="C2801" s="6"/>
      <c r="D2801" s="6"/>
      <c r="E2801" s="6"/>
      <c r="F2801" s="6"/>
      <c r="G2801" s="99"/>
      <c r="H2801" s="8"/>
      <c r="I2801" s="8"/>
      <c r="J2801" s="8"/>
      <c r="K2801" s="8"/>
      <c r="L2801" s="8"/>
      <c r="M2801" s="8"/>
    </row>
    <row r="2802" spans="1:13">
      <c r="A2802" s="17">
        <v>21</v>
      </c>
      <c r="B2802" s="76"/>
      <c r="C2802" s="6"/>
      <c r="D2802" s="6"/>
      <c r="E2802" s="6"/>
      <c r="F2802" s="6"/>
      <c r="G2802" s="99"/>
      <c r="H2802" s="8"/>
      <c r="I2802" s="8"/>
      <c r="J2802" s="8"/>
      <c r="K2802" s="8"/>
      <c r="L2802" s="8"/>
      <c r="M2802" s="8"/>
    </row>
    <row r="2803" spans="1:13">
      <c r="A2803" s="17">
        <v>22</v>
      </c>
      <c r="B2803" s="76"/>
      <c r="C2803" s="6"/>
      <c r="D2803" s="6"/>
      <c r="E2803" s="6"/>
      <c r="F2803" s="6"/>
      <c r="G2803" s="99"/>
      <c r="H2803" s="8"/>
      <c r="I2803" s="8"/>
      <c r="J2803" s="8"/>
      <c r="K2803" s="8"/>
      <c r="L2803" s="8"/>
      <c r="M2803" s="8"/>
    </row>
    <row r="2804" spans="1:13">
      <c r="A2804" s="17">
        <v>23</v>
      </c>
      <c r="B2804" s="76"/>
      <c r="C2804" s="6"/>
      <c r="D2804" s="6"/>
      <c r="E2804" s="6"/>
      <c r="F2804" s="6"/>
      <c r="G2804" s="99"/>
      <c r="H2804" s="8"/>
      <c r="I2804" s="8"/>
      <c r="J2804" s="8"/>
      <c r="K2804" s="8"/>
      <c r="L2804" s="8" t="s">
        <v>84</v>
      </c>
      <c r="M2804" s="8"/>
    </row>
    <row r="2805" spans="1:13">
      <c r="A2805" s="17">
        <v>24</v>
      </c>
      <c r="B2805" s="75"/>
      <c r="C2805" s="6"/>
      <c r="D2805" s="6"/>
      <c r="E2805" s="6"/>
      <c r="F2805" s="6"/>
      <c r="G2805" s="99"/>
      <c r="H2805" s="42"/>
      <c r="I2805" s="8"/>
      <c r="J2805" s="42"/>
      <c r="K2805" s="8"/>
      <c r="L2805" s="8"/>
      <c r="M2805" s="8"/>
    </row>
    <row r="2806" spans="1:13">
      <c r="A2806" s="17">
        <v>25</v>
      </c>
      <c r="B2806" s="76"/>
      <c r="C2806" s="6"/>
      <c r="D2806" s="6"/>
      <c r="E2806" s="6"/>
      <c r="F2806" s="6"/>
      <c r="G2806" s="99"/>
      <c r="H2806" s="42"/>
      <c r="I2806" s="99"/>
      <c r="J2806" s="42"/>
      <c r="K2806" s="8"/>
      <c r="L2806" s="8"/>
      <c r="M2806" s="8"/>
    </row>
    <row r="2807" spans="1:13">
      <c r="G2807" s="8"/>
      <c r="H2807" s="8"/>
      <c r="I2807" s="8"/>
      <c r="J2807" s="8"/>
      <c r="K2807" s="8"/>
      <c r="L2807" s="8"/>
      <c r="M2807" s="8"/>
    </row>
    <row r="2808" spans="1:13">
      <c r="G2808" s="8"/>
      <c r="H2808" s="8"/>
      <c r="I2808" s="8"/>
      <c r="J2808" s="8"/>
      <c r="K2808" s="8"/>
      <c r="L2808" s="8"/>
      <c r="M2808" s="8"/>
    </row>
    <row r="2809" spans="1:13">
      <c r="G2809" s="8"/>
      <c r="H2809" s="8"/>
      <c r="I2809" s="8"/>
      <c r="J2809" s="8"/>
      <c r="K2809" s="8"/>
      <c r="L2809" s="8"/>
      <c r="M2809" s="8"/>
    </row>
    <row r="2810" spans="1:13">
      <c r="G2810" s="8"/>
      <c r="H2810" s="8"/>
      <c r="I2810" s="8"/>
      <c r="J2810" s="8"/>
      <c r="K2810" s="8"/>
      <c r="L2810" s="8"/>
      <c r="M2810" s="8"/>
    </row>
    <row r="2811" spans="1:13">
      <c r="G2811" s="8"/>
      <c r="H2811" s="8"/>
      <c r="I2811" s="8"/>
      <c r="J2811" s="8"/>
      <c r="K2811" s="8"/>
      <c r="L2811" s="8"/>
      <c r="M2811" s="8"/>
    </row>
    <row r="2812" spans="1:13">
      <c r="G2812" s="8"/>
      <c r="H2812" s="8"/>
      <c r="I2812" s="8"/>
      <c r="J2812" s="8"/>
      <c r="K2812" s="8"/>
      <c r="L2812" s="8"/>
      <c r="M2812" s="8"/>
    </row>
    <row r="2813" spans="1:13">
      <c r="G2813" s="8"/>
      <c r="H2813" s="8"/>
      <c r="I2813" s="8"/>
      <c r="J2813" s="8"/>
      <c r="K2813" s="8"/>
      <c r="L2813" s="8"/>
      <c r="M2813" s="8"/>
    </row>
    <row r="2814" spans="1:13">
      <c r="G2814" s="8"/>
      <c r="H2814" s="8"/>
      <c r="I2814" s="8"/>
      <c r="J2814" s="8"/>
      <c r="K2814" s="8"/>
      <c r="L2814" s="8"/>
      <c r="M2814" s="8"/>
    </row>
    <row r="2815" spans="1:13">
      <c r="G2815" s="8"/>
      <c r="H2815" s="8"/>
      <c r="I2815" s="8"/>
      <c r="J2815" s="8"/>
      <c r="K2815" s="8"/>
      <c r="L2815" s="8"/>
      <c r="M2815" s="8"/>
    </row>
    <row r="2816" spans="1:13">
      <c r="G2816" s="8"/>
      <c r="H2816" s="8"/>
      <c r="I2816" s="8"/>
      <c r="J2816" s="8"/>
      <c r="K2816" s="8"/>
      <c r="L2816" s="8"/>
      <c r="M2816" s="8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  <c r="M2817" s="94"/>
    </row>
    <row r="2818" spans="1:13">
      <c r="A2818" s="202" t="s">
        <v>86</v>
      </c>
      <c r="B2818" s="203"/>
      <c r="C2818" s="203"/>
      <c r="D2818" s="203"/>
      <c r="E2818" s="203"/>
      <c r="F2818" s="97"/>
      <c r="G2818" s="27"/>
      <c r="H2818" s="96" t="s">
        <v>51</v>
      </c>
      <c r="I2818" s="96"/>
      <c r="J2818" s="96"/>
      <c r="K2818" s="27"/>
      <c r="L2818" s="27"/>
      <c r="M2818" s="27"/>
    </row>
    <row r="2819" spans="1:13">
      <c r="A2819" s="34" t="s">
        <v>52</v>
      </c>
      <c r="B2819" s="97"/>
      <c r="C2819" s="97"/>
      <c r="D2819" s="97"/>
      <c r="E2819" s="97"/>
      <c r="F2819" s="97"/>
      <c r="G2819" s="27"/>
      <c r="H2819" s="55" t="s">
        <v>89</v>
      </c>
      <c r="I2819" s="55"/>
      <c r="J2819" s="55"/>
      <c r="K2819" s="37"/>
      <c r="L2819" s="26"/>
      <c r="M2819" s="26"/>
    </row>
    <row r="2820" spans="1:13">
      <c r="A2820" s="97"/>
      <c r="B2820" s="29"/>
      <c r="C2820" s="15" t="s">
        <v>53</v>
      </c>
      <c r="D2820" s="67"/>
      <c r="E2820" s="30"/>
      <c r="F2820" s="28"/>
      <c r="G2820" s="27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32"/>
    </row>
    <row r="2821" spans="1:13">
      <c r="A2821" s="1"/>
      <c r="B2821" s="1"/>
      <c r="C2821" s="15" t="s">
        <v>59</v>
      </c>
      <c r="D2821" s="30"/>
      <c r="E2821" s="30"/>
      <c r="F2821" s="28"/>
      <c r="G2821" s="27"/>
      <c r="H2821" s="31">
        <v>1</v>
      </c>
      <c r="I2821" s="68"/>
      <c r="J2821" s="35"/>
      <c r="K2821" s="31"/>
      <c r="L2821" s="33"/>
      <c r="M2821" s="106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27"/>
      <c r="H2822" s="31">
        <v>2</v>
      </c>
      <c r="I2822" s="68"/>
      <c r="J2822" s="35"/>
      <c r="K2822" s="31"/>
      <c r="L2822" s="33"/>
      <c r="M2822" s="106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27"/>
      <c r="H2823" s="31">
        <v>3</v>
      </c>
      <c r="I2823" s="31"/>
      <c r="J2823" s="35"/>
      <c r="K2823" s="31"/>
      <c r="L2823" s="33"/>
      <c r="M2823" s="106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27"/>
      <c r="H2824" s="31">
        <v>4</v>
      </c>
      <c r="I2824" s="31"/>
      <c r="J2824" s="35"/>
      <c r="K2824" s="31"/>
      <c r="L2824" s="33"/>
      <c r="M2824" s="106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27"/>
      <c r="H2825" s="31">
        <v>5</v>
      </c>
      <c r="I2825" s="31"/>
      <c r="J2825" s="35"/>
      <c r="K2825" s="31"/>
      <c r="L2825" s="33"/>
      <c r="M2825" s="106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27"/>
      <c r="H2826" s="72"/>
      <c r="I2826" s="72"/>
      <c r="J2826" s="72"/>
      <c r="K2826" s="72"/>
      <c r="L2826" s="44"/>
      <c r="M2826" s="44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27"/>
      <c r="H2827" s="98"/>
      <c r="I2827" s="98"/>
      <c r="J2827" s="98"/>
      <c r="K2827" s="98"/>
      <c r="L2827" s="44"/>
      <c r="M2827" s="44"/>
    </row>
    <row r="2828" spans="1:13">
      <c r="A2828" s="17">
        <v>3</v>
      </c>
      <c r="B2828" s="75"/>
      <c r="C2828" s="71"/>
      <c r="D2828" s="6"/>
      <c r="E2828" s="71"/>
      <c r="F2828" s="6"/>
      <c r="G2828" s="27"/>
      <c r="H2828" s="204" t="s">
        <v>75</v>
      </c>
      <c r="I2828" s="205"/>
      <c r="J2828" s="98"/>
      <c r="K2828" s="44" t="s">
        <v>35</v>
      </c>
      <c r="L2828" s="5"/>
      <c r="M2828" s="5"/>
    </row>
    <row r="2829" spans="1:13">
      <c r="A2829" s="17">
        <v>4</v>
      </c>
      <c r="B2829" s="75"/>
      <c r="C2829" s="71"/>
      <c r="D2829" s="6"/>
      <c r="E2829" s="71"/>
      <c r="F2829" s="6"/>
      <c r="G2829" s="27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3"/>
    </row>
    <row r="2830" spans="1:13">
      <c r="A2830" s="17">
        <v>5</v>
      </c>
      <c r="B2830" s="76"/>
      <c r="C2830" s="71"/>
      <c r="D2830" s="71"/>
      <c r="E2830" s="71"/>
      <c r="F2830" s="6"/>
      <c r="G2830" s="27"/>
      <c r="H2830" s="21" t="s">
        <v>65</v>
      </c>
      <c r="I2830" s="21"/>
      <c r="J2830" s="43">
        <f>SUM(B2828:B2830)*5+(B2832)*3+B2827</f>
        <v>10</v>
      </c>
      <c r="K2830" s="27"/>
      <c r="L2830" s="3"/>
      <c r="M2830" s="3"/>
    </row>
    <row r="2831" spans="1:13">
      <c r="A2831" s="17">
        <v>6</v>
      </c>
      <c r="B2831" s="7"/>
      <c r="C2831" s="7"/>
      <c r="D2831" s="7"/>
      <c r="E2831" s="71"/>
      <c r="F2831" s="6"/>
      <c r="G2831" s="27"/>
      <c r="H2831" s="206" t="s">
        <v>66</v>
      </c>
      <c r="I2831" s="207"/>
      <c r="J2831" s="206" t="s">
        <v>67</v>
      </c>
      <c r="K2831" s="207"/>
      <c r="L2831" s="20"/>
      <c r="M2831" s="20"/>
    </row>
    <row r="2832" spans="1:13">
      <c r="A2832" s="17">
        <v>7</v>
      </c>
      <c r="B2832" s="76"/>
      <c r="C2832" s="71"/>
      <c r="D2832" s="71"/>
      <c r="E2832" s="71"/>
      <c r="F2832" s="6"/>
      <c r="G2832" s="27"/>
      <c r="H2832" s="197"/>
      <c r="I2832" s="198"/>
      <c r="J2832" s="197"/>
      <c r="K2832" s="198"/>
      <c r="L2832" s="27"/>
      <c r="M2832" s="27"/>
    </row>
    <row r="2833" spans="1:13">
      <c r="A2833" s="17">
        <v>8</v>
      </c>
      <c r="B2833" s="7"/>
      <c r="C2833" s="7"/>
      <c r="D2833" s="7"/>
      <c r="E2833" s="71"/>
      <c r="F2833" s="6"/>
      <c r="G2833" s="27"/>
      <c r="H2833" s="199"/>
      <c r="I2833" s="200"/>
      <c r="J2833" s="199"/>
      <c r="K2833" s="200"/>
      <c r="L2833" s="27"/>
      <c r="M2833" s="27"/>
    </row>
    <row r="2834" spans="1:13">
      <c r="A2834" s="17">
        <v>9</v>
      </c>
      <c r="B2834" s="23"/>
      <c r="C2834" s="7"/>
      <c r="D2834" s="7"/>
      <c r="E2834" s="6"/>
      <c r="F2834" s="6"/>
      <c r="G2834" s="27"/>
      <c r="H2834" s="38" t="s">
        <v>68</v>
      </c>
      <c r="I2834" s="38"/>
      <c r="J2834" s="38"/>
      <c r="K2834" s="38"/>
      <c r="L2834" s="27"/>
      <c r="M2834" s="27"/>
    </row>
    <row r="2835" spans="1:13">
      <c r="A2835" s="17">
        <v>10</v>
      </c>
      <c r="B2835" s="95"/>
      <c r="C2835" s="6"/>
      <c r="D2835" s="6"/>
      <c r="E2835" s="6"/>
      <c r="F2835" s="6"/>
      <c r="G2835" s="27"/>
      <c r="H2835" s="54" t="s">
        <v>69</v>
      </c>
      <c r="I2835" s="54"/>
      <c r="J2835" s="54"/>
      <c r="K2835" s="54"/>
      <c r="L2835" s="27"/>
      <c r="M2835" s="27"/>
    </row>
    <row r="2836" spans="1:13">
      <c r="A2836" s="17">
        <v>11</v>
      </c>
      <c r="B2836" s="76"/>
      <c r="C2836" s="6"/>
      <c r="D2836" s="6"/>
      <c r="E2836" s="6"/>
      <c r="F2836" s="6"/>
      <c r="G2836" s="20"/>
      <c r="H2836" s="182"/>
      <c r="I2836" s="183"/>
      <c r="J2836" s="8"/>
      <c r="K2836" s="8"/>
      <c r="L2836" s="8"/>
      <c r="M2836" s="8"/>
    </row>
    <row r="2837" spans="1:13">
      <c r="A2837" s="17">
        <v>12</v>
      </c>
      <c r="B2837" s="75"/>
      <c r="C2837" s="6"/>
      <c r="D2837" s="6"/>
      <c r="E2837" s="6"/>
      <c r="F2837" s="6"/>
      <c r="G2837" s="20"/>
      <c r="H2837" s="95"/>
      <c r="I2837" s="7"/>
      <c r="J2837" s="8"/>
      <c r="K2837" s="8"/>
      <c r="L2837" s="8"/>
      <c r="M2837" s="8"/>
    </row>
    <row r="2838" spans="1:13">
      <c r="A2838" s="17">
        <v>13</v>
      </c>
      <c r="B2838" s="76"/>
      <c r="C2838" s="6"/>
      <c r="D2838" s="6"/>
      <c r="E2838" s="6"/>
      <c r="F2838" s="6"/>
      <c r="G2838" s="20"/>
      <c r="H2838" s="95"/>
      <c r="I2838" s="7"/>
      <c r="J2838" s="8"/>
      <c r="K2838" s="8"/>
      <c r="L2838" s="8"/>
      <c r="M2838" s="8"/>
    </row>
    <row r="2839" spans="1:13">
      <c r="A2839" s="17">
        <v>14</v>
      </c>
      <c r="B2839" s="76"/>
      <c r="C2839" s="6"/>
      <c r="D2839" s="6"/>
      <c r="E2839" s="6"/>
      <c r="F2839" s="6"/>
      <c r="G2839" s="20"/>
      <c r="H2839" s="95"/>
      <c r="I2839" s="7"/>
      <c r="J2839" s="8"/>
      <c r="K2839" s="8"/>
      <c r="L2839" s="8"/>
      <c r="M2839" s="8"/>
    </row>
    <row r="2840" spans="1:13">
      <c r="A2840" s="17">
        <v>15</v>
      </c>
      <c r="B2840" s="76"/>
      <c r="C2840" s="6"/>
      <c r="D2840" s="6"/>
      <c r="E2840" s="6"/>
      <c r="F2840" s="6"/>
      <c r="G2840" s="20"/>
      <c r="H2840" s="95"/>
      <c r="I2840" s="7"/>
      <c r="J2840" s="8"/>
      <c r="K2840" s="8"/>
      <c r="L2840" s="8"/>
      <c r="M2840" s="8"/>
    </row>
    <row r="2841" spans="1:13">
      <c r="A2841" s="17">
        <v>16</v>
      </c>
      <c r="B2841" s="75"/>
      <c r="C2841" s="6"/>
      <c r="D2841" s="6"/>
      <c r="E2841" s="6"/>
      <c r="F2841" s="6"/>
      <c r="G2841" s="54"/>
      <c r="H2841" s="95"/>
      <c r="I2841" s="7"/>
      <c r="J2841" s="8"/>
      <c r="K2841" s="8"/>
      <c r="L2841" s="8"/>
      <c r="M2841" s="8"/>
    </row>
    <row r="2842" spans="1:13">
      <c r="A2842" s="17">
        <v>17</v>
      </c>
      <c r="B2842" s="76"/>
      <c r="C2842" s="6"/>
      <c r="D2842" s="6"/>
      <c r="E2842" s="6"/>
      <c r="F2842" s="6"/>
      <c r="G2842" s="54"/>
      <c r="H2842" s="56" t="s">
        <v>83</v>
      </c>
      <c r="I2842" s="8"/>
      <c r="J2842" s="56"/>
      <c r="K2842" s="8"/>
      <c r="L2842" s="56"/>
      <c r="M2842" s="56"/>
    </row>
    <row r="2843" spans="1:13">
      <c r="A2843" s="17">
        <v>18</v>
      </c>
      <c r="B2843" s="76"/>
      <c r="C2843" s="6"/>
      <c r="D2843" s="6"/>
      <c r="E2843" s="6"/>
      <c r="F2843" s="6"/>
      <c r="G2843" s="54"/>
      <c r="H2843" s="99"/>
      <c r="I2843" s="8"/>
      <c r="J2843" s="99"/>
      <c r="K2843" s="8"/>
      <c r="L2843" s="99"/>
      <c r="M2843" s="99"/>
    </row>
    <row r="2844" spans="1:13">
      <c r="A2844" s="17">
        <v>19</v>
      </c>
      <c r="B2844" s="76"/>
      <c r="C2844" s="6"/>
      <c r="D2844" s="6"/>
      <c r="E2844" s="6"/>
      <c r="F2844" s="6"/>
      <c r="G2844" s="99"/>
      <c r="H2844" s="8"/>
      <c r="I2844" s="8"/>
      <c r="J2844" s="8"/>
      <c r="K2844" s="8"/>
      <c r="L2844" s="8"/>
      <c r="M2844" s="8"/>
    </row>
    <row r="2845" spans="1:13">
      <c r="A2845" s="17">
        <v>20</v>
      </c>
      <c r="B2845" s="75"/>
      <c r="C2845" s="6"/>
      <c r="D2845" s="6"/>
      <c r="E2845" s="6"/>
      <c r="F2845" s="6"/>
      <c r="G2845" s="99"/>
      <c r="H2845" s="8"/>
      <c r="I2845" s="8"/>
      <c r="J2845" s="8"/>
      <c r="K2845" s="8"/>
      <c r="L2845" s="8"/>
      <c r="M2845" s="8"/>
    </row>
    <row r="2846" spans="1:13">
      <c r="A2846" s="17">
        <v>21</v>
      </c>
      <c r="B2846" s="76"/>
      <c r="C2846" s="6"/>
      <c r="D2846" s="6"/>
      <c r="E2846" s="6"/>
      <c r="F2846" s="6"/>
      <c r="G2846" s="99"/>
      <c r="H2846" s="8"/>
      <c r="I2846" s="8"/>
      <c r="J2846" s="8"/>
      <c r="K2846" s="8"/>
      <c r="L2846" s="8"/>
      <c r="M2846" s="8"/>
    </row>
    <row r="2847" spans="1:13">
      <c r="A2847" s="17">
        <v>22</v>
      </c>
      <c r="B2847" s="76"/>
      <c r="C2847" s="6"/>
      <c r="D2847" s="6"/>
      <c r="E2847" s="6"/>
      <c r="F2847" s="6"/>
      <c r="G2847" s="99"/>
      <c r="H2847" s="8"/>
      <c r="I2847" s="8"/>
      <c r="J2847" s="8"/>
      <c r="K2847" s="8"/>
      <c r="L2847" s="8"/>
      <c r="M2847" s="8"/>
    </row>
    <row r="2848" spans="1:13">
      <c r="A2848" s="17">
        <v>23</v>
      </c>
      <c r="B2848" s="76"/>
      <c r="C2848" s="6"/>
      <c r="D2848" s="6"/>
      <c r="E2848" s="6"/>
      <c r="F2848" s="6"/>
      <c r="G2848" s="99"/>
      <c r="H2848" s="8"/>
      <c r="I2848" s="8"/>
      <c r="J2848" s="8"/>
      <c r="K2848" s="8"/>
      <c r="L2848" s="8" t="s">
        <v>84</v>
      </c>
      <c r="M2848" s="8"/>
    </row>
    <row r="2849" spans="1:13">
      <c r="A2849" s="17">
        <v>24</v>
      </c>
      <c r="B2849" s="75"/>
      <c r="C2849" s="6"/>
      <c r="D2849" s="6"/>
      <c r="E2849" s="6"/>
      <c r="F2849" s="6"/>
      <c r="G2849" s="99"/>
      <c r="H2849" s="42"/>
      <c r="I2849" s="8"/>
      <c r="J2849" s="42"/>
      <c r="K2849" s="8"/>
      <c r="L2849" s="8"/>
      <c r="M2849" s="8"/>
    </row>
    <row r="2850" spans="1:13">
      <c r="A2850" s="17">
        <v>25</v>
      </c>
      <c r="B2850" s="76"/>
      <c r="C2850" s="6"/>
      <c r="D2850" s="6"/>
      <c r="E2850" s="6"/>
      <c r="F2850" s="6"/>
      <c r="G2850" s="99"/>
      <c r="H2850" s="42"/>
      <c r="I2850" s="99"/>
      <c r="J2850" s="42"/>
      <c r="K2850" s="8"/>
      <c r="L2850" s="8"/>
      <c r="M2850" s="8"/>
    </row>
    <row r="2851" spans="1:13">
      <c r="G2851" s="8"/>
      <c r="H2851" s="8"/>
      <c r="I2851" s="8"/>
      <c r="J2851" s="8"/>
      <c r="K2851" s="8"/>
      <c r="L2851" s="8"/>
      <c r="M2851" s="8"/>
    </row>
    <row r="2852" spans="1:13">
      <c r="G2852" s="8"/>
      <c r="H2852" s="8"/>
      <c r="I2852" s="8"/>
      <c r="J2852" s="8"/>
      <c r="K2852" s="8"/>
      <c r="L2852" s="8"/>
      <c r="M2852" s="8"/>
    </row>
    <row r="2853" spans="1:13">
      <c r="G2853" s="8"/>
      <c r="H2853" s="8"/>
      <c r="I2853" s="8"/>
      <c r="J2853" s="8"/>
      <c r="K2853" s="8"/>
      <c r="L2853" s="8"/>
      <c r="M2853" s="8"/>
    </row>
    <row r="2854" spans="1:13">
      <c r="G2854" s="8"/>
      <c r="H2854" s="8"/>
      <c r="I2854" s="8"/>
      <c r="J2854" s="8"/>
      <c r="K2854" s="8"/>
      <c r="L2854" s="8"/>
      <c r="M2854" s="8"/>
    </row>
    <row r="2855" spans="1:13">
      <c r="G2855" s="8"/>
      <c r="H2855" s="8"/>
      <c r="I2855" s="8"/>
      <c r="J2855" s="8"/>
      <c r="K2855" s="8"/>
      <c r="L2855" s="8"/>
      <c r="M2855" s="8"/>
    </row>
    <row r="2856" spans="1:13">
      <c r="G2856" s="8"/>
      <c r="H2856" s="8"/>
      <c r="I2856" s="8"/>
      <c r="J2856" s="8"/>
      <c r="K2856" s="8"/>
      <c r="L2856" s="8"/>
      <c r="M2856" s="8"/>
    </row>
    <row r="2857" spans="1:13">
      <c r="G2857" s="8"/>
      <c r="H2857" s="8"/>
      <c r="I2857" s="8"/>
      <c r="J2857" s="8"/>
      <c r="K2857" s="8"/>
      <c r="L2857" s="8"/>
      <c r="M2857" s="8"/>
    </row>
    <row r="2858" spans="1:13">
      <c r="G2858" s="8"/>
      <c r="H2858" s="8"/>
      <c r="I2858" s="8"/>
      <c r="J2858" s="8"/>
      <c r="K2858" s="8"/>
      <c r="L2858" s="8"/>
      <c r="M2858" s="8"/>
    </row>
    <row r="2859" spans="1:13">
      <c r="G2859" s="8"/>
      <c r="H2859" s="8"/>
      <c r="I2859" s="8"/>
      <c r="J2859" s="8"/>
      <c r="K2859" s="8"/>
      <c r="L2859" s="8"/>
      <c r="M2859" s="8"/>
    </row>
    <row r="2860" spans="1:13">
      <c r="G2860" s="8"/>
      <c r="H2860" s="8"/>
      <c r="I2860" s="8"/>
      <c r="J2860" s="8"/>
      <c r="K2860" s="8"/>
      <c r="L2860" s="8"/>
      <c r="M2860" s="8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  <c r="M2861" s="94"/>
    </row>
    <row r="2862" spans="1:13">
      <c r="A2862" s="202" t="s">
        <v>86</v>
      </c>
      <c r="B2862" s="203"/>
      <c r="C2862" s="203"/>
      <c r="D2862" s="203"/>
      <c r="E2862" s="203"/>
      <c r="F2862" s="97"/>
      <c r="G2862" s="27"/>
      <c r="H2862" s="96" t="s">
        <v>51</v>
      </c>
      <c r="I2862" s="96"/>
      <c r="J2862" s="96"/>
      <c r="K2862" s="27"/>
      <c r="L2862" s="27"/>
      <c r="M2862" s="27"/>
    </row>
    <row r="2863" spans="1:13">
      <c r="A2863" s="34" t="s">
        <v>52</v>
      </c>
      <c r="B2863" s="97"/>
      <c r="C2863" s="97"/>
      <c r="D2863" s="97"/>
      <c r="E2863" s="97"/>
      <c r="F2863" s="97"/>
      <c r="G2863" s="27"/>
      <c r="H2863" s="55" t="s">
        <v>89</v>
      </c>
      <c r="I2863" s="55"/>
      <c r="J2863" s="55"/>
      <c r="K2863" s="37"/>
      <c r="L2863" s="26"/>
      <c r="M2863" s="26"/>
    </row>
    <row r="2864" spans="1:13">
      <c r="A2864" s="97"/>
      <c r="B2864" s="29"/>
      <c r="C2864" s="15" t="s">
        <v>53</v>
      </c>
      <c r="D2864" s="67"/>
      <c r="E2864" s="30"/>
      <c r="F2864" s="28"/>
      <c r="G2864" s="27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32"/>
    </row>
    <row r="2865" spans="1:13">
      <c r="A2865" s="1"/>
      <c r="B2865" s="1"/>
      <c r="C2865" s="15" t="s">
        <v>59</v>
      </c>
      <c r="D2865" s="30"/>
      <c r="E2865" s="30"/>
      <c r="F2865" s="28"/>
      <c r="G2865" s="27"/>
      <c r="H2865" s="31">
        <v>1</v>
      </c>
      <c r="I2865" s="68"/>
      <c r="J2865" s="35"/>
      <c r="K2865" s="31"/>
      <c r="L2865" s="33"/>
      <c r="M2865" s="106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27"/>
      <c r="H2866" s="31">
        <v>2</v>
      </c>
      <c r="I2866" s="68"/>
      <c r="J2866" s="35"/>
      <c r="K2866" s="31"/>
      <c r="L2866" s="33"/>
      <c r="M2866" s="106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27"/>
      <c r="H2867" s="31">
        <v>3</v>
      </c>
      <c r="I2867" s="31"/>
      <c r="J2867" s="35"/>
      <c r="K2867" s="31"/>
      <c r="L2867" s="33"/>
      <c r="M2867" s="106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27"/>
      <c r="H2868" s="31">
        <v>4</v>
      </c>
      <c r="I2868" s="31"/>
      <c r="J2868" s="35"/>
      <c r="K2868" s="31"/>
      <c r="L2868" s="33"/>
      <c r="M2868" s="106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27"/>
      <c r="H2869" s="31">
        <v>5</v>
      </c>
      <c r="I2869" s="31"/>
      <c r="J2869" s="35"/>
      <c r="K2869" s="31"/>
      <c r="L2869" s="33"/>
      <c r="M2869" s="106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27"/>
      <c r="H2870" s="72"/>
      <c r="I2870" s="72"/>
      <c r="J2870" s="72"/>
      <c r="K2870" s="72"/>
      <c r="L2870" s="44"/>
      <c r="M2870" s="44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27"/>
      <c r="H2871" s="98"/>
      <c r="I2871" s="98"/>
      <c r="J2871" s="98"/>
      <c r="K2871" s="98"/>
      <c r="L2871" s="44"/>
      <c r="M2871" s="44"/>
    </row>
    <row r="2872" spans="1:13">
      <c r="A2872" s="17">
        <v>3</v>
      </c>
      <c r="B2872" s="75"/>
      <c r="C2872" s="71"/>
      <c r="D2872" s="6"/>
      <c r="E2872" s="71"/>
      <c r="F2872" s="6"/>
      <c r="G2872" s="27"/>
      <c r="H2872" s="204" t="s">
        <v>75</v>
      </c>
      <c r="I2872" s="205"/>
      <c r="J2872" s="98"/>
      <c r="K2872" s="44" t="s">
        <v>35</v>
      </c>
      <c r="L2872" s="5"/>
      <c r="M2872" s="5"/>
    </row>
    <row r="2873" spans="1:13">
      <c r="A2873" s="17">
        <v>4</v>
      </c>
      <c r="B2873" s="75"/>
      <c r="C2873" s="71"/>
      <c r="D2873" s="6"/>
      <c r="E2873" s="71"/>
      <c r="F2873" s="6"/>
      <c r="G2873" s="27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3"/>
    </row>
    <row r="2874" spans="1:13">
      <c r="A2874" s="17">
        <v>5</v>
      </c>
      <c r="B2874" s="76"/>
      <c r="C2874" s="71"/>
      <c r="D2874" s="71"/>
      <c r="E2874" s="71"/>
      <c r="F2874" s="6"/>
      <c r="G2874" s="27"/>
      <c r="H2874" s="21" t="s">
        <v>65</v>
      </c>
      <c r="I2874" s="21"/>
      <c r="J2874" s="43">
        <f>SUM(B2872:B2874)*5+(B2876)*3+B2871</f>
        <v>10</v>
      </c>
      <c r="K2874" s="27"/>
      <c r="L2874" s="3"/>
      <c r="M2874" s="3"/>
    </row>
    <row r="2875" spans="1:13">
      <c r="A2875" s="17">
        <v>6</v>
      </c>
      <c r="B2875" s="7"/>
      <c r="C2875" s="7"/>
      <c r="D2875" s="7"/>
      <c r="E2875" s="71"/>
      <c r="F2875" s="6"/>
      <c r="G2875" s="27"/>
      <c r="H2875" s="206" t="s">
        <v>66</v>
      </c>
      <c r="I2875" s="207"/>
      <c r="J2875" s="206" t="s">
        <v>67</v>
      </c>
      <c r="K2875" s="207"/>
      <c r="L2875" s="20"/>
      <c r="M2875" s="20"/>
    </row>
    <row r="2876" spans="1:13">
      <c r="A2876" s="17">
        <v>7</v>
      </c>
      <c r="B2876" s="76"/>
      <c r="C2876" s="71"/>
      <c r="D2876" s="71"/>
      <c r="E2876" s="71"/>
      <c r="F2876" s="6"/>
      <c r="G2876" s="27"/>
      <c r="H2876" s="197"/>
      <c r="I2876" s="198"/>
      <c r="J2876" s="197"/>
      <c r="K2876" s="198"/>
      <c r="L2876" s="27"/>
      <c r="M2876" s="27"/>
    </row>
    <row r="2877" spans="1:13">
      <c r="A2877" s="17">
        <v>8</v>
      </c>
      <c r="B2877" s="7"/>
      <c r="C2877" s="7"/>
      <c r="D2877" s="7"/>
      <c r="E2877" s="71"/>
      <c r="F2877" s="6"/>
      <c r="G2877" s="27"/>
      <c r="H2877" s="199"/>
      <c r="I2877" s="200"/>
      <c r="J2877" s="199"/>
      <c r="K2877" s="200"/>
      <c r="L2877" s="27"/>
      <c r="M2877" s="27"/>
    </row>
    <row r="2878" spans="1:13">
      <c r="A2878" s="17">
        <v>9</v>
      </c>
      <c r="B2878" s="23"/>
      <c r="C2878" s="7"/>
      <c r="D2878" s="7"/>
      <c r="E2878" s="6"/>
      <c r="F2878" s="6"/>
      <c r="G2878" s="27"/>
      <c r="H2878" s="38" t="s">
        <v>68</v>
      </c>
      <c r="I2878" s="38"/>
      <c r="J2878" s="38"/>
      <c r="K2878" s="38"/>
      <c r="L2878" s="27"/>
      <c r="M2878" s="27"/>
    </row>
    <row r="2879" spans="1:13">
      <c r="A2879" s="17">
        <v>10</v>
      </c>
      <c r="B2879" s="95"/>
      <c r="C2879" s="6"/>
      <c r="D2879" s="6"/>
      <c r="E2879" s="6"/>
      <c r="F2879" s="6"/>
      <c r="G2879" s="27"/>
      <c r="H2879" s="54" t="s">
        <v>69</v>
      </c>
      <c r="I2879" s="54"/>
      <c r="J2879" s="54"/>
      <c r="K2879" s="54"/>
      <c r="L2879" s="27"/>
      <c r="M2879" s="27"/>
    </row>
    <row r="2880" spans="1:13">
      <c r="A2880" s="17">
        <v>11</v>
      </c>
      <c r="B2880" s="76"/>
      <c r="C2880" s="6"/>
      <c r="D2880" s="6"/>
      <c r="E2880" s="6"/>
      <c r="F2880" s="6"/>
      <c r="G2880" s="20"/>
      <c r="H2880" s="182"/>
      <c r="I2880" s="183"/>
      <c r="J2880" s="8"/>
      <c r="K2880" s="8"/>
      <c r="L2880" s="8"/>
      <c r="M2880" s="8"/>
    </row>
    <row r="2881" spans="1:13">
      <c r="A2881" s="17">
        <v>12</v>
      </c>
      <c r="B2881" s="75"/>
      <c r="C2881" s="6"/>
      <c r="D2881" s="6"/>
      <c r="E2881" s="6"/>
      <c r="F2881" s="6"/>
      <c r="G2881" s="20"/>
      <c r="H2881" s="95"/>
      <c r="I2881" s="7"/>
      <c r="J2881" s="8"/>
      <c r="K2881" s="8"/>
      <c r="L2881" s="8"/>
      <c r="M2881" s="8"/>
    </row>
    <row r="2882" spans="1:13">
      <c r="A2882" s="17">
        <v>13</v>
      </c>
      <c r="B2882" s="76"/>
      <c r="C2882" s="6"/>
      <c r="D2882" s="6"/>
      <c r="E2882" s="6"/>
      <c r="F2882" s="6"/>
      <c r="G2882" s="20"/>
      <c r="H2882" s="95"/>
      <c r="I2882" s="7"/>
      <c r="J2882" s="8"/>
      <c r="K2882" s="8"/>
      <c r="L2882" s="8"/>
      <c r="M2882" s="8"/>
    </row>
    <row r="2883" spans="1:13">
      <c r="A2883" s="17">
        <v>14</v>
      </c>
      <c r="B2883" s="76"/>
      <c r="C2883" s="6"/>
      <c r="D2883" s="6"/>
      <c r="E2883" s="6"/>
      <c r="F2883" s="6"/>
      <c r="G2883" s="20"/>
      <c r="H2883" s="95"/>
      <c r="I2883" s="7"/>
      <c r="J2883" s="8"/>
      <c r="K2883" s="8"/>
      <c r="L2883" s="8"/>
      <c r="M2883" s="8"/>
    </row>
    <row r="2884" spans="1:13">
      <c r="A2884" s="17">
        <v>15</v>
      </c>
      <c r="B2884" s="76"/>
      <c r="C2884" s="6"/>
      <c r="D2884" s="6"/>
      <c r="E2884" s="6"/>
      <c r="F2884" s="6"/>
      <c r="G2884" s="20"/>
      <c r="H2884" s="95"/>
      <c r="I2884" s="7"/>
      <c r="J2884" s="8"/>
      <c r="K2884" s="8"/>
      <c r="L2884" s="8"/>
      <c r="M2884" s="8"/>
    </row>
    <row r="2885" spans="1:13">
      <c r="A2885" s="17">
        <v>16</v>
      </c>
      <c r="B2885" s="75"/>
      <c r="C2885" s="6"/>
      <c r="D2885" s="6"/>
      <c r="E2885" s="6"/>
      <c r="F2885" s="6"/>
      <c r="G2885" s="54"/>
      <c r="H2885" s="95"/>
      <c r="I2885" s="7"/>
      <c r="J2885" s="8"/>
      <c r="K2885" s="8"/>
      <c r="L2885" s="8"/>
      <c r="M2885" s="8"/>
    </row>
    <row r="2886" spans="1:13">
      <c r="A2886" s="17">
        <v>17</v>
      </c>
      <c r="B2886" s="76"/>
      <c r="C2886" s="6"/>
      <c r="D2886" s="6"/>
      <c r="E2886" s="6"/>
      <c r="F2886" s="6"/>
      <c r="G2886" s="54"/>
      <c r="H2886" s="56" t="s">
        <v>83</v>
      </c>
      <c r="I2886" s="8"/>
      <c r="J2886" s="56"/>
      <c r="K2886" s="8"/>
      <c r="L2886" s="56"/>
      <c r="M2886" s="56"/>
    </row>
    <row r="2887" spans="1:13">
      <c r="A2887" s="17">
        <v>18</v>
      </c>
      <c r="B2887" s="76"/>
      <c r="C2887" s="6"/>
      <c r="D2887" s="6"/>
      <c r="E2887" s="6"/>
      <c r="F2887" s="6"/>
      <c r="G2887" s="54"/>
      <c r="H2887" s="99"/>
      <c r="I2887" s="8"/>
      <c r="J2887" s="99"/>
      <c r="K2887" s="8"/>
      <c r="L2887" s="99"/>
      <c r="M2887" s="99"/>
    </row>
    <row r="2888" spans="1:13">
      <c r="A2888" s="17">
        <v>19</v>
      </c>
      <c r="B2888" s="76"/>
      <c r="C2888" s="6"/>
      <c r="D2888" s="6"/>
      <c r="E2888" s="6"/>
      <c r="F2888" s="6"/>
      <c r="G2888" s="99"/>
      <c r="H2888" s="8"/>
      <c r="I2888" s="8"/>
      <c r="J2888" s="8"/>
      <c r="K2888" s="8"/>
      <c r="L2888" s="8"/>
      <c r="M2888" s="8"/>
    </row>
    <row r="2889" spans="1:13">
      <c r="A2889" s="17">
        <v>20</v>
      </c>
      <c r="B2889" s="75"/>
      <c r="C2889" s="6"/>
      <c r="D2889" s="6"/>
      <c r="E2889" s="6"/>
      <c r="F2889" s="6"/>
      <c r="G2889" s="99"/>
      <c r="H2889" s="8"/>
      <c r="I2889" s="8"/>
      <c r="J2889" s="8"/>
      <c r="K2889" s="8"/>
      <c r="L2889" s="8"/>
      <c r="M2889" s="8"/>
    </row>
    <row r="2890" spans="1:13">
      <c r="A2890" s="17">
        <v>21</v>
      </c>
      <c r="B2890" s="76"/>
      <c r="C2890" s="6"/>
      <c r="D2890" s="6"/>
      <c r="E2890" s="6"/>
      <c r="F2890" s="6"/>
      <c r="G2890" s="99"/>
      <c r="H2890" s="8"/>
      <c r="I2890" s="8"/>
      <c r="J2890" s="8"/>
      <c r="K2890" s="8"/>
      <c r="L2890" s="8"/>
      <c r="M2890" s="8"/>
    </row>
    <row r="2891" spans="1:13">
      <c r="A2891" s="17">
        <v>22</v>
      </c>
      <c r="B2891" s="76"/>
      <c r="C2891" s="6"/>
      <c r="D2891" s="6"/>
      <c r="E2891" s="6"/>
      <c r="F2891" s="6"/>
      <c r="G2891" s="99"/>
      <c r="H2891" s="8"/>
      <c r="I2891" s="8"/>
      <c r="J2891" s="8"/>
      <c r="K2891" s="8"/>
      <c r="L2891" s="8"/>
      <c r="M2891" s="8"/>
    </row>
    <row r="2892" spans="1:13">
      <c r="A2892" s="17">
        <v>23</v>
      </c>
      <c r="B2892" s="76"/>
      <c r="C2892" s="6"/>
      <c r="D2892" s="6"/>
      <c r="E2892" s="6"/>
      <c r="F2892" s="6"/>
      <c r="G2892" s="99"/>
      <c r="H2892" s="8"/>
      <c r="I2892" s="8"/>
      <c r="J2892" s="8"/>
      <c r="K2892" s="8"/>
      <c r="L2892" s="8" t="s">
        <v>84</v>
      </c>
      <c r="M2892" s="8"/>
    </row>
    <row r="2893" spans="1:13">
      <c r="A2893" s="17">
        <v>24</v>
      </c>
      <c r="B2893" s="75"/>
      <c r="C2893" s="6"/>
      <c r="D2893" s="6"/>
      <c r="E2893" s="6"/>
      <c r="F2893" s="6"/>
      <c r="G2893" s="99"/>
      <c r="H2893" s="42"/>
      <c r="I2893" s="8"/>
      <c r="J2893" s="42"/>
      <c r="K2893" s="8"/>
      <c r="L2893" s="8"/>
      <c r="M2893" s="8"/>
    </row>
    <row r="2894" spans="1:13">
      <c r="A2894" s="17">
        <v>25</v>
      </c>
      <c r="B2894" s="76"/>
      <c r="C2894" s="6"/>
      <c r="D2894" s="6"/>
      <c r="E2894" s="6"/>
      <c r="F2894" s="6"/>
      <c r="G2894" s="99"/>
      <c r="H2894" s="42"/>
      <c r="I2894" s="99"/>
      <c r="J2894" s="42"/>
      <c r="K2894" s="8"/>
      <c r="L2894" s="8"/>
      <c r="M2894" s="8"/>
    </row>
    <row r="2895" spans="1:13">
      <c r="G2895" s="8"/>
      <c r="H2895" s="8"/>
      <c r="I2895" s="8"/>
      <c r="J2895" s="8"/>
      <c r="K2895" s="8"/>
      <c r="L2895" s="8"/>
      <c r="M2895" s="8"/>
    </row>
    <row r="2896" spans="1:13">
      <c r="G2896" s="8"/>
      <c r="H2896" s="8"/>
      <c r="I2896" s="8"/>
      <c r="J2896" s="8"/>
      <c r="K2896" s="8"/>
      <c r="L2896" s="8"/>
      <c r="M2896" s="8"/>
    </row>
    <row r="2897" spans="1:13">
      <c r="G2897" s="8"/>
      <c r="H2897" s="8"/>
      <c r="I2897" s="8"/>
      <c r="J2897" s="8"/>
      <c r="K2897" s="8"/>
      <c r="L2897" s="8"/>
      <c r="M2897" s="8"/>
    </row>
    <row r="2898" spans="1:13">
      <c r="G2898" s="8"/>
      <c r="H2898" s="8"/>
      <c r="I2898" s="8"/>
      <c r="J2898" s="8"/>
      <c r="K2898" s="8"/>
      <c r="L2898" s="8"/>
      <c r="M2898" s="8"/>
    </row>
    <row r="2899" spans="1:13">
      <c r="G2899" s="8"/>
      <c r="H2899" s="8"/>
      <c r="I2899" s="8"/>
      <c r="J2899" s="8"/>
      <c r="K2899" s="8"/>
      <c r="L2899" s="8"/>
      <c r="M2899" s="8"/>
    </row>
    <row r="2900" spans="1:13">
      <c r="G2900" s="8"/>
      <c r="H2900" s="8"/>
      <c r="I2900" s="8"/>
      <c r="J2900" s="8"/>
      <c r="K2900" s="8"/>
      <c r="L2900" s="8"/>
      <c r="M2900" s="8"/>
    </row>
    <row r="2901" spans="1:13">
      <c r="G2901" s="8"/>
      <c r="H2901" s="8"/>
      <c r="I2901" s="8"/>
      <c r="J2901" s="8"/>
      <c r="K2901" s="8"/>
      <c r="L2901" s="8"/>
      <c r="M2901" s="8"/>
    </row>
    <row r="2902" spans="1:13">
      <c r="G2902" s="8"/>
      <c r="H2902" s="8"/>
      <c r="I2902" s="8"/>
      <c r="J2902" s="8"/>
      <c r="K2902" s="8"/>
      <c r="L2902" s="8"/>
      <c r="M2902" s="8"/>
    </row>
    <row r="2903" spans="1:13">
      <c r="G2903" s="8"/>
      <c r="H2903" s="8"/>
      <c r="I2903" s="8"/>
      <c r="J2903" s="8"/>
      <c r="K2903" s="8"/>
      <c r="L2903" s="8"/>
      <c r="M2903" s="8"/>
    </row>
    <row r="2904" spans="1:13">
      <c r="G2904" s="8"/>
      <c r="H2904" s="8"/>
      <c r="I2904" s="8"/>
      <c r="J2904" s="8"/>
      <c r="K2904" s="8"/>
      <c r="L2904" s="8"/>
      <c r="M2904" s="8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  <c r="M2905" s="94"/>
    </row>
    <row r="2906" spans="1:13">
      <c r="A2906" s="202" t="s">
        <v>86</v>
      </c>
      <c r="B2906" s="203"/>
      <c r="C2906" s="203"/>
      <c r="D2906" s="203"/>
      <c r="E2906" s="203"/>
      <c r="F2906" s="97"/>
      <c r="G2906" s="27"/>
      <c r="H2906" s="96" t="s">
        <v>51</v>
      </c>
      <c r="I2906" s="96"/>
      <c r="J2906" s="96"/>
      <c r="K2906" s="27"/>
      <c r="L2906" s="27"/>
      <c r="M2906" s="27"/>
    </row>
    <row r="2907" spans="1:13">
      <c r="A2907" s="34" t="s">
        <v>52</v>
      </c>
      <c r="B2907" s="97"/>
      <c r="C2907" s="97"/>
      <c r="D2907" s="97"/>
      <c r="E2907" s="97"/>
      <c r="F2907" s="97"/>
      <c r="G2907" s="27"/>
      <c r="H2907" s="55" t="s">
        <v>89</v>
      </c>
      <c r="I2907" s="55"/>
      <c r="J2907" s="55"/>
      <c r="K2907" s="37"/>
      <c r="L2907" s="26"/>
      <c r="M2907" s="26"/>
    </row>
    <row r="2908" spans="1:13">
      <c r="A2908" s="97"/>
      <c r="B2908" s="29"/>
      <c r="C2908" s="15" t="s">
        <v>53</v>
      </c>
      <c r="D2908" s="67"/>
      <c r="E2908" s="30"/>
      <c r="F2908" s="28"/>
      <c r="G2908" s="27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32"/>
    </row>
    <row r="2909" spans="1:13">
      <c r="A2909" s="1"/>
      <c r="B2909" s="1"/>
      <c r="C2909" s="15" t="s">
        <v>59</v>
      </c>
      <c r="D2909" s="30"/>
      <c r="E2909" s="30"/>
      <c r="F2909" s="28"/>
      <c r="G2909" s="27"/>
      <c r="H2909" s="31">
        <v>1</v>
      </c>
      <c r="I2909" s="68"/>
      <c r="J2909" s="35"/>
      <c r="K2909" s="31"/>
      <c r="L2909" s="33"/>
      <c r="M2909" s="106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27"/>
      <c r="H2910" s="31">
        <v>2</v>
      </c>
      <c r="I2910" s="68"/>
      <c r="J2910" s="35"/>
      <c r="K2910" s="31"/>
      <c r="L2910" s="33"/>
      <c r="M2910" s="106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27"/>
      <c r="H2911" s="31">
        <v>3</v>
      </c>
      <c r="I2911" s="31"/>
      <c r="J2911" s="35"/>
      <c r="K2911" s="31"/>
      <c r="L2911" s="33"/>
      <c r="M2911" s="106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27"/>
      <c r="H2912" s="31">
        <v>4</v>
      </c>
      <c r="I2912" s="31"/>
      <c r="J2912" s="35"/>
      <c r="K2912" s="31"/>
      <c r="L2912" s="33"/>
      <c r="M2912" s="106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27"/>
      <c r="H2913" s="31">
        <v>5</v>
      </c>
      <c r="I2913" s="31"/>
      <c r="J2913" s="35"/>
      <c r="K2913" s="31"/>
      <c r="L2913" s="33"/>
      <c r="M2913" s="106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27"/>
      <c r="H2914" s="72"/>
      <c r="I2914" s="72"/>
      <c r="J2914" s="72"/>
      <c r="K2914" s="72"/>
      <c r="L2914" s="44"/>
      <c r="M2914" s="44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27"/>
      <c r="H2915" s="98"/>
      <c r="I2915" s="98"/>
      <c r="J2915" s="98"/>
      <c r="K2915" s="98"/>
      <c r="L2915" s="44"/>
      <c r="M2915" s="44"/>
    </row>
    <row r="2916" spans="1:13">
      <c r="A2916" s="17">
        <v>3</v>
      </c>
      <c r="B2916" s="75"/>
      <c r="C2916" s="71"/>
      <c r="D2916" s="6"/>
      <c r="E2916" s="71"/>
      <c r="F2916" s="6"/>
      <c r="G2916" s="27"/>
      <c r="H2916" s="204" t="s">
        <v>75</v>
      </c>
      <c r="I2916" s="205"/>
      <c r="J2916" s="98"/>
      <c r="K2916" s="44" t="s">
        <v>35</v>
      </c>
      <c r="L2916" s="5"/>
      <c r="M2916" s="5"/>
    </row>
    <row r="2917" spans="1:13">
      <c r="A2917" s="17">
        <v>4</v>
      </c>
      <c r="B2917" s="75"/>
      <c r="C2917" s="71"/>
      <c r="D2917" s="6"/>
      <c r="E2917" s="71"/>
      <c r="F2917" s="6"/>
      <c r="G2917" s="27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3"/>
    </row>
    <row r="2918" spans="1:13">
      <c r="A2918" s="17">
        <v>5</v>
      </c>
      <c r="B2918" s="76"/>
      <c r="C2918" s="71"/>
      <c r="D2918" s="71"/>
      <c r="E2918" s="71"/>
      <c r="F2918" s="6"/>
      <c r="G2918" s="27"/>
      <c r="H2918" s="21" t="s">
        <v>65</v>
      </c>
      <c r="I2918" s="21"/>
      <c r="J2918" s="43">
        <f>SUM(B2916:B2918)*5+(B2920)*3+B2915</f>
        <v>10</v>
      </c>
      <c r="K2918" s="27"/>
      <c r="L2918" s="3"/>
      <c r="M2918" s="3"/>
    </row>
    <row r="2919" spans="1:13">
      <c r="A2919" s="17">
        <v>6</v>
      </c>
      <c r="B2919" s="7"/>
      <c r="C2919" s="7"/>
      <c r="D2919" s="7"/>
      <c r="E2919" s="71"/>
      <c r="F2919" s="6"/>
      <c r="G2919" s="27"/>
      <c r="H2919" s="206" t="s">
        <v>66</v>
      </c>
      <c r="I2919" s="207"/>
      <c r="J2919" s="206" t="s">
        <v>67</v>
      </c>
      <c r="K2919" s="207"/>
      <c r="L2919" s="20"/>
      <c r="M2919" s="20"/>
    </row>
    <row r="2920" spans="1:13">
      <c r="A2920" s="17">
        <v>7</v>
      </c>
      <c r="B2920" s="76"/>
      <c r="C2920" s="71"/>
      <c r="D2920" s="71"/>
      <c r="E2920" s="71"/>
      <c r="F2920" s="6"/>
      <c r="G2920" s="27"/>
      <c r="H2920" s="197"/>
      <c r="I2920" s="198"/>
      <c r="J2920" s="197"/>
      <c r="K2920" s="198"/>
      <c r="L2920" s="27"/>
      <c r="M2920" s="27"/>
    </row>
    <row r="2921" spans="1:13">
      <c r="A2921" s="17">
        <v>8</v>
      </c>
      <c r="B2921" s="7"/>
      <c r="C2921" s="7"/>
      <c r="D2921" s="7"/>
      <c r="E2921" s="71"/>
      <c r="F2921" s="6"/>
      <c r="G2921" s="27"/>
      <c r="H2921" s="199"/>
      <c r="I2921" s="200"/>
      <c r="J2921" s="199"/>
      <c r="K2921" s="200"/>
      <c r="L2921" s="27"/>
      <c r="M2921" s="27"/>
    </row>
    <row r="2922" spans="1:13">
      <c r="A2922" s="17">
        <v>9</v>
      </c>
      <c r="B2922" s="23"/>
      <c r="C2922" s="7"/>
      <c r="D2922" s="7"/>
      <c r="E2922" s="6"/>
      <c r="F2922" s="6"/>
      <c r="G2922" s="27"/>
      <c r="H2922" s="38" t="s">
        <v>68</v>
      </c>
      <c r="I2922" s="38"/>
      <c r="J2922" s="38"/>
      <c r="K2922" s="38"/>
      <c r="L2922" s="27"/>
      <c r="M2922" s="27"/>
    </row>
    <row r="2923" spans="1:13">
      <c r="A2923" s="17">
        <v>10</v>
      </c>
      <c r="B2923" s="95"/>
      <c r="C2923" s="6"/>
      <c r="D2923" s="6"/>
      <c r="E2923" s="6"/>
      <c r="F2923" s="6"/>
      <c r="G2923" s="27"/>
      <c r="H2923" s="54" t="s">
        <v>69</v>
      </c>
      <c r="I2923" s="54"/>
      <c r="J2923" s="54"/>
      <c r="K2923" s="54"/>
      <c r="L2923" s="27"/>
      <c r="M2923" s="27"/>
    </row>
    <row r="2924" spans="1:13">
      <c r="A2924" s="17">
        <v>11</v>
      </c>
      <c r="B2924" s="76"/>
      <c r="C2924" s="6"/>
      <c r="D2924" s="6"/>
      <c r="E2924" s="6"/>
      <c r="F2924" s="6"/>
      <c r="G2924" s="20"/>
      <c r="H2924" s="182"/>
      <c r="I2924" s="183"/>
      <c r="J2924" s="8"/>
      <c r="K2924" s="8"/>
      <c r="L2924" s="8"/>
      <c r="M2924" s="8"/>
    </row>
    <row r="2925" spans="1:13">
      <c r="A2925" s="17">
        <v>12</v>
      </c>
      <c r="B2925" s="75"/>
      <c r="C2925" s="6"/>
      <c r="D2925" s="6"/>
      <c r="E2925" s="6"/>
      <c r="F2925" s="6"/>
      <c r="G2925" s="20"/>
      <c r="H2925" s="95"/>
      <c r="I2925" s="7"/>
      <c r="J2925" s="8"/>
      <c r="K2925" s="8"/>
      <c r="L2925" s="8"/>
      <c r="M2925" s="8"/>
    </row>
    <row r="2926" spans="1:13">
      <c r="A2926" s="17">
        <v>13</v>
      </c>
      <c r="B2926" s="76"/>
      <c r="C2926" s="6"/>
      <c r="D2926" s="6"/>
      <c r="E2926" s="6"/>
      <c r="F2926" s="6"/>
      <c r="G2926" s="20"/>
      <c r="H2926" s="95"/>
      <c r="I2926" s="7"/>
      <c r="J2926" s="8"/>
      <c r="K2926" s="8"/>
      <c r="L2926" s="8"/>
      <c r="M2926" s="8"/>
    </row>
    <row r="2927" spans="1:13">
      <c r="A2927" s="17">
        <v>14</v>
      </c>
      <c r="B2927" s="76"/>
      <c r="C2927" s="6"/>
      <c r="D2927" s="6"/>
      <c r="E2927" s="6"/>
      <c r="F2927" s="6"/>
      <c r="G2927" s="20"/>
      <c r="H2927" s="95"/>
      <c r="I2927" s="7"/>
      <c r="J2927" s="8"/>
      <c r="K2927" s="8"/>
      <c r="L2927" s="8"/>
      <c r="M2927" s="8"/>
    </row>
    <row r="2928" spans="1:13">
      <c r="A2928" s="17">
        <v>15</v>
      </c>
      <c r="B2928" s="76"/>
      <c r="C2928" s="6"/>
      <c r="D2928" s="6"/>
      <c r="E2928" s="6"/>
      <c r="F2928" s="6"/>
      <c r="G2928" s="20"/>
      <c r="H2928" s="95"/>
      <c r="I2928" s="7"/>
      <c r="J2928" s="8"/>
      <c r="K2928" s="8"/>
      <c r="L2928" s="8"/>
      <c r="M2928" s="8"/>
    </row>
    <row r="2929" spans="1:13">
      <c r="A2929" s="17">
        <v>16</v>
      </c>
      <c r="B2929" s="75"/>
      <c r="C2929" s="6"/>
      <c r="D2929" s="6"/>
      <c r="E2929" s="6"/>
      <c r="F2929" s="6"/>
      <c r="G2929" s="54"/>
      <c r="H2929" s="95"/>
      <c r="I2929" s="7"/>
      <c r="J2929" s="8"/>
      <c r="K2929" s="8"/>
      <c r="L2929" s="8"/>
      <c r="M2929" s="8"/>
    </row>
    <row r="2930" spans="1:13">
      <c r="A2930" s="17">
        <v>17</v>
      </c>
      <c r="B2930" s="76"/>
      <c r="C2930" s="6"/>
      <c r="D2930" s="6"/>
      <c r="E2930" s="6"/>
      <c r="F2930" s="6"/>
      <c r="G2930" s="54"/>
      <c r="H2930" s="56" t="s">
        <v>83</v>
      </c>
      <c r="I2930" s="8"/>
      <c r="J2930" s="56"/>
      <c r="K2930" s="8"/>
      <c r="L2930" s="56"/>
      <c r="M2930" s="56"/>
    </row>
    <row r="2931" spans="1:13">
      <c r="A2931" s="17">
        <v>18</v>
      </c>
      <c r="B2931" s="76"/>
      <c r="C2931" s="6"/>
      <c r="D2931" s="6"/>
      <c r="E2931" s="6"/>
      <c r="F2931" s="6"/>
      <c r="G2931" s="54"/>
      <c r="H2931" s="99"/>
      <c r="I2931" s="8"/>
      <c r="J2931" s="99"/>
      <c r="K2931" s="8"/>
      <c r="L2931" s="99"/>
      <c r="M2931" s="99"/>
    </row>
    <row r="2932" spans="1:13">
      <c r="A2932" s="17">
        <v>19</v>
      </c>
      <c r="B2932" s="76"/>
      <c r="C2932" s="6"/>
      <c r="D2932" s="6"/>
      <c r="E2932" s="6"/>
      <c r="F2932" s="6"/>
      <c r="G2932" s="99"/>
      <c r="H2932" s="8"/>
      <c r="I2932" s="8"/>
      <c r="J2932" s="8"/>
      <c r="K2932" s="8"/>
      <c r="L2932" s="8"/>
      <c r="M2932" s="8"/>
    </row>
    <row r="2933" spans="1:13">
      <c r="A2933" s="17">
        <v>20</v>
      </c>
      <c r="B2933" s="75"/>
      <c r="C2933" s="6"/>
      <c r="D2933" s="6"/>
      <c r="E2933" s="6"/>
      <c r="F2933" s="6"/>
      <c r="G2933" s="99"/>
      <c r="H2933" s="8"/>
      <c r="I2933" s="8"/>
      <c r="J2933" s="8"/>
      <c r="K2933" s="8"/>
      <c r="L2933" s="8"/>
      <c r="M2933" s="8"/>
    </row>
    <row r="2934" spans="1:13">
      <c r="A2934" s="17">
        <v>21</v>
      </c>
      <c r="B2934" s="76"/>
      <c r="C2934" s="6"/>
      <c r="D2934" s="6"/>
      <c r="E2934" s="6"/>
      <c r="F2934" s="6"/>
      <c r="G2934" s="99"/>
      <c r="H2934" s="8"/>
      <c r="I2934" s="8"/>
      <c r="J2934" s="8"/>
      <c r="K2934" s="8"/>
      <c r="L2934" s="8"/>
      <c r="M2934" s="8"/>
    </row>
    <row r="2935" spans="1:13">
      <c r="A2935" s="17">
        <v>22</v>
      </c>
      <c r="B2935" s="76"/>
      <c r="C2935" s="6"/>
      <c r="D2935" s="6"/>
      <c r="E2935" s="6"/>
      <c r="F2935" s="6"/>
      <c r="G2935" s="99"/>
      <c r="H2935" s="8"/>
      <c r="I2935" s="8"/>
      <c r="J2935" s="8"/>
      <c r="K2935" s="8"/>
      <c r="L2935" s="8"/>
      <c r="M2935" s="8"/>
    </row>
    <row r="2936" spans="1:13">
      <c r="A2936" s="17">
        <v>23</v>
      </c>
      <c r="B2936" s="76"/>
      <c r="C2936" s="6"/>
      <c r="D2936" s="6"/>
      <c r="E2936" s="6"/>
      <c r="F2936" s="6"/>
      <c r="G2936" s="99"/>
      <c r="H2936" s="8"/>
      <c r="I2936" s="8"/>
      <c r="J2936" s="8"/>
      <c r="K2936" s="8"/>
      <c r="L2936" s="8" t="s">
        <v>84</v>
      </c>
      <c r="M2936" s="8"/>
    </row>
    <row r="2937" spans="1:13">
      <c r="A2937" s="17">
        <v>24</v>
      </c>
      <c r="B2937" s="75"/>
      <c r="C2937" s="6"/>
      <c r="D2937" s="6"/>
      <c r="E2937" s="6"/>
      <c r="F2937" s="6"/>
      <c r="G2937" s="99"/>
      <c r="H2937" s="42"/>
      <c r="I2937" s="8"/>
      <c r="J2937" s="42"/>
      <c r="K2937" s="8"/>
      <c r="L2937" s="8"/>
      <c r="M2937" s="8"/>
    </row>
    <row r="2938" spans="1:13">
      <c r="A2938" s="17">
        <v>25</v>
      </c>
      <c r="B2938" s="76"/>
      <c r="C2938" s="6"/>
      <c r="D2938" s="6"/>
      <c r="E2938" s="6"/>
      <c r="F2938" s="6"/>
      <c r="G2938" s="99"/>
      <c r="H2938" s="42"/>
      <c r="I2938" s="99"/>
      <c r="J2938" s="42"/>
      <c r="K2938" s="8"/>
      <c r="L2938" s="8"/>
      <c r="M2938" s="8"/>
    </row>
    <row r="2939" spans="1:13">
      <c r="G2939" s="8"/>
      <c r="H2939" s="8"/>
      <c r="I2939" s="8"/>
      <c r="J2939" s="8"/>
      <c r="K2939" s="8"/>
      <c r="L2939" s="8"/>
      <c r="M2939" s="8"/>
    </row>
    <row r="2940" spans="1:13">
      <c r="G2940" s="8"/>
      <c r="H2940" s="8"/>
      <c r="I2940" s="8"/>
      <c r="J2940" s="8"/>
      <c r="K2940" s="8"/>
      <c r="L2940" s="8"/>
      <c r="M2940" s="8"/>
    </row>
    <row r="2941" spans="1:13">
      <c r="G2941" s="8"/>
      <c r="H2941" s="8"/>
      <c r="I2941" s="8"/>
      <c r="J2941" s="8"/>
      <c r="K2941" s="8"/>
      <c r="L2941" s="8"/>
      <c r="M2941" s="8"/>
    </row>
    <row r="2942" spans="1:13">
      <c r="G2942" s="8"/>
      <c r="H2942" s="8"/>
      <c r="I2942" s="8"/>
      <c r="J2942" s="8"/>
      <c r="K2942" s="8"/>
      <c r="L2942" s="8"/>
      <c r="M2942" s="8"/>
    </row>
    <row r="2943" spans="1:13">
      <c r="G2943" s="8"/>
      <c r="H2943" s="8"/>
      <c r="I2943" s="8"/>
      <c r="J2943" s="8"/>
      <c r="K2943" s="8"/>
      <c r="L2943" s="8"/>
      <c r="M2943" s="8"/>
    </row>
    <row r="2944" spans="1:13">
      <c r="G2944" s="8"/>
      <c r="H2944" s="8"/>
      <c r="I2944" s="8"/>
      <c r="J2944" s="8"/>
      <c r="K2944" s="8"/>
      <c r="L2944" s="8"/>
      <c r="M2944" s="8"/>
    </row>
    <row r="2945" spans="1:13">
      <c r="G2945" s="8"/>
      <c r="H2945" s="8"/>
      <c r="I2945" s="8"/>
      <c r="J2945" s="8"/>
      <c r="K2945" s="8"/>
      <c r="L2945" s="8"/>
      <c r="M2945" s="8"/>
    </row>
    <row r="2946" spans="1:13">
      <c r="G2946" s="8"/>
      <c r="H2946" s="8"/>
      <c r="I2946" s="8"/>
      <c r="J2946" s="8"/>
      <c r="K2946" s="8"/>
      <c r="L2946" s="8"/>
      <c r="M2946" s="8"/>
    </row>
    <row r="2947" spans="1:13">
      <c r="G2947" s="8"/>
      <c r="H2947" s="8"/>
      <c r="I2947" s="8"/>
      <c r="J2947" s="8"/>
      <c r="K2947" s="8"/>
      <c r="L2947" s="8"/>
      <c r="M2947" s="8"/>
    </row>
    <row r="2948" spans="1:13">
      <c r="G2948" s="8"/>
      <c r="H2948" s="8"/>
      <c r="I2948" s="8"/>
      <c r="J2948" s="8"/>
      <c r="K2948" s="8"/>
      <c r="L2948" s="8"/>
      <c r="M2948" s="8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  <c r="M2949" s="94"/>
    </row>
    <row r="2950" spans="1:13">
      <c r="A2950" s="202" t="s">
        <v>86</v>
      </c>
      <c r="B2950" s="203"/>
      <c r="C2950" s="203"/>
      <c r="D2950" s="203"/>
      <c r="E2950" s="203"/>
      <c r="F2950" s="97"/>
      <c r="G2950" s="27"/>
      <c r="H2950" s="96" t="s">
        <v>51</v>
      </c>
      <c r="I2950" s="96"/>
      <c r="J2950" s="96"/>
      <c r="K2950" s="27"/>
      <c r="L2950" s="27"/>
      <c r="M2950" s="27"/>
    </row>
    <row r="2951" spans="1:13">
      <c r="A2951" s="34" t="s">
        <v>52</v>
      </c>
      <c r="B2951" s="97"/>
      <c r="C2951" s="97"/>
      <c r="D2951" s="97"/>
      <c r="E2951" s="97"/>
      <c r="F2951" s="97"/>
      <c r="G2951" s="27"/>
      <c r="H2951" s="55" t="s">
        <v>89</v>
      </c>
      <c r="I2951" s="55"/>
      <c r="J2951" s="55"/>
      <c r="K2951" s="37"/>
      <c r="L2951" s="26"/>
      <c r="M2951" s="26"/>
    </row>
    <row r="2952" spans="1:13">
      <c r="A2952" s="97"/>
      <c r="B2952" s="29"/>
      <c r="C2952" s="15" t="s">
        <v>53</v>
      </c>
      <c r="D2952" s="67"/>
      <c r="E2952" s="30"/>
      <c r="F2952" s="28"/>
      <c r="G2952" s="27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32"/>
    </row>
    <row r="2953" spans="1:13">
      <c r="A2953" s="1"/>
      <c r="B2953" s="1"/>
      <c r="C2953" s="15" t="s">
        <v>59</v>
      </c>
      <c r="D2953" s="30"/>
      <c r="E2953" s="30"/>
      <c r="F2953" s="28"/>
      <c r="G2953" s="27"/>
      <c r="H2953" s="31">
        <v>1</v>
      </c>
      <c r="I2953" s="68"/>
      <c r="J2953" s="35"/>
      <c r="K2953" s="31"/>
      <c r="L2953" s="33"/>
      <c r="M2953" s="106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27"/>
      <c r="H2954" s="31">
        <v>2</v>
      </c>
      <c r="I2954" s="68"/>
      <c r="J2954" s="35"/>
      <c r="K2954" s="31"/>
      <c r="L2954" s="33"/>
      <c r="M2954" s="106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27"/>
      <c r="H2955" s="31">
        <v>3</v>
      </c>
      <c r="I2955" s="31"/>
      <c r="J2955" s="35"/>
      <c r="K2955" s="31"/>
      <c r="L2955" s="33"/>
      <c r="M2955" s="106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27"/>
      <c r="H2956" s="31">
        <v>4</v>
      </c>
      <c r="I2956" s="31"/>
      <c r="J2956" s="35"/>
      <c r="K2956" s="31"/>
      <c r="L2956" s="33"/>
      <c r="M2956" s="106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27"/>
      <c r="H2957" s="31">
        <v>5</v>
      </c>
      <c r="I2957" s="31"/>
      <c r="J2957" s="35"/>
      <c r="K2957" s="31"/>
      <c r="L2957" s="33"/>
      <c r="M2957" s="106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27"/>
      <c r="H2958" s="72"/>
      <c r="I2958" s="72"/>
      <c r="J2958" s="72"/>
      <c r="K2958" s="72"/>
      <c r="L2958" s="44"/>
      <c r="M2958" s="44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27"/>
      <c r="H2959" s="98"/>
      <c r="I2959" s="98"/>
      <c r="J2959" s="98"/>
      <c r="K2959" s="98"/>
      <c r="L2959" s="44"/>
      <c r="M2959" s="44"/>
    </row>
    <row r="2960" spans="1:13">
      <c r="A2960" s="17">
        <v>3</v>
      </c>
      <c r="B2960" s="75"/>
      <c r="C2960" s="71"/>
      <c r="D2960" s="6"/>
      <c r="E2960" s="71"/>
      <c r="F2960" s="6"/>
      <c r="G2960" s="27"/>
      <c r="H2960" s="204" t="s">
        <v>75</v>
      </c>
      <c r="I2960" s="205"/>
      <c r="J2960" s="98"/>
      <c r="K2960" s="44" t="s">
        <v>35</v>
      </c>
      <c r="L2960" s="5"/>
      <c r="M2960" s="5"/>
    </row>
    <row r="2961" spans="1:13">
      <c r="A2961" s="17">
        <v>4</v>
      </c>
      <c r="B2961" s="75"/>
      <c r="C2961" s="71"/>
      <c r="D2961" s="6"/>
      <c r="E2961" s="71"/>
      <c r="F2961" s="6"/>
      <c r="G2961" s="27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3"/>
    </row>
    <row r="2962" spans="1:13">
      <c r="A2962" s="17">
        <v>5</v>
      </c>
      <c r="B2962" s="76"/>
      <c r="C2962" s="71"/>
      <c r="D2962" s="71"/>
      <c r="E2962" s="71"/>
      <c r="F2962" s="6"/>
      <c r="G2962" s="27"/>
      <c r="H2962" s="21" t="s">
        <v>65</v>
      </c>
      <c r="I2962" s="21"/>
      <c r="J2962" s="43">
        <f>SUM(B2960:B2962)*5+(B2964)*3+B2959</f>
        <v>10</v>
      </c>
      <c r="K2962" s="27"/>
      <c r="L2962" s="3"/>
      <c r="M2962" s="3"/>
    </row>
    <row r="2963" spans="1:13">
      <c r="A2963" s="17">
        <v>6</v>
      </c>
      <c r="B2963" s="7"/>
      <c r="C2963" s="7"/>
      <c r="D2963" s="7"/>
      <c r="E2963" s="71"/>
      <c r="F2963" s="6"/>
      <c r="G2963" s="27"/>
      <c r="H2963" s="206" t="s">
        <v>66</v>
      </c>
      <c r="I2963" s="207"/>
      <c r="J2963" s="206" t="s">
        <v>67</v>
      </c>
      <c r="K2963" s="207"/>
      <c r="L2963" s="20"/>
      <c r="M2963" s="20"/>
    </row>
    <row r="2964" spans="1:13">
      <c r="A2964" s="17">
        <v>7</v>
      </c>
      <c r="B2964" s="76"/>
      <c r="C2964" s="71"/>
      <c r="D2964" s="71"/>
      <c r="E2964" s="71"/>
      <c r="F2964" s="6"/>
      <c r="G2964" s="27"/>
      <c r="H2964" s="197"/>
      <c r="I2964" s="198"/>
      <c r="J2964" s="197"/>
      <c r="K2964" s="198"/>
      <c r="L2964" s="27"/>
      <c r="M2964" s="27"/>
    </row>
    <row r="2965" spans="1:13">
      <c r="A2965" s="17">
        <v>8</v>
      </c>
      <c r="B2965" s="7"/>
      <c r="C2965" s="7"/>
      <c r="D2965" s="7"/>
      <c r="E2965" s="71"/>
      <c r="F2965" s="6"/>
      <c r="G2965" s="27"/>
      <c r="H2965" s="199"/>
      <c r="I2965" s="200"/>
      <c r="J2965" s="199"/>
      <c r="K2965" s="200"/>
      <c r="L2965" s="27"/>
      <c r="M2965" s="27"/>
    </row>
    <row r="2966" spans="1:13">
      <c r="A2966" s="17">
        <v>9</v>
      </c>
      <c r="B2966" s="23"/>
      <c r="C2966" s="7"/>
      <c r="D2966" s="7"/>
      <c r="E2966" s="6"/>
      <c r="F2966" s="6"/>
      <c r="G2966" s="27"/>
      <c r="H2966" s="38" t="s">
        <v>68</v>
      </c>
      <c r="I2966" s="38"/>
      <c r="J2966" s="38"/>
      <c r="K2966" s="38"/>
      <c r="L2966" s="27"/>
      <c r="M2966" s="27"/>
    </row>
    <row r="2967" spans="1:13">
      <c r="A2967" s="17">
        <v>10</v>
      </c>
      <c r="B2967" s="95"/>
      <c r="C2967" s="6"/>
      <c r="D2967" s="6"/>
      <c r="E2967" s="6"/>
      <c r="F2967" s="6"/>
      <c r="G2967" s="27"/>
      <c r="H2967" s="54" t="s">
        <v>69</v>
      </c>
      <c r="I2967" s="54"/>
      <c r="J2967" s="54"/>
      <c r="K2967" s="54"/>
      <c r="L2967" s="27"/>
      <c r="M2967" s="27"/>
    </row>
    <row r="2968" spans="1:13">
      <c r="A2968" s="17">
        <v>11</v>
      </c>
      <c r="B2968" s="76"/>
      <c r="C2968" s="6"/>
      <c r="D2968" s="6"/>
      <c r="E2968" s="6"/>
      <c r="F2968" s="6"/>
      <c r="G2968" s="20"/>
      <c r="H2968" s="182"/>
      <c r="I2968" s="183"/>
      <c r="J2968" s="8"/>
      <c r="K2968" s="8"/>
      <c r="L2968" s="8"/>
      <c r="M2968" s="8"/>
    </row>
    <row r="2969" spans="1:13">
      <c r="A2969" s="17">
        <v>12</v>
      </c>
      <c r="B2969" s="75"/>
      <c r="C2969" s="6"/>
      <c r="D2969" s="6"/>
      <c r="E2969" s="6"/>
      <c r="F2969" s="6"/>
      <c r="G2969" s="20"/>
      <c r="H2969" s="95"/>
      <c r="I2969" s="7"/>
      <c r="J2969" s="8"/>
      <c r="K2969" s="8"/>
      <c r="L2969" s="8"/>
      <c r="M2969" s="8"/>
    </row>
    <row r="2970" spans="1:13">
      <c r="A2970" s="17">
        <v>13</v>
      </c>
      <c r="B2970" s="76"/>
      <c r="C2970" s="6"/>
      <c r="D2970" s="6"/>
      <c r="E2970" s="6"/>
      <c r="F2970" s="6"/>
      <c r="G2970" s="20"/>
      <c r="H2970" s="95"/>
      <c r="I2970" s="7"/>
      <c r="J2970" s="8"/>
      <c r="K2970" s="8"/>
      <c r="L2970" s="8"/>
      <c r="M2970" s="8"/>
    </row>
    <row r="2971" spans="1:13">
      <c r="A2971" s="17">
        <v>14</v>
      </c>
      <c r="B2971" s="76"/>
      <c r="C2971" s="6"/>
      <c r="D2971" s="6"/>
      <c r="E2971" s="6"/>
      <c r="F2971" s="6"/>
      <c r="G2971" s="20"/>
      <c r="H2971" s="95"/>
      <c r="I2971" s="7"/>
      <c r="J2971" s="8"/>
      <c r="K2971" s="8"/>
      <c r="L2971" s="8"/>
      <c r="M2971" s="8"/>
    </row>
    <row r="2972" spans="1:13">
      <c r="A2972" s="17">
        <v>15</v>
      </c>
      <c r="B2972" s="76"/>
      <c r="C2972" s="6"/>
      <c r="D2972" s="6"/>
      <c r="E2972" s="6"/>
      <c r="F2972" s="6"/>
      <c r="G2972" s="20"/>
      <c r="H2972" s="95"/>
      <c r="I2972" s="7"/>
      <c r="J2972" s="8"/>
      <c r="K2972" s="8"/>
      <c r="L2972" s="8"/>
      <c r="M2972" s="8"/>
    </row>
    <row r="2973" spans="1:13">
      <c r="A2973" s="17">
        <v>16</v>
      </c>
      <c r="B2973" s="75"/>
      <c r="C2973" s="6"/>
      <c r="D2973" s="6"/>
      <c r="E2973" s="6"/>
      <c r="F2973" s="6"/>
      <c r="G2973" s="54"/>
      <c r="H2973" s="95"/>
      <c r="I2973" s="7"/>
      <c r="J2973" s="8"/>
      <c r="K2973" s="8"/>
      <c r="L2973" s="8"/>
      <c r="M2973" s="8"/>
    </row>
    <row r="2974" spans="1:13">
      <c r="A2974" s="17">
        <v>17</v>
      </c>
      <c r="B2974" s="76"/>
      <c r="C2974" s="6"/>
      <c r="D2974" s="6"/>
      <c r="E2974" s="6"/>
      <c r="F2974" s="6"/>
      <c r="G2974" s="54"/>
      <c r="H2974" s="56" t="s">
        <v>83</v>
      </c>
      <c r="I2974" s="8"/>
      <c r="J2974" s="56"/>
      <c r="K2974" s="8"/>
      <c r="L2974" s="56"/>
      <c r="M2974" s="56"/>
    </row>
    <row r="2975" spans="1:13">
      <c r="A2975" s="17">
        <v>18</v>
      </c>
      <c r="B2975" s="76"/>
      <c r="C2975" s="6"/>
      <c r="D2975" s="6"/>
      <c r="E2975" s="6"/>
      <c r="F2975" s="6"/>
      <c r="G2975" s="54"/>
      <c r="H2975" s="99"/>
      <c r="I2975" s="8"/>
      <c r="J2975" s="99"/>
      <c r="K2975" s="8"/>
      <c r="L2975" s="99"/>
      <c r="M2975" s="99"/>
    </row>
    <row r="2976" spans="1:13">
      <c r="A2976" s="17">
        <v>19</v>
      </c>
      <c r="B2976" s="76"/>
      <c r="C2976" s="6"/>
      <c r="D2976" s="6"/>
      <c r="E2976" s="6"/>
      <c r="F2976" s="6"/>
      <c r="G2976" s="99"/>
      <c r="H2976" s="8"/>
      <c r="I2976" s="8"/>
      <c r="J2976" s="8"/>
      <c r="K2976" s="8"/>
      <c r="L2976" s="8"/>
      <c r="M2976" s="8"/>
    </row>
    <row r="2977" spans="1:13">
      <c r="A2977" s="17">
        <v>20</v>
      </c>
      <c r="B2977" s="75"/>
      <c r="C2977" s="6"/>
      <c r="D2977" s="6"/>
      <c r="E2977" s="6"/>
      <c r="F2977" s="6"/>
      <c r="G2977" s="99"/>
      <c r="H2977" s="8"/>
      <c r="I2977" s="8"/>
      <c r="J2977" s="8"/>
      <c r="K2977" s="8"/>
      <c r="L2977" s="8"/>
      <c r="M2977" s="8"/>
    </row>
    <row r="2978" spans="1:13">
      <c r="A2978" s="17">
        <v>21</v>
      </c>
      <c r="B2978" s="76"/>
      <c r="C2978" s="6"/>
      <c r="D2978" s="6"/>
      <c r="E2978" s="6"/>
      <c r="F2978" s="6"/>
      <c r="G2978" s="99"/>
      <c r="H2978" s="8"/>
      <c r="I2978" s="8"/>
      <c r="J2978" s="8"/>
      <c r="K2978" s="8"/>
      <c r="L2978" s="8"/>
      <c r="M2978" s="8"/>
    </row>
    <row r="2979" spans="1:13">
      <c r="A2979" s="17">
        <v>22</v>
      </c>
      <c r="B2979" s="76"/>
      <c r="C2979" s="6"/>
      <c r="D2979" s="6"/>
      <c r="E2979" s="6"/>
      <c r="F2979" s="6"/>
      <c r="G2979" s="99"/>
      <c r="H2979" s="8"/>
      <c r="I2979" s="8"/>
      <c r="J2979" s="8"/>
      <c r="K2979" s="8"/>
      <c r="L2979" s="8"/>
      <c r="M2979" s="8"/>
    </row>
    <row r="2980" spans="1:13">
      <c r="A2980" s="17">
        <v>23</v>
      </c>
      <c r="B2980" s="76"/>
      <c r="C2980" s="6"/>
      <c r="D2980" s="6"/>
      <c r="E2980" s="6"/>
      <c r="F2980" s="6"/>
      <c r="G2980" s="99"/>
      <c r="H2980" s="8"/>
      <c r="I2980" s="8"/>
      <c r="J2980" s="8"/>
      <c r="K2980" s="8"/>
      <c r="L2980" s="8" t="s">
        <v>84</v>
      </c>
      <c r="M2980" s="8"/>
    </row>
    <row r="2981" spans="1:13">
      <c r="A2981" s="17">
        <v>24</v>
      </c>
      <c r="B2981" s="75"/>
      <c r="C2981" s="6"/>
      <c r="D2981" s="6"/>
      <c r="E2981" s="6"/>
      <c r="F2981" s="6"/>
      <c r="G2981" s="99"/>
      <c r="H2981" s="42"/>
      <c r="I2981" s="8"/>
      <c r="J2981" s="42"/>
      <c r="K2981" s="8"/>
      <c r="L2981" s="8"/>
      <c r="M2981" s="8"/>
    </row>
    <row r="2982" spans="1:13">
      <c r="A2982" s="17">
        <v>25</v>
      </c>
      <c r="B2982" s="76"/>
      <c r="C2982" s="6"/>
      <c r="D2982" s="6"/>
      <c r="E2982" s="6"/>
      <c r="F2982" s="6"/>
      <c r="G2982" s="99"/>
      <c r="H2982" s="42"/>
      <c r="I2982" s="99"/>
      <c r="J2982" s="42"/>
      <c r="K2982" s="8"/>
      <c r="L2982" s="8"/>
      <c r="M2982" s="8"/>
    </row>
    <row r="2983" spans="1:13">
      <c r="G2983" s="8"/>
      <c r="H2983" s="8"/>
      <c r="I2983" s="8"/>
      <c r="J2983" s="8"/>
      <c r="K2983" s="8"/>
      <c r="L2983" s="8"/>
      <c r="M2983" s="8"/>
    </row>
    <row r="2984" spans="1:13">
      <c r="G2984" s="8"/>
      <c r="H2984" s="8"/>
      <c r="I2984" s="8"/>
      <c r="J2984" s="8"/>
      <c r="K2984" s="8"/>
      <c r="L2984" s="8"/>
      <c r="M2984" s="8"/>
    </row>
    <row r="2985" spans="1:13">
      <c r="G2985" s="8"/>
      <c r="H2985" s="8"/>
      <c r="I2985" s="8"/>
      <c r="J2985" s="8"/>
      <c r="K2985" s="8"/>
      <c r="L2985" s="8"/>
      <c r="M2985" s="8"/>
    </row>
    <row r="2986" spans="1:13">
      <c r="G2986" s="8"/>
      <c r="H2986" s="8"/>
      <c r="I2986" s="8"/>
      <c r="J2986" s="8"/>
      <c r="K2986" s="8"/>
      <c r="L2986" s="8"/>
      <c r="M2986" s="8"/>
    </row>
    <row r="2987" spans="1:13">
      <c r="G2987" s="8"/>
      <c r="H2987" s="8"/>
      <c r="I2987" s="8"/>
      <c r="J2987" s="8"/>
      <c r="K2987" s="8"/>
      <c r="L2987" s="8"/>
      <c r="M2987" s="8"/>
    </row>
    <row r="2988" spans="1:13">
      <c r="G2988" s="8"/>
      <c r="H2988" s="8"/>
      <c r="I2988" s="8"/>
      <c r="J2988" s="8"/>
      <c r="K2988" s="8"/>
      <c r="L2988" s="8"/>
      <c r="M2988" s="8"/>
    </row>
    <row r="2989" spans="1:13">
      <c r="G2989" s="8"/>
      <c r="H2989" s="8"/>
      <c r="I2989" s="8"/>
      <c r="J2989" s="8"/>
      <c r="K2989" s="8"/>
      <c r="L2989" s="8"/>
      <c r="M2989" s="8"/>
    </row>
    <row r="2990" spans="1:13">
      <c r="G2990" s="8"/>
      <c r="H2990" s="8"/>
      <c r="I2990" s="8"/>
      <c r="J2990" s="8"/>
      <c r="K2990" s="8"/>
      <c r="L2990" s="8"/>
      <c r="M2990" s="8"/>
    </row>
    <row r="2991" spans="1:13">
      <c r="G2991" s="8"/>
      <c r="H2991" s="8"/>
      <c r="I2991" s="8"/>
      <c r="J2991" s="8"/>
      <c r="K2991" s="8"/>
      <c r="L2991" s="8"/>
      <c r="M2991" s="8"/>
    </row>
    <row r="2992" spans="1:13">
      <c r="G2992" s="8"/>
      <c r="H2992" s="8"/>
      <c r="I2992" s="8"/>
      <c r="J2992" s="8"/>
      <c r="K2992" s="8"/>
      <c r="L2992" s="8"/>
      <c r="M2992" s="8"/>
    </row>
  </sheetData>
  <mergeCells count="542">
    <mergeCell ref="H2220:I22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A89:L89"/>
    <mergeCell ref="A90:E90"/>
    <mergeCell ref="H100:I100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819:I1819"/>
    <mergeCell ref="J1819:K1819"/>
    <mergeCell ref="H1820:I1821"/>
    <mergeCell ref="J1820:K1821"/>
    <mergeCell ref="A1849:L1849"/>
    <mergeCell ref="H1776:I1777"/>
    <mergeCell ref="J1776:K1777"/>
    <mergeCell ref="H1780:I1780"/>
    <mergeCell ref="A1805:L1805"/>
    <mergeCell ref="A1806:E1806"/>
    <mergeCell ref="H1816:I1816"/>
    <mergeCell ref="H1824:I1824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68:I1868"/>
    <mergeCell ref="H1951:I1951"/>
    <mergeCell ref="J1951:K1951"/>
    <mergeCell ref="H1952:I1953"/>
    <mergeCell ref="J1952:K1953"/>
    <mergeCell ref="A1981:L1981"/>
    <mergeCell ref="A1982:E1982"/>
    <mergeCell ref="H1956:I1956"/>
    <mergeCell ref="H1908:I1909"/>
    <mergeCell ref="J1908:K1909"/>
    <mergeCell ref="H1912:I1912"/>
    <mergeCell ref="A1937:L1937"/>
    <mergeCell ref="A1938:E1938"/>
    <mergeCell ref="H1948:I1948"/>
    <mergeCell ref="A2026:E2026"/>
    <mergeCell ref="H2036:I2036"/>
    <mergeCell ref="H2039:I2039"/>
    <mergeCell ref="J2039:K2039"/>
    <mergeCell ref="H2040:I2041"/>
    <mergeCell ref="J2040:K2041"/>
    <mergeCell ref="H1992:I1992"/>
    <mergeCell ref="H1995:I1995"/>
    <mergeCell ref="J1995:K1995"/>
    <mergeCell ref="H1996:I1997"/>
    <mergeCell ref="J1996:K1997"/>
    <mergeCell ref="A2025:L2025"/>
    <mergeCell ref="H2000:I2000"/>
    <mergeCell ref="A2113:L2113"/>
    <mergeCell ref="A2114:E2114"/>
    <mergeCell ref="H2124:I2124"/>
    <mergeCell ref="H2127:I2127"/>
    <mergeCell ref="J2127:K2127"/>
    <mergeCell ref="H2128:I2129"/>
    <mergeCell ref="J2128:K2129"/>
    <mergeCell ref="A2069:L2069"/>
    <mergeCell ref="A2070:E2070"/>
    <mergeCell ref="H2080:I2080"/>
    <mergeCell ref="H2083:I2083"/>
    <mergeCell ref="J2083:K2083"/>
    <mergeCell ref="H2084:I2085"/>
    <mergeCell ref="J2084:K2085"/>
    <mergeCell ref="A2201:L2201"/>
    <mergeCell ref="A2202:E2202"/>
    <mergeCell ref="H2212:I2212"/>
    <mergeCell ref="H2215:I2215"/>
    <mergeCell ref="J2215:K2215"/>
    <mergeCell ref="H2216:I2217"/>
    <mergeCell ref="J2216:K2217"/>
    <mergeCell ref="A2157:L2157"/>
    <mergeCell ref="A2158:E2158"/>
    <mergeCell ref="H2168:I2168"/>
    <mergeCell ref="H2171:I2171"/>
    <mergeCell ref="J2171:K2171"/>
    <mergeCell ref="H2172:I2173"/>
    <mergeCell ref="J2172:K2173"/>
    <mergeCell ref="A2290:E2290"/>
    <mergeCell ref="H2300:I2300"/>
    <mergeCell ref="H2303:I2303"/>
    <mergeCell ref="J2303:K2303"/>
    <mergeCell ref="H2304:I2305"/>
    <mergeCell ref="J2304:K2305"/>
    <mergeCell ref="A2245:L2245"/>
    <mergeCell ref="A2246:E2246"/>
    <mergeCell ref="H2256:I2256"/>
    <mergeCell ref="H2259:I2259"/>
    <mergeCell ref="J2259:K2259"/>
    <mergeCell ref="H2260:I2261"/>
    <mergeCell ref="J2260:K2261"/>
    <mergeCell ref="H2044:I2044"/>
    <mergeCell ref="H2088:I2088"/>
    <mergeCell ref="H2132:I2132"/>
    <mergeCell ref="H2176:I2176"/>
    <mergeCell ref="H2264:I2264"/>
    <mergeCell ref="A2465:L2465"/>
    <mergeCell ref="A2466:E2466"/>
    <mergeCell ref="H2476:I2476"/>
    <mergeCell ref="A2421:L2421"/>
    <mergeCell ref="A2422:E2422"/>
    <mergeCell ref="H2432:I2432"/>
    <mergeCell ref="H2435:I2435"/>
    <mergeCell ref="J2435:K2435"/>
    <mergeCell ref="H2436:I2437"/>
    <mergeCell ref="J2436:K2437"/>
    <mergeCell ref="A2377:L2377"/>
    <mergeCell ref="A2378:E2378"/>
    <mergeCell ref="H2388:I2388"/>
    <mergeCell ref="H2391:I2391"/>
    <mergeCell ref="J2391:K2391"/>
    <mergeCell ref="H2392:I2393"/>
    <mergeCell ref="J2392:K2393"/>
    <mergeCell ref="A2333:L2333"/>
    <mergeCell ref="A2289:L2289"/>
    <mergeCell ref="A2510:E2510"/>
    <mergeCell ref="H2520:I2520"/>
    <mergeCell ref="H2523:I2523"/>
    <mergeCell ref="J2523:K2523"/>
    <mergeCell ref="H2524:I2525"/>
    <mergeCell ref="J2524:K2525"/>
    <mergeCell ref="H2308:I2308"/>
    <mergeCell ref="H2352:I2352"/>
    <mergeCell ref="H2396:I2396"/>
    <mergeCell ref="H2440:I2440"/>
    <mergeCell ref="H2484:I2484"/>
    <mergeCell ref="A2509:L2509"/>
    <mergeCell ref="H2479:I2479"/>
    <mergeCell ref="J2479:K2479"/>
    <mergeCell ref="H2480:I2481"/>
    <mergeCell ref="J2480:K2481"/>
    <mergeCell ref="A2334:E2334"/>
    <mergeCell ref="H2344:I2344"/>
    <mergeCell ref="H2347:I2347"/>
    <mergeCell ref="J2347:K2347"/>
    <mergeCell ref="H2348:I2349"/>
    <mergeCell ref="J2348:K2349"/>
    <mergeCell ref="H2568:I2569"/>
    <mergeCell ref="J2568:K2569"/>
    <mergeCell ref="H2572:I2572"/>
    <mergeCell ref="H2528:I2528"/>
    <mergeCell ref="A2553:L2553"/>
    <mergeCell ref="A2554:E2554"/>
    <mergeCell ref="H2564:I2564"/>
    <mergeCell ref="H2567:I2567"/>
    <mergeCell ref="J2567:K2567"/>
    <mergeCell ref="A2597:L2597"/>
    <mergeCell ref="A2598:E2598"/>
    <mergeCell ref="H2608:I2608"/>
    <mergeCell ref="H2611:I2611"/>
    <mergeCell ref="J2611:K2611"/>
    <mergeCell ref="H2612:I2613"/>
    <mergeCell ref="J2612:K2613"/>
    <mergeCell ref="H2616:I2616"/>
    <mergeCell ref="A2641:L2641"/>
    <mergeCell ref="A2642:E2642"/>
    <mergeCell ref="H2652:I2652"/>
    <mergeCell ref="H2655:I2655"/>
    <mergeCell ref="J2655:K2655"/>
    <mergeCell ref="H2656:I2657"/>
    <mergeCell ref="J2656:K2657"/>
    <mergeCell ref="H2660:I2660"/>
    <mergeCell ref="A2685:L2685"/>
    <mergeCell ref="A2686:E2686"/>
    <mergeCell ref="H2696:I2696"/>
    <mergeCell ref="H2699:I2699"/>
    <mergeCell ref="J2699:K2699"/>
    <mergeCell ref="H2700:I2701"/>
    <mergeCell ref="J2700:K2701"/>
    <mergeCell ref="H2704:I2704"/>
    <mergeCell ref="A2729:L2729"/>
    <mergeCell ref="A2730:E2730"/>
    <mergeCell ref="H2740:I2740"/>
    <mergeCell ref="H2743:I2743"/>
    <mergeCell ref="J2743:K2743"/>
    <mergeCell ref="H2744:I2745"/>
    <mergeCell ref="J2744:K2745"/>
    <mergeCell ref="H2748:I2748"/>
    <mergeCell ref="A2773:L2773"/>
    <mergeCell ref="A2774:E2774"/>
    <mergeCell ref="H2784:I2784"/>
    <mergeCell ref="H2787:I2787"/>
    <mergeCell ref="J2787:K2787"/>
    <mergeCell ref="H2788:I2789"/>
    <mergeCell ref="J2788:K2789"/>
    <mergeCell ref="H2792:I2792"/>
    <mergeCell ref="A2817:L2817"/>
    <mergeCell ref="A2818:E2818"/>
    <mergeCell ref="H2828:I2828"/>
    <mergeCell ref="H2831:I2831"/>
    <mergeCell ref="J2831:K2831"/>
    <mergeCell ref="H2832:I2833"/>
    <mergeCell ref="J2832:K2833"/>
    <mergeCell ref="H2836:I2836"/>
    <mergeCell ref="A2861:L2861"/>
    <mergeCell ref="A2862:E2862"/>
    <mergeCell ref="H2872:I2872"/>
    <mergeCell ref="H2875:I2875"/>
    <mergeCell ref="J2875:K2875"/>
    <mergeCell ref="H2876:I2877"/>
    <mergeCell ref="J2876:K2877"/>
    <mergeCell ref="H2880:I2880"/>
    <mergeCell ref="A2950:E2950"/>
    <mergeCell ref="H2960:I2960"/>
    <mergeCell ref="H2963:I2963"/>
    <mergeCell ref="J2963:K2963"/>
    <mergeCell ref="H2964:I2965"/>
    <mergeCell ref="J2964:K2965"/>
    <mergeCell ref="H2968:I2968"/>
    <mergeCell ref="A2905:L2905"/>
    <mergeCell ref="A2906:E2906"/>
    <mergeCell ref="H2916:I2916"/>
    <mergeCell ref="H2919:I2919"/>
    <mergeCell ref="J2919:K2919"/>
    <mergeCell ref="H2920:I2921"/>
    <mergeCell ref="J2920:K2921"/>
    <mergeCell ref="H2924:I2924"/>
    <mergeCell ref="A2949:L2949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2" manualBreakCount="2">
    <brk id="44" max="12" man="1"/>
    <brk id="88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FF00"/>
  </sheetPr>
  <dimension ref="A1:V2992"/>
  <sheetViews>
    <sheetView topLeftCell="A218" workbookViewId="0">
      <selection activeCell="E35" sqref="E3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1" customWidth="1"/>
    <col min="8" max="8" width="6.375" style="53" customWidth="1"/>
    <col min="9" max="9" width="8.25" style="53" customWidth="1"/>
    <col min="10" max="10" width="7.125" style="53" customWidth="1"/>
    <col min="11" max="11" width="7.5" style="53" customWidth="1"/>
    <col min="12" max="12" width="9" style="53"/>
    <col min="13" max="13" width="4" style="131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24"/>
      <c r="O1" s="94"/>
      <c r="P1" s="94"/>
      <c r="Q1" s="94"/>
      <c r="R1" s="94"/>
      <c r="S1" s="94"/>
    </row>
    <row r="2" spans="1:22">
      <c r="A2" s="202" t="s">
        <v>86</v>
      </c>
      <c r="B2" s="203"/>
      <c r="C2" s="203"/>
      <c r="D2" s="203"/>
      <c r="E2" s="203"/>
      <c r="F2" s="97"/>
      <c r="G2" s="108"/>
      <c r="H2" s="96" t="s">
        <v>51</v>
      </c>
      <c r="I2" s="96"/>
      <c r="J2" s="96"/>
      <c r="K2" s="27"/>
      <c r="L2" s="27"/>
      <c r="M2" s="108"/>
      <c r="O2" s="94"/>
      <c r="P2" s="94"/>
      <c r="Q2" s="94"/>
      <c r="R2" s="94"/>
      <c r="S2" s="94"/>
    </row>
    <row r="3" spans="1:22">
      <c r="A3" s="34" t="s">
        <v>52</v>
      </c>
      <c r="B3" s="97">
        <v>1</v>
      </c>
      <c r="C3" s="97"/>
      <c r="D3" s="97"/>
      <c r="E3" s="97"/>
      <c r="F3" s="97"/>
      <c r="G3" s="108"/>
      <c r="H3" s="55" t="s">
        <v>104</v>
      </c>
      <c r="I3" s="55"/>
      <c r="J3" s="55"/>
      <c r="K3" s="37"/>
      <c r="L3" s="26"/>
      <c r="M3" s="125"/>
      <c r="O3" s="94"/>
      <c r="P3" s="94"/>
      <c r="Q3" s="94"/>
      <c r="R3" s="94"/>
      <c r="S3" s="94"/>
    </row>
    <row r="4" spans="1:22">
      <c r="A4" s="97"/>
      <c r="B4" s="29"/>
      <c r="C4" s="15" t="s">
        <v>53</v>
      </c>
      <c r="D4" s="123">
        <v>17030</v>
      </c>
      <c r="E4" s="30"/>
      <c r="F4" s="28"/>
      <c r="G4" s="108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59</v>
      </c>
      <c r="D5" s="30">
        <v>150</v>
      </c>
      <c r="E5" s="30"/>
      <c r="F5" s="28"/>
      <c r="G5" s="109" t="s">
        <v>114</v>
      </c>
      <c r="H5" s="31">
        <v>1</v>
      </c>
      <c r="I5" s="68"/>
      <c r="J5" s="35">
        <v>3985.7</v>
      </c>
      <c r="K5" s="31" t="s">
        <v>108</v>
      </c>
      <c r="L5" s="33">
        <v>1</v>
      </c>
      <c r="M5" s="111" t="s">
        <v>114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60</v>
      </c>
      <c r="D6" s="30">
        <v>150</v>
      </c>
      <c r="E6" s="30"/>
      <c r="F6" s="28"/>
      <c r="G6" s="109" t="s">
        <v>114</v>
      </c>
      <c r="H6" s="31">
        <v>2</v>
      </c>
      <c r="I6" s="68"/>
      <c r="J6" s="35">
        <v>3965.2</v>
      </c>
      <c r="K6" s="31" t="s">
        <v>109</v>
      </c>
      <c r="L6" s="33">
        <v>1</v>
      </c>
      <c r="M6" s="111" t="s">
        <v>114</v>
      </c>
      <c r="N6" s="70">
        <f>SUM(J6*L6)</f>
        <v>3965.2</v>
      </c>
    </row>
    <row r="7" spans="1:22">
      <c r="A7" s="9" t="s">
        <v>1</v>
      </c>
      <c r="B7" s="11"/>
      <c r="C7" s="15" t="s">
        <v>61</v>
      </c>
      <c r="D7" s="30">
        <v>7</v>
      </c>
      <c r="E7" s="30"/>
      <c r="F7" s="28"/>
      <c r="G7" s="109" t="s">
        <v>114</v>
      </c>
      <c r="H7" s="31">
        <v>3</v>
      </c>
      <c r="I7" s="31"/>
      <c r="J7" s="35">
        <v>3693.7</v>
      </c>
      <c r="K7" s="31" t="s">
        <v>110</v>
      </c>
      <c r="L7" s="33">
        <v>1</v>
      </c>
      <c r="M7" s="111" t="s">
        <v>114</v>
      </c>
      <c r="N7" s="70"/>
    </row>
    <row r="8" spans="1:22">
      <c r="A8" s="9" t="s">
        <v>62</v>
      </c>
      <c r="B8" s="11"/>
      <c r="C8" s="16" t="s">
        <v>63</v>
      </c>
      <c r="D8" s="57" t="s">
        <v>106</v>
      </c>
      <c r="E8" s="21"/>
      <c r="F8" s="54"/>
      <c r="G8" s="109" t="s">
        <v>114</v>
      </c>
      <c r="H8" s="31">
        <v>4</v>
      </c>
      <c r="I8" s="31"/>
      <c r="J8" s="35">
        <v>3488</v>
      </c>
      <c r="K8" s="31" t="s">
        <v>111</v>
      </c>
      <c r="L8" s="33">
        <v>1</v>
      </c>
      <c r="M8" s="111" t="s">
        <v>114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 t="s">
        <v>114</v>
      </c>
      <c r="H9" s="31">
        <v>5</v>
      </c>
      <c r="I9" s="31"/>
      <c r="J9" s="35">
        <v>1880</v>
      </c>
      <c r="K9" s="31" t="s">
        <v>112</v>
      </c>
      <c r="L9" s="33">
        <v>1</v>
      </c>
      <c r="M9" s="111" t="s">
        <v>114</v>
      </c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8"/>
      <c r="H10" s="72"/>
      <c r="I10" s="72"/>
      <c r="J10" s="72"/>
      <c r="K10" s="72"/>
      <c r="L10" s="44"/>
      <c r="M10" s="115"/>
      <c r="N10" s="70">
        <f>SUM(B15:B17)*2</f>
        <v>7930.4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8"/>
      <c r="H11" s="98"/>
      <c r="I11" s="98"/>
      <c r="J11" s="98"/>
      <c r="K11" s="98"/>
      <c r="L11" s="44"/>
      <c r="M11" s="11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8</v>
      </c>
      <c r="E12" s="71" t="s">
        <v>78</v>
      </c>
      <c r="F12" s="6" t="s">
        <v>71</v>
      </c>
      <c r="G12" s="108"/>
      <c r="H12" s="204" t="s">
        <v>75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3985.7</v>
      </c>
      <c r="C13" s="71" t="s">
        <v>78</v>
      </c>
      <c r="D13" s="6" t="s">
        <v>113</v>
      </c>
      <c r="E13" s="71" t="s">
        <v>78</v>
      </c>
      <c r="F13" s="69" t="s">
        <v>73</v>
      </c>
      <c r="G13" s="108"/>
      <c r="H13" s="21" t="s">
        <v>64</v>
      </c>
      <c r="I13" s="21"/>
      <c r="J13" s="43">
        <f>SUM(J5*L5)+(J6*L6)+(J7*L7)+(J8*L8)+(J9*L9)+10+18</f>
        <v>17040.599999999999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8"/>
      <c r="H14" s="21" t="s">
        <v>65</v>
      </c>
      <c r="I14" s="21"/>
      <c r="J14" s="43">
        <f>SUM(B12:B26)+B11+18</f>
        <v>17040.599999999999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78</v>
      </c>
      <c r="D15" s="6" t="s">
        <v>8</v>
      </c>
      <c r="E15" s="71" t="s">
        <v>78</v>
      </c>
      <c r="F15" s="6" t="s">
        <v>71</v>
      </c>
      <c r="G15" s="108"/>
      <c r="H15" s="206" t="s">
        <v>66</v>
      </c>
      <c r="I15" s="207"/>
      <c r="J15" s="206" t="s">
        <v>67</v>
      </c>
      <c r="K15" s="207"/>
      <c r="L15" s="20"/>
      <c r="M15" s="128"/>
      <c r="N15" s="4"/>
      <c r="O15" s="4"/>
      <c r="P15" s="4"/>
      <c r="Q15" s="3"/>
    </row>
    <row r="16" spans="1:22">
      <c r="A16" s="17">
        <v>7</v>
      </c>
      <c r="B16" s="76">
        <v>3965.2</v>
      </c>
      <c r="C16" s="71" t="s">
        <v>78</v>
      </c>
      <c r="D16" s="6" t="s">
        <v>113</v>
      </c>
      <c r="E16" s="71" t="s">
        <v>78</v>
      </c>
      <c r="F16" s="69" t="s">
        <v>73</v>
      </c>
      <c r="G16" s="108"/>
      <c r="H16" s="197"/>
      <c r="I16" s="198"/>
      <c r="J16" s="197"/>
      <c r="K16" s="198"/>
      <c r="L16" s="27"/>
      <c r="M16" s="108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76</v>
      </c>
      <c r="D17" s="71" t="s">
        <v>76</v>
      </c>
      <c r="E17" s="71" t="s">
        <v>76</v>
      </c>
      <c r="F17" s="6"/>
      <c r="G17" s="108"/>
      <c r="H17" s="199"/>
      <c r="I17" s="200"/>
      <c r="J17" s="199"/>
      <c r="K17" s="200"/>
      <c r="L17" s="27"/>
      <c r="M17" s="108"/>
    </row>
    <row r="18" spans="1:13">
      <c r="A18" s="17">
        <v>9</v>
      </c>
      <c r="B18" s="23">
        <v>0</v>
      </c>
      <c r="C18" s="71" t="s">
        <v>78</v>
      </c>
      <c r="D18" s="6" t="s">
        <v>8</v>
      </c>
      <c r="E18" s="71" t="s">
        <v>78</v>
      </c>
      <c r="F18" s="6" t="s">
        <v>71</v>
      </c>
      <c r="G18" s="108"/>
      <c r="H18" s="38" t="s">
        <v>68</v>
      </c>
      <c r="I18" s="38"/>
      <c r="J18" s="38"/>
      <c r="K18" s="38"/>
      <c r="L18" s="27"/>
      <c r="M18" s="108"/>
    </row>
    <row r="19" spans="1:13">
      <c r="A19" s="17">
        <v>10</v>
      </c>
      <c r="B19" s="23">
        <v>3693.7</v>
      </c>
      <c r="C19" s="71" t="s">
        <v>78</v>
      </c>
      <c r="D19" s="6" t="s">
        <v>113</v>
      </c>
      <c r="E19" s="71" t="s">
        <v>78</v>
      </c>
      <c r="F19" s="69" t="s">
        <v>73</v>
      </c>
      <c r="G19" s="108"/>
      <c r="H19" s="54" t="s">
        <v>69</v>
      </c>
      <c r="I19" s="54"/>
      <c r="J19" s="54"/>
      <c r="K19" s="54"/>
      <c r="L19" s="27"/>
      <c r="M19" s="108"/>
    </row>
    <row r="20" spans="1:13">
      <c r="A20" s="17">
        <v>11</v>
      </c>
      <c r="B20" s="76">
        <v>0</v>
      </c>
      <c r="C20" s="71" t="s">
        <v>76</v>
      </c>
      <c r="D20" s="71" t="s">
        <v>76</v>
      </c>
      <c r="E20" s="71" t="s">
        <v>76</v>
      </c>
      <c r="F20" s="6"/>
      <c r="G20" s="128"/>
      <c r="H20" s="182" t="s">
        <v>8</v>
      </c>
      <c r="I20" s="183"/>
      <c r="J20" s="182" t="s">
        <v>119</v>
      </c>
      <c r="K20" s="183"/>
      <c r="L20" s="8"/>
      <c r="M20" s="129"/>
    </row>
    <row r="21" spans="1:13">
      <c r="A21" s="17">
        <v>12</v>
      </c>
      <c r="B21" s="75">
        <v>0</v>
      </c>
      <c r="C21" s="71" t="s">
        <v>78</v>
      </c>
      <c r="D21" s="6" t="s">
        <v>8</v>
      </c>
      <c r="E21" s="71" t="s">
        <v>78</v>
      </c>
      <c r="F21" s="6" t="s">
        <v>71</v>
      </c>
      <c r="G21" s="128"/>
      <c r="H21" s="95" t="s">
        <v>9</v>
      </c>
      <c r="I21" s="7">
        <v>60</v>
      </c>
      <c r="J21" s="95" t="s">
        <v>9</v>
      </c>
      <c r="K21" s="7">
        <v>70</v>
      </c>
      <c r="L21" s="8"/>
      <c r="M21" s="129"/>
    </row>
    <row r="22" spans="1:13">
      <c r="A22" s="17">
        <v>13</v>
      </c>
      <c r="B22" s="76">
        <v>3488</v>
      </c>
      <c r="C22" s="71" t="s">
        <v>78</v>
      </c>
      <c r="D22" s="6" t="s">
        <v>8</v>
      </c>
      <c r="E22" s="71" t="s">
        <v>78</v>
      </c>
      <c r="F22" s="69" t="s">
        <v>73</v>
      </c>
      <c r="G22" s="128"/>
      <c r="H22" s="95" t="s">
        <v>10</v>
      </c>
      <c r="I22" s="7">
        <v>2</v>
      </c>
      <c r="J22" s="95" t="s">
        <v>10</v>
      </c>
      <c r="K22" s="7">
        <v>2</v>
      </c>
      <c r="L22" s="8"/>
      <c r="M22" s="129"/>
    </row>
    <row r="23" spans="1:13">
      <c r="A23" s="17">
        <v>14</v>
      </c>
      <c r="B23" s="76">
        <v>0</v>
      </c>
      <c r="C23" s="71" t="s">
        <v>76</v>
      </c>
      <c r="D23" s="71" t="s">
        <v>76</v>
      </c>
      <c r="E23" s="71" t="s">
        <v>76</v>
      </c>
      <c r="F23" s="6"/>
      <c r="G23" s="128"/>
      <c r="H23" s="95" t="s">
        <v>11</v>
      </c>
      <c r="I23" s="7">
        <v>75</v>
      </c>
      <c r="J23" s="95" t="s">
        <v>11</v>
      </c>
      <c r="K23" s="7">
        <v>75</v>
      </c>
      <c r="L23" s="8"/>
      <c r="M23" s="129"/>
    </row>
    <row r="24" spans="1:13">
      <c r="A24" s="17">
        <v>15</v>
      </c>
      <c r="B24" s="76">
        <v>0</v>
      </c>
      <c r="C24" s="71" t="s">
        <v>78</v>
      </c>
      <c r="D24" s="6" t="s">
        <v>119</v>
      </c>
      <c r="E24" s="71" t="s">
        <v>78</v>
      </c>
      <c r="F24" s="6" t="s">
        <v>71</v>
      </c>
      <c r="G24" s="128"/>
      <c r="H24" s="95" t="s">
        <v>12</v>
      </c>
      <c r="I24" s="7">
        <v>1</v>
      </c>
      <c r="J24" s="95" t="s">
        <v>12</v>
      </c>
      <c r="K24" s="7">
        <v>1</v>
      </c>
      <c r="L24" s="8"/>
      <c r="M24" s="129"/>
    </row>
    <row r="25" spans="1:13">
      <c r="A25" s="17">
        <v>16</v>
      </c>
      <c r="B25" s="75">
        <v>1880</v>
      </c>
      <c r="C25" s="71" t="s">
        <v>78</v>
      </c>
      <c r="D25" s="6" t="s">
        <v>119</v>
      </c>
      <c r="E25" s="71" t="s">
        <v>78</v>
      </c>
      <c r="F25" s="69" t="s">
        <v>73</v>
      </c>
      <c r="G25" s="132"/>
      <c r="H25" s="95" t="s">
        <v>13</v>
      </c>
      <c r="I25" s="7">
        <v>40</v>
      </c>
      <c r="J25" s="95" t="s">
        <v>13</v>
      </c>
      <c r="K25" s="7">
        <v>40</v>
      </c>
      <c r="L25" s="8"/>
      <c r="M25" s="129"/>
    </row>
    <row r="26" spans="1:13">
      <c r="A26" s="17">
        <v>17</v>
      </c>
      <c r="B26" s="76">
        <v>0</v>
      </c>
      <c r="C26" s="71" t="s">
        <v>76</v>
      </c>
      <c r="D26" s="71" t="s">
        <v>76</v>
      </c>
      <c r="E26" s="71" t="s">
        <v>76</v>
      </c>
      <c r="F26" s="6"/>
      <c r="G26" s="132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 t="s">
        <v>79</v>
      </c>
      <c r="C27" s="6"/>
      <c r="D27" s="6"/>
      <c r="E27" s="6"/>
      <c r="F27" s="6"/>
      <c r="G27" s="132"/>
      <c r="H27" s="182" t="s">
        <v>16</v>
      </c>
      <c r="I27" s="196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95" t="s">
        <v>14</v>
      </c>
      <c r="I28" s="95" t="s">
        <v>33</v>
      </c>
      <c r="J28" s="8"/>
      <c r="K28" s="8"/>
      <c r="L28" s="8"/>
      <c r="M28" s="129"/>
    </row>
    <row r="29" spans="1:13">
      <c r="A29" s="17">
        <v>20</v>
      </c>
      <c r="B29" s="75"/>
      <c r="C29" s="6"/>
      <c r="D29" s="6"/>
      <c r="E29" s="6"/>
      <c r="F29" s="6"/>
      <c r="G29" s="130"/>
      <c r="H29" s="7">
        <v>40.700000000000003</v>
      </c>
      <c r="I29" s="23">
        <v>74.599999999999994</v>
      </c>
      <c r="J29" s="8"/>
      <c r="K29" s="8"/>
      <c r="L29" s="8"/>
      <c r="M29" s="129"/>
    </row>
    <row r="30" spans="1:13">
      <c r="A30" s="17">
        <v>21</v>
      </c>
      <c r="B30" s="76"/>
      <c r="C30" s="6"/>
      <c r="D30" s="6"/>
      <c r="E30" s="6"/>
      <c r="F30" s="6"/>
      <c r="G30" s="130"/>
      <c r="H30" s="87">
        <v>100.7</v>
      </c>
      <c r="I30" s="23">
        <v>74</v>
      </c>
      <c r="J30" s="8"/>
      <c r="K30" s="8"/>
      <c r="L30" s="8"/>
      <c r="M30" s="129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29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29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29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29"/>
    </row>
    <row r="35" spans="1:13">
      <c r="G35" s="129"/>
      <c r="H35" s="8"/>
      <c r="I35" s="8"/>
      <c r="J35" s="8"/>
      <c r="K35" s="8"/>
      <c r="L35" s="8"/>
      <c r="M35" s="129"/>
    </row>
    <row r="36" spans="1:13">
      <c r="G36" s="129"/>
      <c r="H36" s="8"/>
      <c r="I36" s="8"/>
      <c r="J36" s="8"/>
      <c r="K36" s="8"/>
      <c r="L36" s="8"/>
      <c r="M36" s="129"/>
    </row>
    <row r="37" spans="1:13">
      <c r="G37" s="129"/>
      <c r="H37" s="8"/>
      <c r="I37" s="8"/>
      <c r="J37" s="8"/>
      <c r="K37" s="8"/>
      <c r="L37" s="8"/>
      <c r="M37" s="129"/>
    </row>
    <row r="38" spans="1:13">
      <c r="G38" s="129"/>
      <c r="H38" s="8"/>
      <c r="I38" s="8"/>
      <c r="J38" s="8"/>
      <c r="K38" s="8"/>
      <c r="L38" s="8"/>
      <c r="M38" s="129"/>
    </row>
    <row r="39" spans="1:13">
      <c r="G39" s="129"/>
      <c r="H39" s="8"/>
      <c r="I39" s="8"/>
      <c r="J39" s="8"/>
      <c r="K39" s="8"/>
      <c r="L39" s="8"/>
      <c r="M39" s="129"/>
    </row>
    <row r="40" spans="1:13">
      <c r="G40" s="129"/>
      <c r="H40" s="8"/>
      <c r="I40" s="8"/>
      <c r="J40" s="8"/>
      <c r="K40" s="8"/>
      <c r="L40" s="8"/>
      <c r="M40" s="129"/>
    </row>
    <row r="41" spans="1:13">
      <c r="G41" s="129"/>
      <c r="H41" s="8"/>
      <c r="I41" s="8"/>
      <c r="J41" s="8"/>
      <c r="K41" s="8"/>
      <c r="L41" s="8"/>
      <c r="M41" s="129"/>
    </row>
    <row r="42" spans="1:13">
      <c r="G42" s="129"/>
      <c r="H42" s="8"/>
      <c r="I42" s="8"/>
      <c r="J42" s="8"/>
      <c r="K42" s="8"/>
      <c r="L42" s="8"/>
      <c r="M42" s="129"/>
    </row>
    <row r="43" spans="1:13">
      <c r="G43" s="129"/>
      <c r="H43" s="8"/>
      <c r="I43" s="8"/>
      <c r="J43" s="8"/>
      <c r="K43" s="8"/>
      <c r="L43" s="8"/>
      <c r="M43" s="129"/>
    </row>
    <row r="44" spans="1:13">
      <c r="G44" s="129"/>
      <c r="H44" s="8"/>
      <c r="I44" s="8"/>
      <c r="J44" s="8"/>
      <c r="K44" s="8"/>
      <c r="L44" s="8"/>
      <c r="M44" s="129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24"/>
    </row>
    <row r="46" spans="1:13">
      <c r="A46" s="202" t="s">
        <v>86</v>
      </c>
      <c r="B46" s="203"/>
      <c r="C46" s="203"/>
      <c r="D46" s="203"/>
      <c r="E46" s="203"/>
      <c r="F46" s="97"/>
      <c r="G46" s="108"/>
      <c r="H46" s="96" t="s">
        <v>51</v>
      </c>
      <c r="I46" s="96"/>
      <c r="J46" s="96"/>
      <c r="K46" s="27"/>
      <c r="L46" s="27"/>
      <c r="M46" s="108"/>
    </row>
    <row r="47" spans="1:13">
      <c r="A47" s="34" t="s">
        <v>52</v>
      </c>
      <c r="B47" s="97">
        <v>2</v>
      </c>
      <c r="C47" s="97"/>
      <c r="D47" s="97"/>
      <c r="E47" s="97"/>
      <c r="F47" s="97"/>
      <c r="G47" s="108"/>
      <c r="H47" s="55" t="s">
        <v>104</v>
      </c>
      <c r="I47" s="55"/>
      <c r="J47" s="55"/>
      <c r="K47" s="37"/>
      <c r="L47" s="26"/>
      <c r="M47" s="125"/>
    </row>
    <row r="48" spans="1:13">
      <c r="A48" s="97"/>
      <c r="B48" s="29"/>
      <c r="C48" s="15" t="s">
        <v>53</v>
      </c>
      <c r="D48" s="123">
        <v>17030</v>
      </c>
      <c r="E48" s="30"/>
      <c r="F48" s="28"/>
      <c r="G48" s="108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150</v>
      </c>
      <c r="E49" s="30"/>
      <c r="F49" s="28"/>
      <c r="G49" s="109" t="s">
        <v>117</v>
      </c>
      <c r="H49" s="31">
        <v>1</v>
      </c>
      <c r="I49" s="68"/>
      <c r="J49" s="35">
        <v>3886</v>
      </c>
      <c r="K49" s="31" t="s">
        <v>115</v>
      </c>
      <c r="L49" s="33">
        <v>2</v>
      </c>
      <c r="M49" s="111" t="s">
        <v>114</v>
      </c>
      <c r="N49" s="94"/>
    </row>
    <row r="50" spans="1:14">
      <c r="A50" s="9" t="s">
        <v>0</v>
      </c>
      <c r="B50" s="10"/>
      <c r="C50" s="15" t="s">
        <v>60</v>
      </c>
      <c r="D50" s="30">
        <v>150</v>
      </c>
      <c r="E50" s="30"/>
      <c r="F50" s="28"/>
      <c r="G50" s="109" t="s">
        <v>117</v>
      </c>
      <c r="H50" s="31">
        <v>2</v>
      </c>
      <c r="I50" s="68"/>
      <c r="J50" s="35">
        <v>3594</v>
      </c>
      <c r="K50" s="31" t="s">
        <v>116</v>
      </c>
      <c r="L50" s="33">
        <v>1</v>
      </c>
      <c r="M50" s="111" t="s">
        <v>114</v>
      </c>
      <c r="N50" s="70"/>
    </row>
    <row r="51" spans="1:14">
      <c r="A51" s="9" t="s">
        <v>1</v>
      </c>
      <c r="B51" s="11"/>
      <c r="C51" s="15" t="s">
        <v>61</v>
      </c>
      <c r="D51" s="30">
        <v>7</v>
      </c>
      <c r="E51" s="30"/>
      <c r="F51" s="28"/>
      <c r="G51" s="109" t="s">
        <v>114</v>
      </c>
      <c r="H51" s="31">
        <v>3</v>
      </c>
      <c r="I51" s="31"/>
      <c r="J51" s="35">
        <v>1880</v>
      </c>
      <c r="K51" s="31" t="s">
        <v>112</v>
      </c>
      <c r="L51" s="33">
        <v>3</v>
      </c>
      <c r="M51" s="111" t="s">
        <v>114</v>
      </c>
      <c r="N51" s="70"/>
    </row>
    <row r="52" spans="1:14">
      <c r="A52" s="9" t="s">
        <v>62</v>
      </c>
      <c r="B52" s="11"/>
      <c r="C52" s="16" t="s">
        <v>63</v>
      </c>
      <c r="D52" s="57" t="s">
        <v>106</v>
      </c>
      <c r="E52" s="21"/>
      <c r="F52" s="54"/>
      <c r="G52" s="108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8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8"/>
      <c r="H54" s="72"/>
      <c r="I54" s="72"/>
      <c r="J54" s="72"/>
      <c r="K54" s="72"/>
      <c r="L54" s="44"/>
      <c r="M54" s="11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8"/>
      <c r="H55" s="98"/>
      <c r="I55" s="98"/>
      <c r="J55" s="98"/>
      <c r="K55" s="98"/>
      <c r="L55" s="44"/>
      <c r="M55" s="115"/>
    </row>
    <row r="56" spans="1:14">
      <c r="A56" s="78">
        <v>3</v>
      </c>
      <c r="B56" s="75">
        <v>3886</v>
      </c>
      <c r="C56" s="71" t="s">
        <v>78</v>
      </c>
      <c r="D56" s="6" t="s">
        <v>8</v>
      </c>
      <c r="E56" s="71" t="s">
        <v>78</v>
      </c>
      <c r="F56" s="69" t="s">
        <v>73</v>
      </c>
      <c r="G56" s="108"/>
      <c r="H56" s="204" t="s">
        <v>75</v>
      </c>
      <c r="I56" s="205"/>
      <c r="J56" s="98">
        <v>1</v>
      </c>
      <c r="K56" s="44" t="s">
        <v>35</v>
      </c>
      <c r="L56" s="5"/>
      <c r="M56" s="126"/>
      <c r="N56" s="53">
        <f>SUM(B56:B57)*2</f>
        <v>7772</v>
      </c>
    </row>
    <row r="57" spans="1:14">
      <c r="A57" s="17">
        <v>4</v>
      </c>
      <c r="B57" s="75">
        <v>0</v>
      </c>
      <c r="C57" s="71" t="s">
        <v>76</v>
      </c>
      <c r="D57" s="71" t="s">
        <v>76</v>
      </c>
      <c r="E57" s="71" t="s">
        <v>76</v>
      </c>
      <c r="F57" s="6"/>
      <c r="G57" s="108"/>
      <c r="H57" s="21" t="s">
        <v>64</v>
      </c>
      <c r="I57" s="21"/>
      <c r="J57" s="43">
        <f>SUM(J49*L49)+(J50*L50)+(J51*L51)+(J52*L52)+10+21</f>
        <v>17037</v>
      </c>
      <c r="K57" s="2"/>
      <c r="L57" s="3"/>
      <c r="M57" s="127"/>
      <c r="N57" s="59">
        <f>SUM(B59:B60)</f>
        <v>3594</v>
      </c>
    </row>
    <row r="58" spans="1:14">
      <c r="A58" s="17">
        <v>5</v>
      </c>
      <c r="B58" s="7" t="s">
        <v>7</v>
      </c>
      <c r="C58" s="7" t="s">
        <v>74</v>
      </c>
      <c r="D58" s="7">
        <v>2</v>
      </c>
      <c r="E58" s="71"/>
      <c r="F58" s="6"/>
      <c r="G58" s="108"/>
      <c r="H58" s="21" t="s">
        <v>65</v>
      </c>
      <c r="I58" s="21"/>
      <c r="J58" s="43">
        <f>SUM(N56)+(N57)+(N58)+B55+21</f>
        <v>17037</v>
      </c>
      <c r="K58" s="27"/>
      <c r="L58" s="3"/>
      <c r="M58" s="127"/>
      <c r="N58" s="53">
        <f>SUM(B61:B63)*3</f>
        <v>5640</v>
      </c>
    </row>
    <row r="59" spans="1:14">
      <c r="A59" s="17">
        <v>6</v>
      </c>
      <c r="B59" s="7">
        <v>3594</v>
      </c>
      <c r="C59" s="71" t="s">
        <v>78</v>
      </c>
      <c r="D59" s="6" t="s">
        <v>8</v>
      </c>
      <c r="E59" s="71" t="s">
        <v>78</v>
      </c>
      <c r="F59" s="69" t="s">
        <v>73</v>
      </c>
      <c r="G59" s="108"/>
      <c r="H59" s="206" t="s">
        <v>66</v>
      </c>
      <c r="I59" s="207"/>
      <c r="J59" s="206" t="s">
        <v>67</v>
      </c>
      <c r="K59" s="207"/>
      <c r="L59" s="20"/>
      <c r="M59" s="128"/>
      <c r="N59" s="4"/>
    </row>
    <row r="60" spans="1:14">
      <c r="A60" s="17">
        <v>7</v>
      </c>
      <c r="B60" s="76">
        <v>0</v>
      </c>
      <c r="C60" s="71" t="s">
        <v>76</v>
      </c>
      <c r="D60" s="71" t="s">
        <v>76</v>
      </c>
      <c r="E60" s="71" t="s">
        <v>76</v>
      </c>
      <c r="F60" s="6"/>
      <c r="G60" s="108"/>
      <c r="H60" s="197"/>
      <c r="I60" s="198"/>
      <c r="J60" s="197"/>
      <c r="K60" s="198"/>
      <c r="L60" s="27"/>
      <c r="M60" s="108"/>
      <c r="N60" s="4"/>
    </row>
    <row r="61" spans="1:14">
      <c r="A61" s="78">
        <v>8</v>
      </c>
      <c r="B61" s="7">
        <v>0</v>
      </c>
      <c r="C61" s="71" t="s">
        <v>78</v>
      </c>
      <c r="D61" s="6" t="s">
        <v>119</v>
      </c>
      <c r="E61" s="71" t="s">
        <v>78</v>
      </c>
      <c r="F61" s="6" t="s">
        <v>71</v>
      </c>
      <c r="G61" s="108"/>
      <c r="H61" s="199"/>
      <c r="I61" s="200"/>
      <c r="J61" s="199"/>
      <c r="K61" s="200"/>
      <c r="L61" s="27"/>
      <c r="M61" s="108"/>
    </row>
    <row r="62" spans="1:14">
      <c r="A62" s="17">
        <v>9</v>
      </c>
      <c r="B62" s="23">
        <v>1880</v>
      </c>
      <c r="C62" s="71" t="s">
        <v>78</v>
      </c>
      <c r="D62" s="6" t="s">
        <v>119</v>
      </c>
      <c r="E62" s="71" t="s">
        <v>78</v>
      </c>
      <c r="F62" s="69" t="s">
        <v>73</v>
      </c>
      <c r="G62" s="108"/>
      <c r="H62" s="38" t="s">
        <v>68</v>
      </c>
      <c r="I62" s="38"/>
      <c r="J62" s="38"/>
      <c r="K62" s="38"/>
      <c r="L62" s="27"/>
      <c r="M62" s="108"/>
    </row>
    <row r="63" spans="1:14">
      <c r="A63" s="17">
        <v>10</v>
      </c>
      <c r="B63" s="23">
        <v>0</v>
      </c>
      <c r="C63" s="71" t="s">
        <v>76</v>
      </c>
      <c r="D63" s="71" t="s">
        <v>76</v>
      </c>
      <c r="E63" s="71" t="s">
        <v>76</v>
      </c>
      <c r="F63" s="6"/>
      <c r="G63" s="108"/>
      <c r="H63" s="54" t="s">
        <v>69</v>
      </c>
      <c r="I63" s="54"/>
      <c r="J63" s="54"/>
      <c r="K63" s="54"/>
      <c r="L63" s="27"/>
      <c r="M63" s="108"/>
    </row>
    <row r="64" spans="1:14">
      <c r="A64" s="17">
        <v>11</v>
      </c>
      <c r="B64" s="7" t="s">
        <v>7</v>
      </c>
      <c r="C64" s="7" t="s">
        <v>118</v>
      </c>
      <c r="D64" s="7">
        <v>3</v>
      </c>
      <c r="E64" s="6"/>
      <c r="F64" s="6"/>
      <c r="G64" s="128"/>
      <c r="H64" s="182" t="s">
        <v>8</v>
      </c>
      <c r="I64" s="183"/>
      <c r="J64" s="182" t="s">
        <v>119</v>
      </c>
      <c r="K64" s="183"/>
      <c r="L64" s="8"/>
      <c r="M64" s="129"/>
    </row>
    <row r="65" spans="1:13">
      <c r="A65" s="17">
        <v>12</v>
      </c>
      <c r="B65" s="87" t="s">
        <v>79</v>
      </c>
      <c r="C65" s="6"/>
      <c r="D65" s="6"/>
      <c r="E65" s="6"/>
      <c r="F65" s="6"/>
      <c r="G65" s="128"/>
      <c r="H65" s="95" t="s">
        <v>9</v>
      </c>
      <c r="I65" s="7">
        <v>60</v>
      </c>
      <c r="J65" s="95" t="s">
        <v>9</v>
      </c>
      <c r="K65" s="7">
        <v>70</v>
      </c>
      <c r="L65" s="8"/>
      <c r="M65" s="129"/>
    </row>
    <row r="66" spans="1:13">
      <c r="A66" s="17">
        <v>13</v>
      </c>
      <c r="B66" s="76"/>
      <c r="C66" s="6"/>
      <c r="D66" s="6"/>
      <c r="E66" s="6"/>
      <c r="F66" s="6"/>
      <c r="G66" s="128"/>
      <c r="H66" s="95" t="s">
        <v>10</v>
      </c>
      <c r="I66" s="7">
        <v>2</v>
      </c>
      <c r="J66" s="95" t="s">
        <v>10</v>
      </c>
      <c r="K66" s="7">
        <v>2</v>
      </c>
      <c r="L66" s="8"/>
      <c r="M66" s="129"/>
    </row>
    <row r="67" spans="1:13">
      <c r="A67" s="17">
        <v>14</v>
      </c>
      <c r="B67" s="76"/>
      <c r="C67" s="6"/>
      <c r="D67" s="6"/>
      <c r="E67" s="6"/>
      <c r="F67" s="6"/>
      <c r="G67" s="128"/>
      <c r="H67" s="95" t="s">
        <v>11</v>
      </c>
      <c r="I67" s="7">
        <v>75</v>
      </c>
      <c r="J67" s="95" t="s">
        <v>11</v>
      </c>
      <c r="K67" s="7">
        <v>75</v>
      </c>
      <c r="L67" s="8"/>
      <c r="M67" s="129"/>
    </row>
    <row r="68" spans="1:13">
      <c r="A68" s="17">
        <v>15</v>
      </c>
      <c r="B68" s="76"/>
      <c r="C68" s="6"/>
      <c r="D68" s="6"/>
      <c r="E68" s="6"/>
      <c r="F68" s="6"/>
      <c r="G68" s="128"/>
      <c r="H68" s="95" t="s">
        <v>12</v>
      </c>
      <c r="I68" s="7">
        <v>1</v>
      </c>
      <c r="J68" s="95" t="s">
        <v>12</v>
      </c>
      <c r="K68" s="7">
        <v>1</v>
      </c>
      <c r="L68" s="8"/>
      <c r="M68" s="129"/>
    </row>
    <row r="69" spans="1:13">
      <c r="A69" s="17">
        <v>16</v>
      </c>
      <c r="B69" s="75"/>
      <c r="C69" s="6"/>
      <c r="D69" s="6"/>
      <c r="E69" s="6"/>
      <c r="F69" s="6"/>
      <c r="G69" s="132"/>
      <c r="H69" s="95" t="s">
        <v>13</v>
      </c>
      <c r="I69" s="7">
        <v>40</v>
      </c>
      <c r="J69" s="95" t="s">
        <v>13</v>
      </c>
      <c r="K69" s="7">
        <v>40</v>
      </c>
      <c r="L69" s="8"/>
      <c r="M69" s="129"/>
    </row>
    <row r="70" spans="1:13">
      <c r="A70" s="17">
        <v>17</v>
      </c>
      <c r="B70" s="76"/>
      <c r="C70" s="6"/>
      <c r="D70" s="6"/>
      <c r="E70" s="6"/>
      <c r="F70" s="6"/>
      <c r="G70" s="132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32"/>
      <c r="H71" s="99"/>
      <c r="I71" s="8"/>
      <c r="J71" s="99"/>
      <c r="K71" s="8"/>
      <c r="L71" s="9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29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29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29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29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29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29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99"/>
      <c r="J78" s="42"/>
      <c r="K78" s="8"/>
      <c r="L78" s="8"/>
      <c r="M78" s="129"/>
    </row>
    <row r="79" spans="1:13">
      <c r="G79" s="129"/>
      <c r="H79" s="8"/>
      <c r="I79" s="8"/>
      <c r="J79" s="8"/>
      <c r="K79" s="8"/>
      <c r="L79" s="8"/>
      <c r="M79" s="129"/>
    </row>
    <row r="80" spans="1:13">
      <c r="G80" s="129"/>
      <c r="H80" s="8"/>
      <c r="I80" s="8"/>
      <c r="J80" s="8"/>
      <c r="K80" s="8"/>
      <c r="L80" s="8"/>
      <c r="M80" s="129"/>
    </row>
    <row r="81" spans="1:13">
      <c r="G81" s="129"/>
      <c r="H81" s="8"/>
      <c r="I81" s="8"/>
      <c r="J81" s="8"/>
      <c r="K81" s="8"/>
      <c r="L81" s="8"/>
      <c r="M81" s="129"/>
    </row>
    <row r="82" spans="1:13">
      <c r="G82" s="129"/>
      <c r="H82" s="8"/>
      <c r="I82" s="8"/>
      <c r="J82" s="8"/>
      <c r="K82" s="8"/>
      <c r="L82" s="8"/>
      <c r="M82" s="129"/>
    </row>
    <row r="83" spans="1:13">
      <c r="G83" s="129"/>
      <c r="H83" s="8"/>
      <c r="I83" s="8"/>
      <c r="J83" s="8"/>
      <c r="K83" s="8"/>
      <c r="L83" s="8"/>
      <c r="M83" s="129"/>
    </row>
    <row r="84" spans="1:13">
      <c r="G84" s="129"/>
      <c r="H84" s="8"/>
      <c r="I84" s="8"/>
      <c r="J84" s="8"/>
      <c r="K84" s="8"/>
      <c r="L84" s="8"/>
      <c r="M84" s="129"/>
    </row>
    <row r="85" spans="1:13">
      <c r="G85" s="129"/>
      <c r="H85" s="8"/>
      <c r="I85" s="8"/>
      <c r="J85" s="8"/>
      <c r="K85" s="8"/>
      <c r="L85" s="8"/>
      <c r="M85" s="129"/>
    </row>
    <row r="86" spans="1:13">
      <c r="G86" s="129"/>
      <c r="H86" s="8"/>
      <c r="I86" s="8"/>
      <c r="J86" s="8"/>
      <c r="K86" s="8"/>
      <c r="L86" s="8"/>
      <c r="M86" s="129"/>
    </row>
    <row r="87" spans="1:13">
      <c r="G87" s="129"/>
      <c r="H87" s="8"/>
      <c r="I87" s="8"/>
      <c r="J87" s="8"/>
      <c r="K87" s="8"/>
      <c r="L87" s="8"/>
      <c r="M87" s="129"/>
    </row>
    <row r="88" spans="1:13">
      <c r="G88" s="129"/>
      <c r="H88" s="8"/>
      <c r="I88" s="8"/>
      <c r="J88" s="8"/>
      <c r="K88" s="8"/>
      <c r="L88" s="8"/>
      <c r="M88" s="129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24"/>
    </row>
    <row r="90" spans="1:13">
      <c r="A90" s="202" t="s">
        <v>86</v>
      </c>
      <c r="B90" s="203"/>
      <c r="C90" s="203"/>
      <c r="D90" s="203"/>
      <c r="E90" s="203"/>
      <c r="F90" s="97"/>
      <c r="G90" s="108"/>
      <c r="H90" s="96" t="s">
        <v>51</v>
      </c>
      <c r="I90" s="96"/>
      <c r="J90" s="96"/>
      <c r="K90" s="27"/>
      <c r="L90" s="27"/>
      <c r="M90" s="108"/>
    </row>
    <row r="91" spans="1:13">
      <c r="A91" s="34" t="s">
        <v>52</v>
      </c>
      <c r="B91" s="97">
        <v>3</v>
      </c>
      <c r="C91" s="97"/>
      <c r="D91" s="97"/>
      <c r="E91" s="97"/>
      <c r="F91" s="97"/>
      <c r="G91" s="108"/>
      <c r="H91" s="55" t="s">
        <v>104</v>
      </c>
      <c r="I91" s="55"/>
      <c r="J91" s="55"/>
      <c r="K91" s="37"/>
      <c r="L91" s="26"/>
      <c r="M91" s="125"/>
    </row>
    <row r="92" spans="1:13">
      <c r="A92" s="97"/>
      <c r="B92" s="29"/>
      <c r="C92" s="15" t="s">
        <v>53</v>
      </c>
      <c r="D92" s="67">
        <v>17030</v>
      </c>
      <c r="E92" s="30"/>
      <c r="F92" s="28"/>
      <c r="G92" s="108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150</v>
      </c>
      <c r="E93" s="30"/>
      <c r="F93" s="28"/>
      <c r="G93" s="109" t="s">
        <v>114</v>
      </c>
      <c r="H93" s="31">
        <v>1</v>
      </c>
      <c r="I93" s="68"/>
      <c r="J93" s="35">
        <v>3780</v>
      </c>
      <c r="K93" s="31" t="s">
        <v>120</v>
      </c>
      <c r="L93" s="33">
        <v>4</v>
      </c>
      <c r="M93" s="111" t="s">
        <v>114</v>
      </c>
    </row>
    <row r="94" spans="1:13">
      <c r="A94" s="9" t="s">
        <v>0</v>
      </c>
      <c r="B94" s="10"/>
      <c r="C94" s="15" t="s">
        <v>60</v>
      </c>
      <c r="D94" s="30">
        <v>150</v>
      </c>
      <c r="E94" s="30"/>
      <c r="F94" s="28"/>
      <c r="G94" s="109" t="s">
        <v>114</v>
      </c>
      <c r="H94" s="31">
        <v>2</v>
      </c>
      <c r="I94" s="68"/>
      <c r="J94" s="35">
        <v>1880</v>
      </c>
      <c r="K94" s="31" t="s">
        <v>112</v>
      </c>
      <c r="L94" s="33">
        <v>1</v>
      </c>
      <c r="M94" s="111" t="s">
        <v>114</v>
      </c>
    </row>
    <row r="95" spans="1:13">
      <c r="A95" s="9" t="s">
        <v>1</v>
      </c>
      <c r="B95" s="11"/>
      <c r="C95" s="15" t="s">
        <v>61</v>
      </c>
      <c r="D95" s="30">
        <v>7</v>
      </c>
      <c r="E95" s="30"/>
      <c r="F95" s="28"/>
      <c r="G95" s="108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106</v>
      </c>
      <c r="E96" s="21"/>
      <c r="F96" s="54"/>
      <c r="G96" s="108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8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8"/>
      <c r="H98" s="72"/>
      <c r="I98" s="72"/>
      <c r="J98" s="72"/>
      <c r="K98" s="72"/>
      <c r="L98" s="44"/>
      <c r="M98" s="11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8"/>
      <c r="H99" s="98"/>
      <c r="I99" s="98"/>
      <c r="J99" s="98"/>
      <c r="K99" s="98"/>
      <c r="L99" s="44"/>
      <c r="M99" s="115"/>
    </row>
    <row r="100" spans="1:13">
      <c r="A100" s="78">
        <v>3</v>
      </c>
      <c r="B100" s="75">
        <v>0</v>
      </c>
      <c r="C100" s="71" t="s">
        <v>78</v>
      </c>
      <c r="D100" s="6" t="s">
        <v>8</v>
      </c>
      <c r="E100" s="71" t="s">
        <v>78</v>
      </c>
      <c r="F100" s="6" t="s">
        <v>71</v>
      </c>
      <c r="G100" s="108"/>
      <c r="H100" s="204" t="s">
        <v>75</v>
      </c>
      <c r="I100" s="205"/>
      <c r="J100" s="9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3780</v>
      </c>
      <c r="C101" s="71" t="s">
        <v>78</v>
      </c>
      <c r="D101" s="6" t="s">
        <v>8</v>
      </c>
      <c r="E101" s="71" t="s">
        <v>78</v>
      </c>
      <c r="F101" s="69" t="s">
        <v>73</v>
      </c>
      <c r="G101" s="108"/>
      <c r="H101" s="21" t="s">
        <v>64</v>
      </c>
      <c r="I101" s="21"/>
      <c r="J101" s="43">
        <f>SUM(J93*L93)+(J94*L94)+(J95*L95)+(J96*L96)+10+18</f>
        <v>17028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8"/>
      <c r="H102" s="21" t="s">
        <v>65</v>
      </c>
      <c r="I102" s="21"/>
      <c r="J102" s="43">
        <f>SUM(B100:B102)*4+(B105)+B99+18</f>
        <v>17028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74</v>
      </c>
      <c r="D103" s="7">
        <v>4</v>
      </c>
      <c r="E103" s="7"/>
      <c r="F103" s="7"/>
      <c r="G103" s="108"/>
      <c r="H103" s="206" t="s">
        <v>66</v>
      </c>
      <c r="I103" s="207"/>
      <c r="J103" s="206" t="s">
        <v>67</v>
      </c>
      <c r="K103" s="207"/>
      <c r="L103" s="20"/>
      <c r="M103" s="128"/>
    </row>
    <row r="104" spans="1:13">
      <c r="A104" s="17">
        <v>7</v>
      </c>
      <c r="B104" s="7">
        <v>0</v>
      </c>
      <c r="C104" s="71" t="s">
        <v>78</v>
      </c>
      <c r="D104" s="6" t="s">
        <v>119</v>
      </c>
      <c r="E104" s="71" t="s">
        <v>78</v>
      </c>
      <c r="F104" s="6" t="s">
        <v>71</v>
      </c>
      <c r="G104" s="108"/>
      <c r="H104" s="197"/>
      <c r="I104" s="198"/>
      <c r="J104" s="197"/>
      <c r="K104" s="198"/>
      <c r="L104" s="27"/>
      <c r="M104" s="108"/>
    </row>
    <row r="105" spans="1:13">
      <c r="A105" s="17">
        <v>8</v>
      </c>
      <c r="B105" s="76">
        <v>1880</v>
      </c>
      <c r="C105" s="71" t="s">
        <v>78</v>
      </c>
      <c r="D105" s="6" t="s">
        <v>119</v>
      </c>
      <c r="E105" s="71" t="s">
        <v>78</v>
      </c>
      <c r="F105" s="69" t="s">
        <v>73</v>
      </c>
      <c r="G105" s="108"/>
      <c r="H105" s="199"/>
      <c r="I105" s="200"/>
      <c r="J105" s="199"/>
      <c r="K105" s="200"/>
      <c r="L105" s="27"/>
      <c r="M105" s="108"/>
    </row>
    <row r="106" spans="1:13">
      <c r="A106" s="17">
        <v>9</v>
      </c>
      <c r="B106" s="7">
        <v>0</v>
      </c>
      <c r="C106" s="71" t="s">
        <v>76</v>
      </c>
      <c r="D106" s="71" t="s">
        <v>76</v>
      </c>
      <c r="E106" s="71" t="s">
        <v>76</v>
      </c>
      <c r="F106" s="6"/>
      <c r="G106" s="108"/>
      <c r="H106" s="38" t="s">
        <v>68</v>
      </c>
      <c r="I106" s="38"/>
      <c r="J106" s="38"/>
      <c r="K106" s="38"/>
      <c r="L106" s="27"/>
      <c r="M106" s="108"/>
    </row>
    <row r="107" spans="1:13">
      <c r="A107" s="17">
        <v>10</v>
      </c>
      <c r="B107" s="23" t="s">
        <v>79</v>
      </c>
      <c r="C107" s="6"/>
      <c r="D107" s="6"/>
      <c r="E107" s="6"/>
      <c r="F107" s="6"/>
      <c r="G107" s="108"/>
      <c r="H107" s="54" t="s">
        <v>69</v>
      </c>
      <c r="I107" s="54"/>
      <c r="J107" s="54"/>
      <c r="K107" s="54"/>
      <c r="L107" s="27"/>
      <c r="M107" s="108"/>
    </row>
    <row r="108" spans="1:13">
      <c r="A108" s="17">
        <v>11</v>
      </c>
      <c r="B108" s="76"/>
      <c r="C108" s="6"/>
      <c r="D108" s="6"/>
      <c r="E108" s="6"/>
      <c r="F108" s="6"/>
      <c r="G108" s="128"/>
      <c r="H108" s="182" t="s">
        <v>8</v>
      </c>
      <c r="I108" s="183"/>
      <c r="J108" s="182" t="s">
        <v>119</v>
      </c>
      <c r="K108" s="183"/>
      <c r="L108" s="8"/>
      <c r="M108" s="129"/>
    </row>
    <row r="109" spans="1:13">
      <c r="A109" s="17">
        <v>12</v>
      </c>
      <c r="B109" s="75"/>
      <c r="C109" s="6"/>
      <c r="D109" s="6"/>
      <c r="E109" s="6"/>
      <c r="F109" s="6"/>
      <c r="G109" s="128"/>
      <c r="H109" s="95" t="s">
        <v>9</v>
      </c>
      <c r="I109" s="7">
        <v>60</v>
      </c>
      <c r="J109" s="95" t="s">
        <v>9</v>
      </c>
      <c r="K109" s="7">
        <v>70</v>
      </c>
      <c r="L109" s="8"/>
      <c r="M109" s="129"/>
    </row>
    <row r="110" spans="1:13">
      <c r="A110" s="17">
        <v>13</v>
      </c>
      <c r="B110" s="76"/>
      <c r="C110" s="6"/>
      <c r="D110" s="6"/>
      <c r="E110" s="6"/>
      <c r="F110" s="6"/>
      <c r="G110" s="128"/>
      <c r="H110" s="95" t="s">
        <v>10</v>
      </c>
      <c r="I110" s="7">
        <v>2</v>
      </c>
      <c r="J110" s="95" t="s">
        <v>10</v>
      </c>
      <c r="K110" s="7">
        <v>2</v>
      </c>
      <c r="L110" s="8"/>
      <c r="M110" s="129"/>
    </row>
    <row r="111" spans="1:13">
      <c r="A111" s="17">
        <v>14</v>
      </c>
      <c r="B111" s="76"/>
      <c r="C111" s="6"/>
      <c r="D111" s="6"/>
      <c r="E111" s="6"/>
      <c r="F111" s="6"/>
      <c r="G111" s="128"/>
      <c r="H111" s="95" t="s">
        <v>11</v>
      </c>
      <c r="I111" s="7">
        <v>75</v>
      </c>
      <c r="J111" s="95" t="s">
        <v>11</v>
      </c>
      <c r="K111" s="7">
        <v>75</v>
      </c>
      <c r="L111" s="8"/>
      <c r="M111" s="129"/>
    </row>
    <row r="112" spans="1:13">
      <c r="A112" s="17">
        <v>15</v>
      </c>
      <c r="B112" s="76"/>
      <c r="C112" s="6"/>
      <c r="D112" s="6"/>
      <c r="E112" s="6"/>
      <c r="F112" s="6"/>
      <c r="G112" s="128"/>
      <c r="H112" s="95" t="s">
        <v>12</v>
      </c>
      <c r="I112" s="7">
        <v>1</v>
      </c>
      <c r="J112" s="95" t="s">
        <v>12</v>
      </c>
      <c r="K112" s="7">
        <v>1</v>
      </c>
      <c r="L112" s="8"/>
      <c r="M112" s="129"/>
    </row>
    <row r="113" spans="1:13">
      <c r="A113" s="17">
        <v>16</v>
      </c>
      <c r="B113" s="75"/>
      <c r="C113" s="6"/>
      <c r="D113" s="6"/>
      <c r="E113" s="6"/>
      <c r="F113" s="6"/>
      <c r="G113" s="132"/>
      <c r="H113" s="95" t="s">
        <v>13</v>
      </c>
      <c r="I113" s="7">
        <v>40</v>
      </c>
      <c r="J113" s="95" t="s">
        <v>13</v>
      </c>
      <c r="K113" s="7">
        <v>40</v>
      </c>
      <c r="L113" s="8"/>
      <c r="M113" s="129"/>
    </row>
    <row r="114" spans="1:13">
      <c r="A114" s="17">
        <v>17</v>
      </c>
      <c r="B114" s="76"/>
      <c r="C114" s="6"/>
      <c r="D114" s="6"/>
      <c r="E114" s="6"/>
      <c r="F114" s="6"/>
      <c r="G114" s="132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32"/>
      <c r="H115" s="99"/>
      <c r="I115" s="8"/>
      <c r="J115" s="99"/>
      <c r="K115" s="8"/>
      <c r="L115" s="9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29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29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29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29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29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29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99"/>
      <c r="J122" s="42"/>
      <c r="K122" s="8"/>
      <c r="L122" s="8"/>
      <c r="M122" s="129"/>
    </row>
    <row r="123" spans="1:13">
      <c r="G123" s="129"/>
      <c r="H123" s="8"/>
      <c r="I123" s="8"/>
      <c r="J123" s="8"/>
      <c r="K123" s="8"/>
      <c r="L123" s="8"/>
      <c r="M123" s="129"/>
    </row>
    <row r="124" spans="1:13">
      <c r="G124" s="129"/>
      <c r="H124" s="8"/>
      <c r="I124" s="8"/>
      <c r="J124" s="8"/>
      <c r="K124" s="8"/>
      <c r="L124" s="8"/>
      <c r="M124" s="129"/>
    </row>
    <row r="125" spans="1:13">
      <c r="G125" s="129"/>
      <c r="H125" s="8"/>
      <c r="I125" s="8"/>
      <c r="J125" s="8"/>
      <c r="K125" s="8"/>
      <c r="L125" s="8"/>
      <c r="M125" s="129"/>
    </row>
    <row r="126" spans="1:13">
      <c r="G126" s="129"/>
      <c r="H126" s="8"/>
      <c r="I126" s="8"/>
      <c r="J126" s="8"/>
      <c r="K126" s="8"/>
      <c r="L126" s="8"/>
      <c r="M126" s="129"/>
    </row>
    <row r="127" spans="1:13">
      <c r="G127" s="129"/>
      <c r="H127" s="8"/>
      <c r="I127" s="8"/>
      <c r="J127" s="8"/>
      <c r="K127" s="8"/>
      <c r="L127" s="8"/>
      <c r="M127" s="129"/>
    </row>
    <row r="128" spans="1:13">
      <c r="G128" s="129"/>
      <c r="H128" s="8"/>
      <c r="I128" s="8"/>
      <c r="J128" s="8"/>
      <c r="K128" s="8"/>
      <c r="L128" s="8"/>
      <c r="M128" s="129"/>
    </row>
    <row r="129" spans="1:13">
      <c r="G129" s="129"/>
      <c r="H129" s="8"/>
      <c r="I129" s="8"/>
      <c r="J129" s="8"/>
      <c r="K129" s="8"/>
      <c r="L129" s="8"/>
      <c r="M129" s="129"/>
    </row>
    <row r="130" spans="1:13">
      <c r="G130" s="129"/>
      <c r="H130" s="8"/>
      <c r="I130" s="8"/>
      <c r="J130" s="8"/>
      <c r="K130" s="8"/>
      <c r="L130" s="8"/>
      <c r="M130" s="129"/>
    </row>
    <row r="131" spans="1:13">
      <c r="G131" s="129"/>
      <c r="H131" s="8"/>
      <c r="I131" s="8"/>
      <c r="J131" s="8"/>
      <c r="K131" s="8"/>
      <c r="L131" s="8"/>
      <c r="M131" s="129"/>
    </row>
    <row r="132" spans="1:13">
      <c r="G132" s="129"/>
      <c r="H132" s="8"/>
      <c r="I132" s="8"/>
      <c r="J132" s="8"/>
      <c r="K132" s="8"/>
      <c r="L132" s="8"/>
      <c r="M132" s="129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24"/>
    </row>
    <row r="134" spans="1:13">
      <c r="A134" s="202" t="s">
        <v>86</v>
      </c>
      <c r="B134" s="203"/>
      <c r="C134" s="203"/>
      <c r="D134" s="203"/>
      <c r="E134" s="203"/>
      <c r="F134" s="97"/>
      <c r="G134" s="108"/>
      <c r="H134" s="96" t="s">
        <v>51</v>
      </c>
      <c r="I134" s="96"/>
      <c r="J134" s="96"/>
      <c r="K134" s="27"/>
      <c r="L134" s="27"/>
      <c r="M134" s="108"/>
    </row>
    <row r="135" spans="1:13">
      <c r="A135" s="34" t="s">
        <v>52</v>
      </c>
      <c r="B135" s="97">
        <v>4</v>
      </c>
      <c r="C135" s="97"/>
      <c r="D135" s="97"/>
      <c r="E135" s="97"/>
      <c r="F135" s="97"/>
      <c r="G135" s="108"/>
      <c r="H135" s="55" t="s">
        <v>104</v>
      </c>
      <c r="I135" s="55"/>
      <c r="J135" s="55"/>
      <c r="K135" s="37"/>
      <c r="L135" s="26"/>
      <c r="M135" s="125"/>
    </row>
    <row r="136" spans="1:13">
      <c r="A136" s="97"/>
      <c r="B136" s="29"/>
      <c r="C136" s="15" t="s">
        <v>53</v>
      </c>
      <c r="D136" s="67">
        <v>17030</v>
      </c>
      <c r="E136" s="30"/>
      <c r="F136" s="28"/>
      <c r="G136" s="108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150</v>
      </c>
      <c r="E137" s="30"/>
      <c r="F137" s="28"/>
      <c r="G137" s="109" t="s">
        <v>114</v>
      </c>
      <c r="H137" s="31">
        <v>1</v>
      </c>
      <c r="I137" s="68"/>
      <c r="J137" s="35">
        <v>3488</v>
      </c>
      <c r="K137" s="31" t="s">
        <v>111</v>
      </c>
      <c r="L137" s="33">
        <v>3</v>
      </c>
      <c r="M137" s="111" t="s">
        <v>114</v>
      </c>
    </row>
    <row r="138" spans="1:13">
      <c r="A138" s="9" t="s">
        <v>0</v>
      </c>
      <c r="B138" s="10"/>
      <c r="C138" s="15" t="s">
        <v>60</v>
      </c>
      <c r="D138" s="30">
        <v>150</v>
      </c>
      <c r="E138" s="30"/>
      <c r="F138" s="28"/>
      <c r="G138" s="109" t="s">
        <v>114</v>
      </c>
      <c r="H138" s="31">
        <v>2</v>
      </c>
      <c r="I138" s="68"/>
      <c r="J138" s="35">
        <v>3673.2</v>
      </c>
      <c r="K138" s="31" t="s">
        <v>121</v>
      </c>
      <c r="L138" s="33">
        <v>1</v>
      </c>
      <c r="M138" s="111" t="s">
        <v>114</v>
      </c>
    </row>
    <row r="139" spans="1:13">
      <c r="A139" s="9" t="s">
        <v>1</v>
      </c>
      <c r="B139" s="11"/>
      <c r="C139" s="15" t="s">
        <v>61</v>
      </c>
      <c r="D139" s="30">
        <v>7</v>
      </c>
      <c r="E139" s="30"/>
      <c r="F139" s="28"/>
      <c r="G139" s="109" t="s">
        <v>114</v>
      </c>
      <c r="H139" s="31">
        <v>3</v>
      </c>
      <c r="I139" s="31"/>
      <c r="J139" s="35">
        <v>2805</v>
      </c>
      <c r="K139" s="31" t="s">
        <v>122</v>
      </c>
      <c r="L139" s="33">
        <v>1</v>
      </c>
      <c r="M139" s="111" t="s">
        <v>114</v>
      </c>
    </row>
    <row r="140" spans="1:13">
      <c r="A140" s="9" t="s">
        <v>62</v>
      </c>
      <c r="B140" s="11"/>
      <c r="C140" s="16" t="s">
        <v>63</v>
      </c>
      <c r="D140" s="57" t="s">
        <v>106</v>
      </c>
      <c r="E140" s="21"/>
      <c r="F140" s="54"/>
      <c r="G140" s="108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8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8"/>
      <c r="H142" s="72"/>
      <c r="I142" s="72"/>
      <c r="J142" s="72"/>
      <c r="K142" s="72"/>
      <c r="L142" s="44"/>
      <c r="M142" s="11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8"/>
      <c r="H143" s="98"/>
      <c r="I143" s="98"/>
      <c r="J143" s="98"/>
      <c r="K143" s="98"/>
      <c r="L143" s="44"/>
      <c r="M143" s="115"/>
    </row>
    <row r="144" spans="1:13">
      <c r="A144" s="78">
        <v>3</v>
      </c>
      <c r="B144" s="75">
        <v>0</v>
      </c>
      <c r="C144" s="71" t="s">
        <v>78</v>
      </c>
      <c r="D144" s="6" t="s">
        <v>8</v>
      </c>
      <c r="E144" s="71" t="s">
        <v>78</v>
      </c>
      <c r="F144" s="6" t="s">
        <v>71</v>
      </c>
      <c r="G144" s="108"/>
      <c r="H144" s="204" t="s">
        <v>75</v>
      </c>
      <c r="I144" s="205"/>
      <c r="J144" s="9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3488</v>
      </c>
      <c r="C145" s="71" t="s">
        <v>78</v>
      </c>
      <c r="D145" s="6" t="s">
        <v>8</v>
      </c>
      <c r="E145" s="71" t="s">
        <v>78</v>
      </c>
      <c r="F145" s="69" t="s">
        <v>73</v>
      </c>
      <c r="G145" s="108"/>
      <c r="H145" s="21" t="s">
        <v>64</v>
      </c>
      <c r="I145" s="21"/>
      <c r="J145" s="43">
        <f>SUM(J137*L137)+(J138*L138)+(J139*L139)+(J140*L140)+10+18</f>
        <v>16970.2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76</v>
      </c>
      <c r="D146" s="71" t="s">
        <v>76</v>
      </c>
      <c r="E146" s="71" t="s">
        <v>76</v>
      </c>
      <c r="F146" s="6"/>
      <c r="G146" s="108"/>
      <c r="H146" s="21" t="s">
        <v>65</v>
      </c>
      <c r="I146" s="21"/>
      <c r="J146" s="43">
        <f>SUM(B144:B146)*3+(B149)+(B152)+B143+18</f>
        <v>16970.2</v>
      </c>
      <c r="K146" s="27"/>
      <c r="L146" s="3"/>
      <c r="M146" s="127"/>
    </row>
    <row r="147" spans="1:13">
      <c r="A147" s="17">
        <v>6</v>
      </c>
      <c r="B147" s="7" t="s">
        <v>7</v>
      </c>
      <c r="C147" s="7" t="s">
        <v>74</v>
      </c>
      <c r="D147" s="7">
        <v>3</v>
      </c>
      <c r="E147" s="71"/>
      <c r="F147" s="6"/>
      <c r="G147" s="108"/>
      <c r="H147" s="206" t="s">
        <v>66</v>
      </c>
      <c r="I147" s="207"/>
      <c r="J147" s="206" t="s">
        <v>67</v>
      </c>
      <c r="K147" s="207"/>
      <c r="L147" s="20"/>
      <c r="M147" s="128"/>
    </row>
    <row r="148" spans="1:13">
      <c r="A148" s="17">
        <v>7</v>
      </c>
      <c r="B148" s="76">
        <v>0</v>
      </c>
      <c r="C148" s="71" t="s">
        <v>78</v>
      </c>
      <c r="D148" s="6" t="s">
        <v>8</v>
      </c>
      <c r="E148" s="71" t="s">
        <v>78</v>
      </c>
      <c r="F148" s="6" t="s">
        <v>71</v>
      </c>
      <c r="G148" s="108"/>
      <c r="H148" s="197"/>
      <c r="I148" s="198"/>
      <c r="J148" s="197"/>
      <c r="K148" s="198"/>
      <c r="L148" s="27"/>
      <c r="M148" s="108"/>
    </row>
    <row r="149" spans="1:13">
      <c r="A149" s="17">
        <v>8</v>
      </c>
      <c r="B149" s="7">
        <v>3673.2</v>
      </c>
      <c r="C149" s="71" t="s">
        <v>78</v>
      </c>
      <c r="D149" s="6" t="s">
        <v>113</v>
      </c>
      <c r="E149" s="71" t="s">
        <v>78</v>
      </c>
      <c r="F149" s="69" t="s">
        <v>73</v>
      </c>
      <c r="G149" s="108"/>
      <c r="H149" s="199"/>
      <c r="I149" s="200"/>
      <c r="J149" s="199"/>
      <c r="K149" s="200"/>
      <c r="L149" s="27"/>
      <c r="M149" s="108"/>
    </row>
    <row r="150" spans="1:13">
      <c r="A150" s="17">
        <v>9</v>
      </c>
      <c r="B150" s="23">
        <v>0</v>
      </c>
      <c r="C150" s="71" t="s">
        <v>76</v>
      </c>
      <c r="D150" s="71" t="s">
        <v>76</v>
      </c>
      <c r="E150" s="71" t="s">
        <v>76</v>
      </c>
      <c r="F150" s="6"/>
      <c r="G150" s="108"/>
      <c r="H150" s="38" t="s">
        <v>68</v>
      </c>
      <c r="I150" s="38"/>
      <c r="J150" s="38"/>
      <c r="K150" s="38"/>
      <c r="L150" s="27"/>
      <c r="M150" s="108"/>
    </row>
    <row r="151" spans="1:13">
      <c r="A151" s="17">
        <v>10</v>
      </c>
      <c r="B151" s="23">
        <v>0</v>
      </c>
      <c r="C151" s="71" t="s">
        <v>78</v>
      </c>
      <c r="D151" s="6" t="s">
        <v>119</v>
      </c>
      <c r="E151" s="71" t="s">
        <v>78</v>
      </c>
      <c r="F151" s="6" t="s">
        <v>71</v>
      </c>
      <c r="G151" s="108"/>
      <c r="H151" s="54" t="s">
        <v>69</v>
      </c>
      <c r="I151" s="54"/>
      <c r="J151" s="54"/>
      <c r="K151" s="54"/>
      <c r="L151" s="27"/>
      <c r="M151" s="108"/>
    </row>
    <row r="152" spans="1:13">
      <c r="A152" s="17">
        <v>11</v>
      </c>
      <c r="B152" s="76">
        <v>2805</v>
      </c>
      <c r="C152" s="71" t="s">
        <v>78</v>
      </c>
      <c r="D152" s="6" t="s">
        <v>119</v>
      </c>
      <c r="E152" s="71" t="s">
        <v>78</v>
      </c>
      <c r="F152" s="69" t="s">
        <v>73</v>
      </c>
      <c r="G152" s="128"/>
      <c r="H152" s="182" t="s">
        <v>8</v>
      </c>
      <c r="I152" s="183"/>
      <c r="J152" s="182" t="s">
        <v>119</v>
      </c>
      <c r="K152" s="183"/>
      <c r="L152" s="8"/>
      <c r="M152" s="129"/>
    </row>
    <row r="153" spans="1:13">
      <c r="A153" s="17">
        <v>12</v>
      </c>
      <c r="B153" s="87">
        <v>0</v>
      </c>
      <c r="C153" s="71" t="s">
        <v>76</v>
      </c>
      <c r="D153" s="71" t="s">
        <v>76</v>
      </c>
      <c r="E153" s="71" t="s">
        <v>76</v>
      </c>
      <c r="F153" s="6"/>
      <c r="G153" s="128"/>
      <c r="H153" s="95" t="s">
        <v>9</v>
      </c>
      <c r="I153" s="7">
        <v>60</v>
      </c>
      <c r="J153" s="95" t="s">
        <v>9</v>
      </c>
      <c r="K153" s="7">
        <v>70</v>
      </c>
      <c r="L153" s="8"/>
      <c r="M153" s="129"/>
    </row>
    <row r="154" spans="1:13">
      <c r="A154" s="17">
        <v>13</v>
      </c>
      <c r="B154" s="76" t="s">
        <v>79</v>
      </c>
      <c r="C154" s="6"/>
      <c r="D154" s="6"/>
      <c r="E154" s="6"/>
      <c r="F154" s="6"/>
      <c r="G154" s="128"/>
      <c r="H154" s="95" t="s">
        <v>10</v>
      </c>
      <c r="I154" s="7">
        <v>2</v>
      </c>
      <c r="J154" s="95" t="s">
        <v>10</v>
      </c>
      <c r="K154" s="7">
        <v>2</v>
      </c>
      <c r="L154" s="8"/>
      <c r="M154" s="129"/>
    </row>
    <row r="155" spans="1:13">
      <c r="A155" s="17">
        <v>14</v>
      </c>
      <c r="B155" s="76"/>
      <c r="C155" s="6"/>
      <c r="D155" s="6"/>
      <c r="E155" s="6"/>
      <c r="F155" s="6"/>
      <c r="G155" s="128"/>
      <c r="H155" s="95" t="s">
        <v>11</v>
      </c>
      <c r="I155" s="7">
        <v>75</v>
      </c>
      <c r="J155" s="95" t="s">
        <v>11</v>
      </c>
      <c r="K155" s="7">
        <v>75</v>
      </c>
      <c r="L155" s="8"/>
      <c r="M155" s="129"/>
    </row>
    <row r="156" spans="1:13">
      <c r="A156" s="17">
        <v>15</v>
      </c>
      <c r="B156" s="76"/>
      <c r="C156" s="6"/>
      <c r="D156" s="6"/>
      <c r="E156" s="6"/>
      <c r="F156" s="6"/>
      <c r="G156" s="128"/>
      <c r="H156" s="95" t="s">
        <v>12</v>
      </c>
      <c r="I156" s="7">
        <v>1</v>
      </c>
      <c r="J156" s="95" t="s">
        <v>12</v>
      </c>
      <c r="K156" s="7">
        <v>1</v>
      </c>
      <c r="L156" s="8"/>
      <c r="M156" s="129"/>
    </row>
    <row r="157" spans="1:13">
      <c r="A157" s="17">
        <v>16</v>
      </c>
      <c r="B157" s="75"/>
      <c r="C157" s="6"/>
      <c r="D157" s="6"/>
      <c r="E157" s="6"/>
      <c r="F157" s="6"/>
      <c r="G157" s="132"/>
      <c r="H157" s="95" t="s">
        <v>13</v>
      </c>
      <c r="I157" s="7">
        <v>40</v>
      </c>
      <c r="J157" s="95" t="s">
        <v>13</v>
      </c>
      <c r="K157" s="7">
        <v>40</v>
      </c>
      <c r="L157" s="8"/>
      <c r="M157" s="129"/>
    </row>
    <row r="158" spans="1:13">
      <c r="A158" s="17">
        <v>17</v>
      </c>
      <c r="B158" s="76"/>
      <c r="C158" s="6"/>
      <c r="D158" s="6"/>
      <c r="E158" s="6"/>
      <c r="F158" s="6"/>
      <c r="G158" s="132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32"/>
      <c r="H159" s="182" t="s">
        <v>16</v>
      </c>
      <c r="I159" s="196"/>
      <c r="J159" s="99"/>
      <c r="K159" s="8"/>
      <c r="L159" s="9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95" t="s">
        <v>14</v>
      </c>
      <c r="I160" s="95" t="s">
        <v>33</v>
      </c>
      <c r="J160" s="8"/>
      <c r="K160" s="8"/>
      <c r="L160" s="8"/>
      <c r="M160" s="129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7">
        <v>40.700000000000003</v>
      </c>
      <c r="I161" s="23">
        <v>74.599999999999994</v>
      </c>
      <c r="J161" s="8"/>
      <c r="K161" s="8"/>
      <c r="L161" s="8"/>
      <c r="M161" s="129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7">
        <v>100.7</v>
      </c>
      <c r="I162" s="23">
        <v>74</v>
      </c>
      <c r="J162" s="8"/>
      <c r="K162" s="8"/>
      <c r="L162" s="8"/>
      <c r="M162" s="129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29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29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29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99"/>
      <c r="J166" s="42"/>
      <c r="K166" s="8"/>
      <c r="L166" s="8"/>
      <c r="M166" s="129"/>
    </row>
    <row r="167" spans="1:13">
      <c r="G167" s="129"/>
      <c r="H167" s="8"/>
      <c r="I167" s="8"/>
      <c r="J167" s="8"/>
      <c r="K167" s="8"/>
      <c r="L167" s="8"/>
      <c r="M167" s="129"/>
    </row>
    <row r="168" spans="1:13">
      <c r="G168" s="129"/>
      <c r="H168" s="8"/>
      <c r="I168" s="8"/>
      <c r="J168" s="8"/>
      <c r="K168" s="8"/>
      <c r="L168" s="8"/>
      <c r="M168" s="129"/>
    </row>
    <row r="169" spans="1:13">
      <c r="G169" s="129"/>
      <c r="H169" s="8"/>
      <c r="I169" s="8"/>
      <c r="J169" s="8"/>
      <c r="K169" s="8"/>
      <c r="L169" s="8"/>
      <c r="M169" s="129"/>
    </row>
    <row r="170" spans="1:13">
      <c r="G170" s="129"/>
      <c r="H170" s="8"/>
      <c r="I170" s="8"/>
      <c r="J170" s="8"/>
      <c r="K170" s="8"/>
      <c r="L170" s="8"/>
      <c r="M170" s="129"/>
    </row>
    <row r="171" spans="1:13">
      <c r="G171" s="129"/>
      <c r="H171" s="8"/>
      <c r="I171" s="8"/>
      <c r="J171" s="8"/>
      <c r="K171" s="8"/>
      <c r="L171" s="8"/>
      <c r="M171" s="129"/>
    </row>
    <row r="172" spans="1:13">
      <c r="G172" s="129"/>
      <c r="H172" s="8"/>
      <c r="I172" s="8"/>
      <c r="J172" s="8"/>
      <c r="K172" s="8"/>
      <c r="L172" s="8"/>
      <c r="M172" s="129"/>
    </row>
    <row r="173" spans="1:13">
      <c r="G173" s="129"/>
      <c r="H173" s="8"/>
      <c r="I173" s="8"/>
      <c r="J173" s="8"/>
      <c r="K173" s="8"/>
      <c r="L173" s="8"/>
      <c r="M173" s="129"/>
    </row>
    <row r="174" spans="1:13">
      <c r="G174" s="129"/>
      <c r="H174" s="8"/>
      <c r="I174" s="8"/>
      <c r="J174" s="8"/>
      <c r="K174" s="8"/>
      <c r="L174" s="8"/>
      <c r="M174" s="129"/>
    </row>
    <row r="175" spans="1:13">
      <c r="G175" s="129"/>
      <c r="H175" s="8"/>
      <c r="I175" s="8"/>
      <c r="J175" s="8"/>
      <c r="K175" s="8"/>
      <c r="L175" s="8"/>
      <c r="M175" s="129"/>
    </row>
    <row r="176" spans="1:13">
      <c r="G176" s="129"/>
      <c r="H176" s="8"/>
      <c r="I176" s="8"/>
      <c r="J176" s="8"/>
      <c r="K176" s="8"/>
      <c r="L176" s="8"/>
      <c r="M176" s="129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24"/>
    </row>
    <row r="178" spans="1:13">
      <c r="A178" s="202" t="s">
        <v>86</v>
      </c>
      <c r="B178" s="203"/>
      <c r="C178" s="203"/>
      <c r="D178" s="203"/>
      <c r="E178" s="203"/>
      <c r="F178" s="97"/>
      <c r="G178" s="108"/>
      <c r="H178" s="96" t="s">
        <v>51</v>
      </c>
      <c r="I178" s="96"/>
      <c r="J178" s="96"/>
      <c r="K178" s="27"/>
      <c r="L178" s="27"/>
      <c r="M178" s="108"/>
    </row>
    <row r="179" spans="1:13">
      <c r="A179" s="34" t="s">
        <v>52</v>
      </c>
      <c r="B179" s="97">
        <v>5</v>
      </c>
      <c r="C179" s="97"/>
      <c r="D179" s="97"/>
      <c r="E179" s="97"/>
      <c r="F179" s="97"/>
      <c r="G179" s="108"/>
      <c r="H179" s="55" t="s">
        <v>104</v>
      </c>
      <c r="I179" s="55"/>
      <c r="J179" s="55"/>
      <c r="K179" s="37"/>
      <c r="L179" s="26"/>
      <c r="M179" s="125"/>
    </row>
    <row r="180" spans="1:13">
      <c r="A180" s="97"/>
      <c r="B180" s="29"/>
      <c r="C180" s="15" t="s">
        <v>53</v>
      </c>
      <c r="D180" s="67">
        <v>17030</v>
      </c>
      <c r="E180" s="30"/>
      <c r="F180" s="28"/>
      <c r="G180" s="108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>
        <v>150</v>
      </c>
      <c r="E181" s="30"/>
      <c r="F181" s="28"/>
      <c r="G181" s="109" t="s">
        <v>114</v>
      </c>
      <c r="H181" s="31">
        <v>1</v>
      </c>
      <c r="I181" s="68"/>
      <c r="J181" s="35">
        <v>2805</v>
      </c>
      <c r="K181" s="31" t="s">
        <v>122</v>
      </c>
      <c r="L181" s="33">
        <v>4</v>
      </c>
      <c r="M181" s="111" t="s">
        <v>114</v>
      </c>
    </row>
    <row r="182" spans="1:13">
      <c r="A182" s="9" t="s">
        <v>0</v>
      </c>
      <c r="B182" s="10"/>
      <c r="C182" s="15" t="s">
        <v>60</v>
      </c>
      <c r="D182" s="30">
        <v>150</v>
      </c>
      <c r="E182" s="30"/>
      <c r="F182" s="28"/>
      <c r="G182" s="109" t="s">
        <v>114</v>
      </c>
      <c r="H182" s="31">
        <v>2</v>
      </c>
      <c r="I182" s="68"/>
      <c r="J182" s="35">
        <v>1880</v>
      </c>
      <c r="K182" s="31" t="s">
        <v>112</v>
      </c>
      <c r="L182" s="33">
        <v>3</v>
      </c>
      <c r="M182" s="111" t="s">
        <v>114</v>
      </c>
    </row>
    <row r="183" spans="1:13">
      <c r="A183" s="9" t="s">
        <v>1</v>
      </c>
      <c r="B183" s="11"/>
      <c r="C183" s="15" t="s">
        <v>61</v>
      </c>
      <c r="D183" s="30">
        <v>7</v>
      </c>
      <c r="E183" s="30"/>
      <c r="F183" s="28"/>
      <c r="G183" s="108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 t="s">
        <v>106</v>
      </c>
      <c r="E184" s="21"/>
      <c r="F184" s="54"/>
      <c r="G184" s="108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8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8"/>
      <c r="H186" s="72"/>
      <c r="I186" s="72"/>
      <c r="J186" s="72"/>
      <c r="K186" s="72"/>
      <c r="L186" s="44"/>
      <c r="M186" s="11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8"/>
      <c r="H187" s="98"/>
      <c r="I187" s="98"/>
      <c r="J187" s="98"/>
      <c r="K187" s="98"/>
      <c r="L187" s="44"/>
      <c r="M187" s="115"/>
    </row>
    <row r="188" spans="1:13">
      <c r="A188" s="78">
        <v>3</v>
      </c>
      <c r="B188" s="75">
        <v>0</v>
      </c>
      <c r="C188" s="71" t="s">
        <v>78</v>
      </c>
      <c r="D188" s="6" t="s">
        <v>119</v>
      </c>
      <c r="E188" s="71" t="s">
        <v>78</v>
      </c>
      <c r="F188" s="6" t="s">
        <v>71</v>
      </c>
      <c r="G188" s="108"/>
      <c r="H188" s="204" t="s">
        <v>75</v>
      </c>
      <c r="I188" s="205"/>
      <c r="J188" s="98">
        <v>1</v>
      </c>
      <c r="K188" s="44" t="s">
        <v>35</v>
      </c>
      <c r="L188" s="5"/>
      <c r="M188" s="126"/>
    </row>
    <row r="189" spans="1:13">
      <c r="A189" s="17">
        <v>4</v>
      </c>
      <c r="B189" s="75">
        <v>2805</v>
      </c>
      <c r="C189" s="71" t="s">
        <v>78</v>
      </c>
      <c r="D189" s="6" t="s">
        <v>119</v>
      </c>
      <c r="E189" s="71" t="s">
        <v>78</v>
      </c>
      <c r="F189" s="69" t="s">
        <v>73</v>
      </c>
      <c r="G189" s="108"/>
      <c r="H189" s="21" t="s">
        <v>64</v>
      </c>
      <c r="I189" s="21"/>
      <c r="J189" s="43">
        <f>SUM(J181*L181)+(J182*L182)+(J183*L183)+(J184*L184)+10+24</f>
        <v>16894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8"/>
      <c r="H190" s="21" t="s">
        <v>65</v>
      </c>
      <c r="I190" s="21"/>
      <c r="J190" s="43">
        <f>SUM(B188:B190)*4+(B193)*3+B187+24</f>
        <v>16894</v>
      </c>
      <c r="K190" s="27"/>
      <c r="L190" s="3"/>
      <c r="M190" s="127"/>
    </row>
    <row r="191" spans="1:13">
      <c r="A191" s="17">
        <v>6</v>
      </c>
      <c r="B191" s="7" t="s">
        <v>7</v>
      </c>
      <c r="C191" s="7" t="s">
        <v>74</v>
      </c>
      <c r="D191" s="7">
        <v>4</v>
      </c>
      <c r="E191" s="71"/>
      <c r="F191" s="6"/>
      <c r="G191" s="108"/>
      <c r="H191" s="206" t="s">
        <v>66</v>
      </c>
      <c r="I191" s="207"/>
      <c r="J191" s="206" t="s">
        <v>67</v>
      </c>
      <c r="K191" s="207"/>
      <c r="L191" s="20"/>
      <c r="M191" s="128"/>
    </row>
    <row r="192" spans="1:13">
      <c r="A192" s="78">
        <v>7</v>
      </c>
      <c r="B192" s="75">
        <v>0</v>
      </c>
      <c r="C192" s="71" t="s">
        <v>78</v>
      </c>
      <c r="D192" s="6" t="s">
        <v>119</v>
      </c>
      <c r="E192" s="71" t="s">
        <v>78</v>
      </c>
      <c r="F192" s="6" t="s">
        <v>71</v>
      </c>
      <c r="G192" s="108"/>
      <c r="H192" s="197"/>
      <c r="I192" s="198"/>
      <c r="J192" s="197"/>
      <c r="K192" s="198"/>
      <c r="L192" s="27"/>
      <c r="M192" s="108"/>
    </row>
    <row r="193" spans="1:13">
      <c r="A193" s="17">
        <v>8</v>
      </c>
      <c r="B193" s="75">
        <v>1880</v>
      </c>
      <c r="C193" s="71" t="s">
        <v>78</v>
      </c>
      <c r="D193" s="6" t="s">
        <v>119</v>
      </c>
      <c r="E193" s="71" t="s">
        <v>78</v>
      </c>
      <c r="F193" s="69" t="s">
        <v>73</v>
      </c>
      <c r="G193" s="108"/>
      <c r="H193" s="199"/>
      <c r="I193" s="200"/>
      <c r="J193" s="199"/>
      <c r="K193" s="200"/>
      <c r="L193" s="27"/>
      <c r="M193" s="108"/>
    </row>
    <row r="194" spans="1:13">
      <c r="A194" s="17">
        <v>9</v>
      </c>
      <c r="B194" s="76">
        <v>0</v>
      </c>
      <c r="C194" s="71" t="s">
        <v>76</v>
      </c>
      <c r="D194" s="71" t="s">
        <v>76</v>
      </c>
      <c r="E194" s="71" t="s">
        <v>76</v>
      </c>
      <c r="F194" s="6"/>
      <c r="G194" s="108"/>
      <c r="H194" s="38" t="s">
        <v>68</v>
      </c>
      <c r="I194" s="38"/>
      <c r="J194" s="38"/>
      <c r="K194" s="38"/>
      <c r="L194" s="27"/>
      <c r="M194" s="108"/>
    </row>
    <row r="195" spans="1:13">
      <c r="A195" s="17">
        <v>10</v>
      </c>
      <c r="B195" s="7" t="s">
        <v>7</v>
      </c>
      <c r="C195" s="7" t="s">
        <v>82</v>
      </c>
      <c r="D195" s="7">
        <v>3</v>
      </c>
      <c r="E195" s="6"/>
      <c r="F195" s="6"/>
      <c r="G195" s="108"/>
      <c r="H195" s="54" t="s">
        <v>69</v>
      </c>
      <c r="I195" s="54"/>
      <c r="J195" s="54"/>
      <c r="K195" s="54"/>
      <c r="L195" s="27"/>
      <c r="M195" s="108"/>
    </row>
    <row r="196" spans="1:13">
      <c r="A196" s="17">
        <v>11</v>
      </c>
      <c r="B196" s="76" t="s">
        <v>79</v>
      </c>
      <c r="C196" s="6"/>
      <c r="D196" s="6"/>
      <c r="E196" s="6"/>
      <c r="F196" s="6"/>
      <c r="G196" s="128"/>
      <c r="H196" s="182" t="s">
        <v>119</v>
      </c>
      <c r="I196" s="183"/>
      <c r="J196" s="8"/>
      <c r="K196" s="8"/>
      <c r="L196" s="8"/>
      <c r="M196" s="129"/>
    </row>
    <row r="197" spans="1:13">
      <c r="A197" s="17">
        <v>12</v>
      </c>
      <c r="B197" s="75"/>
      <c r="C197" s="6"/>
      <c r="D197" s="6"/>
      <c r="E197" s="6"/>
      <c r="F197" s="6"/>
      <c r="G197" s="128"/>
      <c r="H197" s="95" t="s">
        <v>9</v>
      </c>
      <c r="I197" s="7">
        <v>70</v>
      </c>
      <c r="J197" s="8"/>
      <c r="K197" s="8"/>
      <c r="L197" s="8"/>
      <c r="M197" s="129"/>
    </row>
    <row r="198" spans="1:13">
      <c r="A198" s="17">
        <v>13</v>
      </c>
      <c r="B198" s="76"/>
      <c r="C198" s="6"/>
      <c r="D198" s="6"/>
      <c r="E198" s="6"/>
      <c r="F198" s="6"/>
      <c r="G198" s="128"/>
      <c r="H198" s="95" t="s">
        <v>10</v>
      </c>
      <c r="I198" s="7">
        <v>2</v>
      </c>
      <c r="J198" s="8"/>
      <c r="K198" s="8"/>
      <c r="L198" s="8"/>
      <c r="M198" s="129"/>
    </row>
    <row r="199" spans="1:13">
      <c r="A199" s="17">
        <v>14</v>
      </c>
      <c r="B199" s="76"/>
      <c r="C199" s="6"/>
      <c r="D199" s="6"/>
      <c r="E199" s="6"/>
      <c r="F199" s="6"/>
      <c r="G199" s="128"/>
      <c r="H199" s="95" t="s">
        <v>11</v>
      </c>
      <c r="I199" s="7">
        <v>75</v>
      </c>
      <c r="J199" s="8"/>
      <c r="K199" s="8"/>
      <c r="L199" s="8"/>
      <c r="M199" s="129"/>
    </row>
    <row r="200" spans="1:13">
      <c r="A200" s="17">
        <v>15</v>
      </c>
      <c r="B200" s="76"/>
      <c r="C200" s="6"/>
      <c r="D200" s="6"/>
      <c r="E200" s="6"/>
      <c r="F200" s="6"/>
      <c r="G200" s="128"/>
      <c r="H200" s="95" t="s">
        <v>12</v>
      </c>
      <c r="I200" s="7">
        <v>1</v>
      </c>
      <c r="J200" s="8"/>
      <c r="K200" s="8"/>
      <c r="L200" s="8"/>
      <c r="M200" s="129"/>
    </row>
    <row r="201" spans="1:13">
      <c r="A201" s="17">
        <v>16</v>
      </c>
      <c r="B201" s="75"/>
      <c r="C201" s="6"/>
      <c r="D201" s="6"/>
      <c r="E201" s="6"/>
      <c r="F201" s="6"/>
      <c r="G201" s="132"/>
      <c r="H201" s="95" t="s">
        <v>13</v>
      </c>
      <c r="I201" s="7">
        <v>40</v>
      </c>
      <c r="J201" s="8"/>
      <c r="K201" s="8"/>
      <c r="L201" s="8"/>
      <c r="M201" s="129"/>
    </row>
    <row r="202" spans="1:13">
      <c r="A202" s="17">
        <v>17</v>
      </c>
      <c r="B202" s="76"/>
      <c r="C202" s="6"/>
      <c r="D202" s="6"/>
      <c r="E202" s="6"/>
      <c r="F202" s="6"/>
      <c r="G202" s="132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32"/>
      <c r="H203" s="99"/>
      <c r="I203" s="8"/>
      <c r="J203" s="99"/>
      <c r="K203" s="8"/>
      <c r="L203" s="9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29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29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29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29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29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29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99"/>
      <c r="J210" s="42"/>
      <c r="K210" s="8"/>
      <c r="L210" s="8"/>
      <c r="M210" s="129"/>
    </row>
    <row r="211" spans="1:13">
      <c r="G211" s="129"/>
      <c r="H211" s="8"/>
      <c r="I211" s="8"/>
      <c r="J211" s="8"/>
      <c r="K211" s="8"/>
      <c r="L211" s="8"/>
      <c r="M211" s="129"/>
    </row>
    <row r="212" spans="1:13">
      <c r="G212" s="129"/>
      <c r="H212" s="8"/>
      <c r="I212" s="8"/>
      <c r="J212" s="8"/>
      <c r="K212" s="8"/>
      <c r="L212" s="8"/>
      <c r="M212" s="129"/>
    </row>
    <row r="213" spans="1:13">
      <c r="G213" s="129"/>
      <c r="H213" s="8"/>
      <c r="I213" s="8"/>
      <c r="J213" s="8"/>
      <c r="K213" s="8"/>
      <c r="L213" s="8"/>
      <c r="M213" s="129"/>
    </row>
    <row r="214" spans="1:13">
      <c r="G214" s="129"/>
      <c r="H214" s="8"/>
      <c r="I214" s="8"/>
      <c r="J214" s="8"/>
      <c r="K214" s="8"/>
      <c r="L214" s="8"/>
      <c r="M214" s="129"/>
    </row>
    <row r="215" spans="1:13">
      <c r="G215" s="129"/>
      <c r="H215" s="8"/>
      <c r="I215" s="8"/>
      <c r="J215" s="8"/>
      <c r="K215" s="8"/>
      <c r="L215" s="8"/>
      <c r="M215" s="129"/>
    </row>
    <row r="216" spans="1:13">
      <c r="G216" s="129"/>
      <c r="H216" s="8"/>
      <c r="I216" s="8"/>
      <c r="J216" s="8"/>
      <c r="K216" s="8"/>
      <c r="L216" s="8"/>
      <c r="M216" s="129"/>
    </row>
    <row r="217" spans="1:13">
      <c r="G217" s="129"/>
      <c r="H217" s="8"/>
      <c r="I217" s="8"/>
      <c r="J217" s="8"/>
      <c r="K217" s="8"/>
      <c r="L217" s="8"/>
      <c r="M217" s="129"/>
    </row>
    <row r="218" spans="1:13">
      <c r="G218" s="129"/>
      <c r="H218" s="8"/>
      <c r="I218" s="8"/>
      <c r="J218" s="8"/>
      <c r="K218" s="8"/>
      <c r="L218" s="8"/>
      <c r="M218" s="129"/>
    </row>
    <row r="219" spans="1:13">
      <c r="G219" s="129"/>
      <c r="H219" s="8"/>
      <c r="I219" s="8"/>
      <c r="J219" s="8"/>
      <c r="K219" s="8"/>
      <c r="L219" s="8"/>
      <c r="M219" s="129"/>
    </row>
    <row r="220" spans="1:13">
      <c r="G220" s="129"/>
      <c r="H220" s="8"/>
      <c r="I220" s="8"/>
      <c r="J220" s="8"/>
      <c r="K220" s="8"/>
      <c r="L220" s="8"/>
      <c r="M220" s="129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24"/>
    </row>
    <row r="222" spans="1:13">
      <c r="A222" s="202" t="s">
        <v>86</v>
      </c>
      <c r="B222" s="203"/>
      <c r="C222" s="203"/>
      <c r="D222" s="203"/>
      <c r="E222" s="203"/>
      <c r="F222" s="97"/>
      <c r="G222" s="108"/>
      <c r="H222" s="96" t="s">
        <v>51</v>
      </c>
      <c r="I222" s="96"/>
      <c r="J222" s="96"/>
      <c r="K222" s="27"/>
      <c r="L222" s="27"/>
      <c r="M222" s="108"/>
    </row>
    <row r="223" spans="1:13">
      <c r="A223" s="34" t="s">
        <v>52</v>
      </c>
      <c r="B223" s="97">
        <v>6</v>
      </c>
      <c r="C223" s="97"/>
      <c r="D223" s="97"/>
      <c r="E223" s="97"/>
      <c r="F223" s="97"/>
      <c r="G223" s="108"/>
      <c r="H223" s="55" t="s">
        <v>104</v>
      </c>
      <c r="I223" s="55"/>
      <c r="J223" s="55"/>
      <c r="K223" s="37"/>
      <c r="L223" s="26"/>
      <c r="M223" s="125"/>
    </row>
    <row r="224" spans="1:13">
      <c r="A224" s="97"/>
      <c r="B224" s="29"/>
      <c r="C224" s="15" t="s">
        <v>53</v>
      </c>
      <c r="D224" s="67">
        <v>12530</v>
      </c>
      <c r="E224" s="30"/>
      <c r="F224" s="28"/>
      <c r="G224" s="108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150</v>
      </c>
      <c r="E225" s="30"/>
      <c r="F225" s="28"/>
      <c r="G225" s="109" t="s">
        <v>117</v>
      </c>
      <c r="H225" s="31">
        <v>1</v>
      </c>
      <c r="I225" s="68"/>
      <c r="J225" s="35">
        <v>3594</v>
      </c>
      <c r="K225" s="31" t="s">
        <v>116</v>
      </c>
      <c r="L225" s="33">
        <v>1</v>
      </c>
      <c r="M225" s="111" t="s">
        <v>114</v>
      </c>
    </row>
    <row r="226" spans="1:14">
      <c r="A226" s="9" t="s">
        <v>0</v>
      </c>
      <c r="B226" s="10"/>
      <c r="C226" s="15" t="s">
        <v>60</v>
      </c>
      <c r="D226" s="30">
        <v>150</v>
      </c>
      <c r="E226" s="30"/>
      <c r="F226" s="28"/>
      <c r="G226" s="109" t="s">
        <v>114</v>
      </c>
      <c r="H226" s="31">
        <v>2</v>
      </c>
      <c r="I226" s="68"/>
      <c r="J226" s="35">
        <v>2805</v>
      </c>
      <c r="K226" s="31" t="s">
        <v>122</v>
      </c>
      <c r="L226" s="33">
        <v>3</v>
      </c>
      <c r="M226" s="111" t="s">
        <v>114</v>
      </c>
    </row>
    <row r="227" spans="1:14">
      <c r="A227" s="9" t="s">
        <v>1</v>
      </c>
      <c r="B227" s="11"/>
      <c r="C227" s="15" t="s">
        <v>61</v>
      </c>
      <c r="D227" s="30">
        <v>7</v>
      </c>
      <c r="E227" s="30"/>
      <c r="F227" s="28"/>
      <c r="G227" s="108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 t="s">
        <v>106</v>
      </c>
      <c r="E228" s="21"/>
      <c r="F228" s="54"/>
      <c r="G228" s="108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8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8"/>
      <c r="H230" s="72"/>
      <c r="I230" s="72"/>
      <c r="J230" s="72"/>
      <c r="K230" s="72"/>
      <c r="L230" s="44"/>
      <c r="M230" s="11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8"/>
      <c r="H231" s="98"/>
      <c r="I231" s="98"/>
      <c r="J231" s="98"/>
      <c r="K231" s="98"/>
      <c r="L231" s="44"/>
      <c r="M231" s="115"/>
    </row>
    <row r="232" spans="1:14">
      <c r="A232" s="17">
        <v>3</v>
      </c>
      <c r="B232" s="75">
        <v>3594</v>
      </c>
      <c r="C232" s="71" t="s">
        <v>78</v>
      </c>
      <c r="D232" s="6" t="s">
        <v>8</v>
      </c>
      <c r="E232" s="71" t="s">
        <v>78</v>
      </c>
      <c r="F232" s="69" t="s">
        <v>73</v>
      </c>
      <c r="G232" s="108"/>
      <c r="H232" s="204" t="s">
        <v>75</v>
      </c>
      <c r="I232" s="205"/>
      <c r="J232" s="9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0</v>
      </c>
      <c r="C233" s="71" t="s">
        <v>76</v>
      </c>
      <c r="D233" s="71" t="s">
        <v>76</v>
      </c>
      <c r="E233" s="71" t="s">
        <v>76</v>
      </c>
      <c r="F233" s="6"/>
      <c r="G233" s="108"/>
      <c r="H233" s="21" t="s">
        <v>64</v>
      </c>
      <c r="I233" s="21"/>
      <c r="J233" s="43">
        <f>SUM(J225*L225)+(J226*L226)+(J227*L227)+(J228*L228)+10+15</f>
        <v>12034</v>
      </c>
      <c r="K233" s="2"/>
      <c r="L233" s="3"/>
      <c r="M233" s="127"/>
    </row>
    <row r="234" spans="1:14">
      <c r="A234" s="78">
        <v>5</v>
      </c>
      <c r="B234" s="76">
        <v>0</v>
      </c>
      <c r="C234" s="71" t="s">
        <v>78</v>
      </c>
      <c r="D234" s="6" t="s">
        <v>119</v>
      </c>
      <c r="E234" s="71" t="s">
        <v>78</v>
      </c>
      <c r="F234" s="6" t="s">
        <v>71</v>
      </c>
      <c r="G234" s="108"/>
      <c r="H234" s="21" t="s">
        <v>65</v>
      </c>
      <c r="I234" s="21"/>
      <c r="J234" s="43">
        <f>SUM(B232:B233)+(B235)*3+B231+15</f>
        <v>12034</v>
      </c>
      <c r="K234" s="27"/>
      <c r="L234" s="3"/>
      <c r="M234" s="127"/>
      <c r="N234" s="53">
        <f>SUM(B232:B234)*2</f>
        <v>7188</v>
      </c>
    </row>
    <row r="235" spans="1:14">
      <c r="A235" s="17">
        <v>6</v>
      </c>
      <c r="B235" s="7">
        <v>2805</v>
      </c>
      <c r="C235" s="71" t="s">
        <v>78</v>
      </c>
      <c r="D235" s="6" t="s">
        <v>119</v>
      </c>
      <c r="E235" s="71" t="s">
        <v>78</v>
      </c>
      <c r="F235" s="69" t="s">
        <v>73</v>
      </c>
      <c r="G235" s="108"/>
      <c r="H235" s="206" t="s">
        <v>66</v>
      </c>
      <c r="I235" s="207"/>
      <c r="J235" s="206" t="s">
        <v>67</v>
      </c>
      <c r="K235" s="207"/>
      <c r="L235" s="20"/>
      <c r="M235" s="128"/>
      <c r="N235" s="53">
        <f>SUM(B236:B238)</f>
        <v>0</v>
      </c>
    </row>
    <row r="236" spans="1:14">
      <c r="A236" s="17">
        <v>7</v>
      </c>
      <c r="B236" s="76">
        <v>0</v>
      </c>
      <c r="C236" s="71" t="s">
        <v>76</v>
      </c>
      <c r="D236" s="71" t="s">
        <v>76</v>
      </c>
      <c r="E236" s="71" t="s">
        <v>76</v>
      </c>
      <c r="F236" s="6"/>
      <c r="G236" s="108"/>
      <c r="H236" s="197"/>
      <c r="I236" s="198"/>
      <c r="J236" s="197"/>
      <c r="K236" s="198"/>
      <c r="L236" s="27"/>
      <c r="M236" s="108"/>
    </row>
    <row r="237" spans="1:14">
      <c r="A237" s="17">
        <v>8</v>
      </c>
      <c r="B237" s="7" t="s">
        <v>7</v>
      </c>
      <c r="C237" s="7" t="s">
        <v>81</v>
      </c>
      <c r="D237" s="7">
        <v>3</v>
      </c>
      <c r="E237" s="71"/>
      <c r="F237" s="6"/>
      <c r="G237" s="108"/>
      <c r="H237" s="199"/>
      <c r="I237" s="200"/>
      <c r="J237" s="199"/>
      <c r="K237" s="200"/>
      <c r="L237" s="27"/>
      <c r="M237" s="108"/>
    </row>
    <row r="238" spans="1:14">
      <c r="A238" s="17">
        <v>9</v>
      </c>
      <c r="B238" s="23" t="s">
        <v>79</v>
      </c>
      <c r="C238" s="7"/>
      <c r="D238" s="7"/>
      <c r="E238" s="6"/>
      <c r="F238" s="6"/>
      <c r="G238" s="108"/>
      <c r="H238" s="38" t="s">
        <v>68</v>
      </c>
      <c r="I238" s="38"/>
      <c r="J238" s="38"/>
      <c r="K238" s="38"/>
      <c r="L238" s="27"/>
      <c r="M238" s="108"/>
    </row>
    <row r="239" spans="1:14">
      <c r="A239" s="17">
        <v>10</v>
      </c>
      <c r="B239" s="95"/>
      <c r="C239" s="6"/>
      <c r="D239" s="6"/>
      <c r="E239" s="6"/>
      <c r="F239" s="6"/>
      <c r="G239" s="108"/>
      <c r="H239" s="54" t="s">
        <v>69</v>
      </c>
      <c r="I239" s="54"/>
      <c r="J239" s="54"/>
      <c r="K239" s="54"/>
      <c r="L239" s="27"/>
      <c r="M239" s="108"/>
    </row>
    <row r="240" spans="1:14">
      <c r="A240" s="17">
        <v>11</v>
      </c>
      <c r="B240" s="76"/>
      <c r="C240" s="6"/>
      <c r="D240" s="6"/>
      <c r="E240" s="6"/>
      <c r="F240" s="6"/>
      <c r="G240" s="128"/>
      <c r="H240" s="182" t="s">
        <v>8</v>
      </c>
      <c r="I240" s="183"/>
      <c r="J240" s="182" t="s">
        <v>119</v>
      </c>
      <c r="K240" s="183"/>
      <c r="L240" s="8"/>
      <c r="M240" s="129"/>
    </row>
    <row r="241" spans="1:13">
      <c r="A241" s="17">
        <v>12</v>
      </c>
      <c r="B241" s="75"/>
      <c r="C241" s="6"/>
      <c r="D241" s="6"/>
      <c r="E241" s="6"/>
      <c r="F241" s="6"/>
      <c r="G241" s="128"/>
      <c r="H241" s="95" t="s">
        <v>9</v>
      </c>
      <c r="I241" s="7">
        <v>60</v>
      </c>
      <c r="J241" s="95" t="s">
        <v>9</v>
      </c>
      <c r="K241" s="7">
        <v>70</v>
      </c>
      <c r="L241" s="8"/>
      <c r="M241" s="129"/>
    </row>
    <row r="242" spans="1:13">
      <c r="A242" s="17">
        <v>13</v>
      </c>
      <c r="B242" s="76"/>
      <c r="C242" s="6"/>
      <c r="D242" s="6"/>
      <c r="E242" s="6"/>
      <c r="F242" s="6"/>
      <c r="G242" s="128"/>
      <c r="H242" s="95" t="s">
        <v>10</v>
      </c>
      <c r="I242" s="7">
        <v>2</v>
      </c>
      <c r="J242" s="95" t="s">
        <v>10</v>
      </c>
      <c r="K242" s="7">
        <v>2</v>
      </c>
      <c r="L242" s="8"/>
      <c r="M242" s="129"/>
    </row>
    <row r="243" spans="1:13">
      <c r="A243" s="17">
        <v>14</v>
      </c>
      <c r="B243" s="76"/>
      <c r="C243" s="6"/>
      <c r="D243" s="6"/>
      <c r="E243" s="6"/>
      <c r="F243" s="6"/>
      <c r="G243" s="128"/>
      <c r="H243" s="95" t="s">
        <v>11</v>
      </c>
      <c r="I243" s="7">
        <v>75</v>
      </c>
      <c r="J243" s="95" t="s">
        <v>11</v>
      </c>
      <c r="K243" s="7">
        <v>75</v>
      </c>
      <c r="L243" s="8"/>
      <c r="M243" s="129"/>
    </row>
    <row r="244" spans="1:13">
      <c r="A244" s="17">
        <v>15</v>
      </c>
      <c r="B244" s="76"/>
      <c r="C244" s="6"/>
      <c r="D244" s="6"/>
      <c r="E244" s="6"/>
      <c r="F244" s="6"/>
      <c r="G244" s="128"/>
      <c r="H244" s="95" t="s">
        <v>12</v>
      </c>
      <c r="I244" s="7">
        <v>0</v>
      </c>
      <c r="J244" s="95" t="s">
        <v>12</v>
      </c>
      <c r="K244" s="7">
        <v>1</v>
      </c>
      <c r="L244" s="8"/>
      <c r="M244" s="129"/>
    </row>
    <row r="245" spans="1:13">
      <c r="A245" s="17">
        <v>16</v>
      </c>
      <c r="B245" s="75"/>
      <c r="C245" s="6"/>
      <c r="D245" s="6"/>
      <c r="E245" s="6"/>
      <c r="F245" s="6"/>
      <c r="G245" s="132"/>
      <c r="H245" s="95" t="s">
        <v>13</v>
      </c>
      <c r="I245" s="7">
        <v>40</v>
      </c>
      <c r="J245" s="95" t="s">
        <v>13</v>
      </c>
      <c r="K245" s="7">
        <v>40</v>
      </c>
      <c r="L245" s="8"/>
      <c r="M245" s="129"/>
    </row>
    <row r="246" spans="1:13">
      <c r="A246" s="17">
        <v>17</v>
      </c>
      <c r="B246" s="76"/>
      <c r="C246" s="6"/>
      <c r="D246" s="6"/>
      <c r="E246" s="6"/>
      <c r="F246" s="6"/>
      <c r="G246" s="132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32"/>
      <c r="H247" s="99"/>
      <c r="I247" s="8"/>
      <c r="J247" s="99"/>
      <c r="K247" s="8"/>
      <c r="L247" s="9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29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29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29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29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29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29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99"/>
      <c r="J254" s="42"/>
      <c r="K254" s="8"/>
      <c r="L254" s="8"/>
      <c r="M254" s="129"/>
    </row>
    <row r="255" spans="1:13">
      <c r="G255" s="129"/>
      <c r="H255" s="8"/>
      <c r="I255" s="8"/>
      <c r="J255" s="8"/>
      <c r="K255" s="8"/>
      <c r="L255" s="8"/>
      <c r="M255" s="129"/>
    </row>
    <row r="256" spans="1:13">
      <c r="G256" s="129"/>
      <c r="H256" s="8"/>
      <c r="I256" s="8"/>
      <c r="J256" s="8"/>
      <c r="K256" s="8"/>
      <c r="L256" s="8"/>
      <c r="M256" s="129"/>
    </row>
    <row r="257" spans="1:13">
      <c r="G257" s="129"/>
      <c r="H257" s="8"/>
      <c r="I257" s="8"/>
      <c r="J257" s="8"/>
      <c r="K257" s="8"/>
      <c r="L257" s="8"/>
      <c r="M257" s="129"/>
    </row>
    <row r="258" spans="1:13">
      <c r="G258" s="129"/>
      <c r="H258" s="8"/>
      <c r="I258" s="8"/>
      <c r="J258" s="8"/>
      <c r="K258" s="8"/>
      <c r="L258" s="8"/>
      <c r="M258" s="129"/>
    </row>
    <row r="259" spans="1:13">
      <c r="G259" s="129"/>
      <c r="H259" s="8"/>
      <c r="I259" s="8"/>
      <c r="J259" s="8"/>
      <c r="K259" s="8"/>
      <c r="L259" s="8"/>
      <c r="M259" s="129"/>
    </row>
    <row r="260" spans="1:13">
      <c r="G260" s="129"/>
      <c r="H260" s="8"/>
      <c r="I260" s="8"/>
      <c r="J260" s="8"/>
      <c r="K260" s="8"/>
      <c r="L260" s="8"/>
      <c r="M260" s="129"/>
    </row>
    <row r="261" spans="1:13">
      <c r="G261" s="129"/>
      <c r="H261" s="8"/>
      <c r="I261" s="8"/>
      <c r="J261" s="8"/>
      <c r="K261" s="8"/>
      <c r="L261" s="8"/>
      <c r="M261" s="129"/>
    </row>
    <row r="262" spans="1:13">
      <c r="G262" s="129"/>
      <c r="H262" s="8"/>
      <c r="I262" s="8"/>
      <c r="J262" s="8"/>
      <c r="K262" s="8"/>
      <c r="L262" s="8"/>
      <c r="M262" s="129"/>
    </row>
    <row r="263" spans="1:13">
      <c r="G263" s="129"/>
      <c r="H263" s="8"/>
      <c r="I263" s="8"/>
      <c r="J263" s="8"/>
      <c r="K263" s="8"/>
      <c r="L263" s="8"/>
      <c r="M263" s="129"/>
    </row>
    <row r="264" spans="1:13">
      <c r="G264" s="129"/>
      <c r="H264" s="8"/>
      <c r="I264" s="8"/>
      <c r="J264" s="8"/>
      <c r="K264" s="8"/>
      <c r="L264" s="8"/>
      <c r="M264" s="129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24"/>
    </row>
    <row r="266" spans="1:13">
      <c r="A266" s="202" t="s">
        <v>86</v>
      </c>
      <c r="B266" s="203"/>
      <c r="C266" s="203"/>
      <c r="D266" s="203"/>
      <c r="E266" s="203"/>
      <c r="F266" s="97"/>
      <c r="G266" s="108"/>
      <c r="H266" s="96" t="s">
        <v>51</v>
      </c>
      <c r="I266" s="96"/>
      <c r="J266" s="96"/>
      <c r="K266" s="27"/>
      <c r="L266" s="27"/>
      <c r="M266" s="108"/>
    </row>
    <row r="267" spans="1:13">
      <c r="A267" s="34" t="s">
        <v>52</v>
      </c>
      <c r="B267" s="97"/>
      <c r="C267" s="97"/>
      <c r="D267" s="97"/>
      <c r="E267" s="97"/>
      <c r="F267" s="97"/>
      <c r="G267" s="108"/>
      <c r="H267" s="55" t="s">
        <v>104</v>
      </c>
      <c r="I267" s="55"/>
      <c r="J267" s="55"/>
      <c r="K267" s="37"/>
      <c r="L267" s="26"/>
      <c r="M267" s="125"/>
    </row>
    <row r="268" spans="1:13">
      <c r="A268" s="97"/>
      <c r="B268" s="29"/>
      <c r="C268" s="15" t="s">
        <v>53</v>
      </c>
      <c r="D268" s="67"/>
      <c r="E268" s="30"/>
      <c r="F268" s="28"/>
      <c r="G268" s="108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150</v>
      </c>
      <c r="E269" s="30"/>
      <c r="F269" s="28"/>
      <c r="G269" s="108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>
        <v>150</v>
      </c>
      <c r="E270" s="30"/>
      <c r="F270" s="28"/>
      <c r="G270" s="108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>
        <v>7</v>
      </c>
      <c r="E271" s="30"/>
      <c r="F271" s="28"/>
      <c r="G271" s="108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 t="s">
        <v>106</v>
      </c>
      <c r="E272" s="21"/>
      <c r="F272" s="54"/>
      <c r="G272" s="108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8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8"/>
      <c r="H274" s="72"/>
      <c r="I274" s="72"/>
      <c r="J274" s="72"/>
      <c r="K274" s="72"/>
      <c r="L274" s="44"/>
      <c r="M274" s="11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8"/>
      <c r="H275" s="98"/>
      <c r="I275" s="98"/>
      <c r="J275" s="98"/>
      <c r="K275" s="98"/>
      <c r="L275" s="44"/>
      <c r="M275" s="115"/>
    </row>
    <row r="276" spans="1:13">
      <c r="A276" s="17">
        <v>3</v>
      </c>
      <c r="B276" s="75"/>
      <c r="C276" s="71"/>
      <c r="D276" s="6"/>
      <c r="E276" s="71"/>
      <c r="F276" s="6"/>
      <c r="G276" s="108"/>
      <c r="H276" s="204" t="s">
        <v>75</v>
      </c>
      <c r="I276" s="205"/>
      <c r="J276" s="98">
        <v>1</v>
      </c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8"/>
      <c r="H277" s="21" t="s">
        <v>64</v>
      </c>
      <c r="I277" s="21"/>
      <c r="J277" s="43">
        <f>SUM(J269*L269)+(J270*L270)+(J271*L271)+(J272*L272)+10</f>
        <v>10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8"/>
      <c r="H278" s="21" t="s">
        <v>65</v>
      </c>
      <c r="I278" s="21"/>
      <c r="J278" s="43">
        <f>SUM(B276:B278)*5+(B280)*3+B275</f>
        <v>10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8"/>
      <c r="H279" s="206" t="s">
        <v>66</v>
      </c>
      <c r="I279" s="207"/>
      <c r="J279" s="206" t="s">
        <v>67</v>
      </c>
      <c r="K279" s="207"/>
      <c r="L279" s="20"/>
      <c r="M279" s="128"/>
    </row>
    <row r="280" spans="1:13">
      <c r="A280" s="17">
        <v>7</v>
      </c>
      <c r="B280" s="76"/>
      <c r="C280" s="71"/>
      <c r="D280" s="71"/>
      <c r="E280" s="71"/>
      <c r="F280" s="6"/>
      <c r="G280" s="108"/>
      <c r="H280" s="197"/>
      <c r="I280" s="198"/>
      <c r="J280" s="197"/>
      <c r="K280" s="198"/>
      <c r="L280" s="27"/>
      <c r="M280" s="108"/>
    </row>
    <row r="281" spans="1:13">
      <c r="A281" s="17">
        <v>8</v>
      </c>
      <c r="B281" s="7"/>
      <c r="C281" s="7"/>
      <c r="D281" s="7"/>
      <c r="E281" s="71"/>
      <c r="F281" s="6"/>
      <c r="G281" s="108"/>
      <c r="H281" s="199"/>
      <c r="I281" s="200"/>
      <c r="J281" s="199"/>
      <c r="K281" s="200"/>
      <c r="L281" s="27"/>
      <c r="M281" s="108"/>
    </row>
    <row r="282" spans="1:13">
      <c r="A282" s="17">
        <v>9</v>
      </c>
      <c r="B282" s="23"/>
      <c r="C282" s="7"/>
      <c r="D282" s="7"/>
      <c r="E282" s="6"/>
      <c r="F282" s="6"/>
      <c r="G282" s="108"/>
      <c r="H282" s="38" t="s">
        <v>68</v>
      </c>
      <c r="I282" s="38"/>
      <c r="J282" s="38"/>
      <c r="K282" s="38"/>
      <c r="L282" s="27"/>
      <c r="M282" s="108"/>
    </row>
    <row r="283" spans="1:13">
      <c r="A283" s="17">
        <v>10</v>
      </c>
      <c r="B283" s="95"/>
      <c r="C283" s="6"/>
      <c r="D283" s="6"/>
      <c r="E283" s="6"/>
      <c r="F283" s="6"/>
      <c r="G283" s="108"/>
      <c r="H283" s="54" t="s">
        <v>69</v>
      </c>
      <c r="I283" s="54"/>
      <c r="J283" s="54"/>
      <c r="K283" s="54"/>
      <c r="L283" s="27"/>
      <c r="M283" s="108"/>
    </row>
    <row r="284" spans="1:13">
      <c r="A284" s="17">
        <v>11</v>
      </c>
      <c r="B284" s="76"/>
      <c r="C284" s="6"/>
      <c r="D284" s="6"/>
      <c r="E284" s="6"/>
      <c r="F284" s="6"/>
      <c r="G284" s="128"/>
      <c r="H284" s="182"/>
      <c r="I284" s="183"/>
      <c r="J284" s="8"/>
      <c r="K284" s="8"/>
      <c r="L284" s="8"/>
      <c r="M284" s="129"/>
    </row>
    <row r="285" spans="1:13">
      <c r="A285" s="17">
        <v>12</v>
      </c>
      <c r="B285" s="75"/>
      <c r="C285" s="6"/>
      <c r="D285" s="6"/>
      <c r="E285" s="6"/>
      <c r="F285" s="6"/>
      <c r="G285" s="128"/>
      <c r="H285" s="95"/>
      <c r="I285" s="7"/>
      <c r="J285" s="8"/>
      <c r="K285" s="8"/>
      <c r="L285" s="8"/>
      <c r="M285" s="129"/>
    </row>
    <row r="286" spans="1:13">
      <c r="A286" s="17">
        <v>13</v>
      </c>
      <c r="B286" s="76"/>
      <c r="C286" s="6"/>
      <c r="D286" s="6"/>
      <c r="E286" s="6"/>
      <c r="F286" s="6"/>
      <c r="G286" s="128"/>
      <c r="H286" s="95"/>
      <c r="I286" s="7"/>
      <c r="J286" s="8"/>
      <c r="K286" s="8"/>
      <c r="L286" s="8"/>
      <c r="M286" s="129"/>
    </row>
    <row r="287" spans="1:13">
      <c r="A287" s="17">
        <v>14</v>
      </c>
      <c r="B287" s="76"/>
      <c r="C287" s="6"/>
      <c r="D287" s="6"/>
      <c r="E287" s="6"/>
      <c r="F287" s="6"/>
      <c r="G287" s="128"/>
      <c r="H287" s="95"/>
      <c r="I287" s="7"/>
      <c r="J287" s="8"/>
      <c r="K287" s="8"/>
      <c r="L287" s="8"/>
      <c r="M287" s="129"/>
    </row>
    <row r="288" spans="1:13">
      <c r="A288" s="17">
        <v>15</v>
      </c>
      <c r="B288" s="76"/>
      <c r="C288" s="6"/>
      <c r="D288" s="6"/>
      <c r="E288" s="6"/>
      <c r="F288" s="6"/>
      <c r="G288" s="128"/>
      <c r="H288" s="95"/>
      <c r="I288" s="7"/>
      <c r="J288" s="8"/>
      <c r="K288" s="8"/>
      <c r="L288" s="8"/>
      <c r="M288" s="129"/>
    </row>
    <row r="289" spans="1:13">
      <c r="A289" s="17">
        <v>16</v>
      </c>
      <c r="B289" s="75"/>
      <c r="C289" s="6"/>
      <c r="D289" s="6"/>
      <c r="E289" s="6"/>
      <c r="F289" s="6"/>
      <c r="G289" s="132"/>
      <c r="H289" s="95"/>
      <c r="I289" s="7"/>
      <c r="J289" s="8"/>
      <c r="K289" s="8"/>
      <c r="L289" s="8"/>
      <c r="M289" s="129"/>
    </row>
    <row r="290" spans="1:13">
      <c r="A290" s="17">
        <v>17</v>
      </c>
      <c r="B290" s="76"/>
      <c r="C290" s="6"/>
      <c r="D290" s="6"/>
      <c r="E290" s="6"/>
      <c r="F290" s="6"/>
      <c r="G290" s="132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32"/>
      <c r="H291" s="99"/>
      <c r="I291" s="8"/>
      <c r="J291" s="99"/>
      <c r="K291" s="8"/>
      <c r="L291" s="9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29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29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29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29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29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29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99"/>
      <c r="J298" s="42"/>
      <c r="K298" s="8"/>
      <c r="L298" s="8"/>
      <c r="M298" s="129"/>
    </row>
    <row r="299" spans="1:13">
      <c r="G299" s="129"/>
      <c r="H299" s="8"/>
      <c r="I299" s="8"/>
      <c r="J299" s="8"/>
      <c r="K299" s="8"/>
      <c r="L299" s="8"/>
      <c r="M299" s="129"/>
    </row>
    <row r="300" spans="1:13">
      <c r="G300" s="129"/>
      <c r="H300" s="8"/>
      <c r="I300" s="8"/>
      <c r="J300" s="8"/>
      <c r="K300" s="8"/>
      <c r="L300" s="8"/>
      <c r="M300" s="129"/>
    </row>
    <row r="301" spans="1:13">
      <c r="G301" s="129"/>
      <c r="H301" s="8"/>
      <c r="I301" s="8"/>
      <c r="J301" s="8"/>
      <c r="K301" s="8"/>
      <c r="L301" s="8"/>
      <c r="M301" s="129"/>
    </row>
    <row r="302" spans="1:13">
      <c r="G302" s="129"/>
      <c r="H302" s="8"/>
      <c r="I302" s="8"/>
      <c r="J302" s="8"/>
      <c r="K302" s="8"/>
      <c r="L302" s="8"/>
      <c r="M302" s="129"/>
    </row>
    <row r="303" spans="1:13">
      <c r="G303" s="129"/>
      <c r="H303" s="8"/>
      <c r="I303" s="8"/>
      <c r="J303" s="8"/>
      <c r="K303" s="8"/>
      <c r="L303" s="8"/>
      <c r="M303" s="129"/>
    </row>
    <row r="304" spans="1:13">
      <c r="G304" s="129"/>
      <c r="H304" s="8"/>
      <c r="I304" s="8"/>
      <c r="J304" s="8"/>
      <c r="K304" s="8"/>
      <c r="L304" s="8"/>
      <c r="M304" s="129"/>
    </row>
    <row r="305" spans="1:14">
      <c r="G305" s="129"/>
      <c r="H305" s="8"/>
      <c r="I305" s="8"/>
      <c r="J305" s="8"/>
      <c r="K305" s="8"/>
      <c r="L305" s="8"/>
      <c r="M305" s="129"/>
    </row>
    <row r="306" spans="1:14">
      <c r="G306" s="129"/>
      <c r="H306" s="8"/>
      <c r="I306" s="8"/>
      <c r="J306" s="8"/>
      <c r="K306" s="8"/>
      <c r="L306" s="8"/>
      <c r="M306" s="129"/>
    </row>
    <row r="307" spans="1:14">
      <c r="G307" s="129"/>
      <c r="H307" s="8"/>
      <c r="I307" s="8"/>
      <c r="J307" s="8"/>
      <c r="K307" s="8"/>
      <c r="L307" s="8"/>
      <c r="M307" s="129"/>
    </row>
    <row r="308" spans="1:14">
      <c r="G308" s="129"/>
      <c r="H308" s="8"/>
      <c r="I308" s="8"/>
      <c r="J308" s="8"/>
      <c r="K308" s="8"/>
      <c r="L308" s="8"/>
      <c r="M308" s="129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24"/>
    </row>
    <row r="310" spans="1:14">
      <c r="A310" s="202" t="s">
        <v>86</v>
      </c>
      <c r="B310" s="203"/>
      <c r="C310" s="203"/>
      <c r="D310" s="203"/>
      <c r="E310" s="203"/>
      <c r="F310" s="97"/>
      <c r="G310" s="108"/>
      <c r="H310" s="96" t="s">
        <v>51</v>
      </c>
      <c r="I310" s="96"/>
      <c r="J310" s="96"/>
      <c r="K310" s="27"/>
      <c r="L310" s="27"/>
      <c r="M310" s="108"/>
    </row>
    <row r="311" spans="1:14">
      <c r="A311" s="34" t="s">
        <v>52</v>
      </c>
      <c r="B311" s="97"/>
      <c r="C311" s="97"/>
      <c r="D311" s="97"/>
      <c r="E311" s="97"/>
      <c r="F311" s="97"/>
      <c r="G311" s="108"/>
      <c r="H311" s="55" t="s">
        <v>89</v>
      </c>
      <c r="I311" s="55"/>
      <c r="J311" s="55"/>
      <c r="K311" s="37"/>
      <c r="L311" s="26"/>
      <c r="M311" s="125"/>
    </row>
    <row r="312" spans="1:14">
      <c r="A312" s="97"/>
      <c r="B312" s="29"/>
      <c r="C312" s="15" t="s">
        <v>53</v>
      </c>
      <c r="D312" s="67"/>
      <c r="E312" s="30"/>
      <c r="F312" s="28"/>
      <c r="G312" s="108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8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8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8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8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8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108"/>
      <c r="H318" s="72"/>
      <c r="I318" s="72"/>
      <c r="J318" s="72"/>
      <c r="K318" s="72"/>
      <c r="L318" s="44"/>
      <c r="M318" s="11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8"/>
      <c r="H319" s="98"/>
      <c r="I319" s="98"/>
      <c r="J319" s="98"/>
      <c r="K319" s="98"/>
      <c r="L319" s="44"/>
      <c r="M319" s="115"/>
    </row>
    <row r="320" spans="1:14">
      <c r="A320" s="17">
        <v>3</v>
      </c>
      <c r="B320" s="75"/>
      <c r="C320" s="71"/>
      <c r="D320" s="6"/>
      <c r="E320" s="71"/>
      <c r="F320" s="6"/>
      <c r="G320" s="108"/>
      <c r="H320" s="204" t="s">
        <v>75</v>
      </c>
      <c r="I320" s="205"/>
      <c r="J320" s="9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8"/>
      <c r="H321" s="21" t="s">
        <v>64</v>
      </c>
      <c r="I321" s="21"/>
      <c r="J321" s="43">
        <f>SUM(J313*L313)+(J314*L314)+(J315*L315)+(J316*L316)+10</f>
        <v>10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8"/>
      <c r="H322" s="21" t="s">
        <v>65</v>
      </c>
      <c r="I322" s="21"/>
      <c r="J322" s="43">
        <f>SUM(B320:B322)*5+(B324)*3+B319</f>
        <v>10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8"/>
      <c r="H323" s="206" t="s">
        <v>66</v>
      </c>
      <c r="I323" s="207"/>
      <c r="J323" s="206" t="s">
        <v>67</v>
      </c>
      <c r="K323" s="207"/>
      <c r="L323" s="20"/>
      <c r="M323" s="128"/>
    </row>
    <row r="324" spans="1:13">
      <c r="A324" s="17">
        <v>7</v>
      </c>
      <c r="B324" s="76"/>
      <c r="C324" s="71"/>
      <c r="D324" s="71"/>
      <c r="E324" s="71"/>
      <c r="F324" s="6"/>
      <c r="G324" s="108"/>
      <c r="H324" s="197"/>
      <c r="I324" s="198"/>
      <c r="J324" s="197"/>
      <c r="K324" s="198"/>
      <c r="L324" s="27"/>
      <c r="M324" s="108"/>
    </row>
    <row r="325" spans="1:13">
      <c r="A325" s="17">
        <v>8</v>
      </c>
      <c r="B325" s="7"/>
      <c r="C325" s="7"/>
      <c r="D325" s="7"/>
      <c r="E325" s="71"/>
      <c r="F325" s="6"/>
      <c r="G325" s="108"/>
      <c r="H325" s="199"/>
      <c r="I325" s="200"/>
      <c r="J325" s="199"/>
      <c r="K325" s="200"/>
      <c r="L325" s="27"/>
      <c r="M325" s="108"/>
    </row>
    <row r="326" spans="1:13">
      <c r="A326" s="17">
        <v>9</v>
      </c>
      <c r="B326" s="23"/>
      <c r="C326" s="7"/>
      <c r="D326" s="7"/>
      <c r="E326" s="6"/>
      <c r="F326" s="6"/>
      <c r="G326" s="108"/>
      <c r="H326" s="38" t="s">
        <v>68</v>
      </c>
      <c r="I326" s="38"/>
      <c r="J326" s="38"/>
      <c r="K326" s="38"/>
      <c r="L326" s="27"/>
      <c r="M326" s="108"/>
    </row>
    <row r="327" spans="1:13">
      <c r="A327" s="17">
        <v>10</v>
      </c>
      <c r="B327" s="95"/>
      <c r="C327" s="6"/>
      <c r="D327" s="6"/>
      <c r="E327" s="6"/>
      <c r="F327" s="6"/>
      <c r="G327" s="108"/>
      <c r="H327" s="54" t="s">
        <v>69</v>
      </c>
      <c r="I327" s="54"/>
      <c r="J327" s="54"/>
      <c r="K327" s="54"/>
      <c r="L327" s="27"/>
      <c r="M327" s="108"/>
    </row>
    <row r="328" spans="1:13">
      <c r="A328" s="17">
        <v>11</v>
      </c>
      <c r="B328" s="76"/>
      <c r="C328" s="6"/>
      <c r="D328" s="6"/>
      <c r="E328" s="6"/>
      <c r="F328" s="6"/>
      <c r="G328" s="128"/>
      <c r="H328" s="182"/>
      <c r="I328" s="183"/>
      <c r="J328" s="8"/>
      <c r="K328" s="8"/>
      <c r="L328" s="8"/>
      <c r="M328" s="129"/>
    </row>
    <row r="329" spans="1:13">
      <c r="A329" s="17">
        <v>12</v>
      </c>
      <c r="B329" s="75"/>
      <c r="C329" s="6"/>
      <c r="D329" s="6"/>
      <c r="E329" s="6"/>
      <c r="F329" s="6"/>
      <c r="G329" s="128"/>
      <c r="H329" s="95"/>
      <c r="I329" s="7"/>
      <c r="J329" s="8"/>
      <c r="K329" s="8"/>
      <c r="L329" s="8"/>
      <c r="M329" s="129"/>
    </row>
    <row r="330" spans="1:13">
      <c r="A330" s="17">
        <v>13</v>
      </c>
      <c r="B330" s="76"/>
      <c r="C330" s="6"/>
      <c r="D330" s="6"/>
      <c r="E330" s="6"/>
      <c r="F330" s="6"/>
      <c r="G330" s="128"/>
      <c r="H330" s="95"/>
      <c r="I330" s="7"/>
      <c r="J330" s="8"/>
      <c r="K330" s="8"/>
      <c r="L330" s="8"/>
      <c r="M330" s="129"/>
    </row>
    <row r="331" spans="1:13">
      <c r="A331" s="17">
        <v>14</v>
      </c>
      <c r="B331" s="76"/>
      <c r="C331" s="6"/>
      <c r="D331" s="6"/>
      <c r="E331" s="6"/>
      <c r="F331" s="6"/>
      <c r="G331" s="128"/>
      <c r="H331" s="95"/>
      <c r="I331" s="7"/>
      <c r="J331" s="8"/>
      <c r="K331" s="8"/>
      <c r="L331" s="8"/>
      <c r="M331" s="129"/>
    </row>
    <row r="332" spans="1:13">
      <c r="A332" s="17">
        <v>15</v>
      </c>
      <c r="B332" s="76"/>
      <c r="C332" s="6"/>
      <c r="D332" s="6"/>
      <c r="E332" s="6"/>
      <c r="F332" s="6"/>
      <c r="G332" s="128"/>
      <c r="H332" s="95"/>
      <c r="I332" s="7"/>
      <c r="J332" s="8"/>
      <c r="K332" s="8"/>
      <c r="L332" s="8"/>
      <c r="M332" s="129"/>
    </row>
    <row r="333" spans="1:13">
      <c r="A333" s="17">
        <v>16</v>
      </c>
      <c r="B333" s="75"/>
      <c r="C333" s="6"/>
      <c r="D333" s="6"/>
      <c r="E333" s="6"/>
      <c r="F333" s="6"/>
      <c r="G333" s="132"/>
      <c r="H333" s="95"/>
      <c r="I333" s="7"/>
      <c r="J333" s="8"/>
      <c r="K333" s="8"/>
      <c r="L333" s="8"/>
      <c r="M333" s="129"/>
    </row>
    <row r="334" spans="1:13">
      <c r="A334" s="17">
        <v>17</v>
      </c>
      <c r="B334" s="76"/>
      <c r="C334" s="6"/>
      <c r="D334" s="6"/>
      <c r="E334" s="6"/>
      <c r="F334" s="6"/>
      <c r="G334" s="132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32"/>
      <c r="H335" s="99"/>
      <c r="I335" s="8"/>
      <c r="J335" s="99"/>
      <c r="K335" s="8"/>
      <c r="L335" s="9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29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29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29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29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29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29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99"/>
      <c r="J342" s="42"/>
      <c r="K342" s="8"/>
      <c r="L342" s="8"/>
      <c r="M342" s="129"/>
    </row>
    <row r="343" spans="1:13">
      <c r="G343" s="129"/>
      <c r="H343" s="8"/>
      <c r="I343" s="8"/>
      <c r="J343" s="8"/>
      <c r="K343" s="8"/>
      <c r="L343" s="8"/>
      <c r="M343" s="129"/>
    </row>
    <row r="344" spans="1:13">
      <c r="G344" s="129"/>
      <c r="H344" s="8"/>
      <c r="I344" s="8"/>
      <c r="J344" s="8"/>
      <c r="K344" s="8"/>
      <c r="L344" s="8"/>
      <c r="M344" s="129"/>
    </row>
    <row r="345" spans="1:13">
      <c r="G345" s="129"/>
      <c r="H345" s="8"/>
      <c r="I345" s="8"/>
      <c r="J345" s="8"/>
      <c r="K345" s="8"/>
      <c r="L345" s="8"/>
      <c r="M345" s="129"/>
    </row>
    <row r="346" spans="1:13">
      <c r="G346" s="129"/>
      <c r="H346" s="8"/>
      <c r="I346" s="8"/>
      <c r="J346" s="8"/>
      <c r="K346" s="8"/>
      <c r="L346" s="8"/>
      <c r="M346" s="129"/>
    </row>
    <row r="347" spans="1:13">
      <c r="G347" s="129"/>
      <c r="H347" s="8"/>
      <c r="I347" s="8"/>
      <c r="J347" s="8"/>
      <c r="K347" s="8"/>
      <c r="L347" s="8"/>
      <c r="M347" s="129"/>
    </row>
    <row r="348" spans="1:13">
      <c r="G348" s="129"/>
      <c r="H348" s="8"/>
      <c r="I348" s="8"/>
      <c r="J348" s="8"/>
      <c r="K348" s="8"/>
      <c r="L348" s="8"/>
      <c r="M348" s="129"/>
    </row>
    <row r="349" spans="1:13">
      <c r="G349" s="129"/>
      <c r="H349" s="8"/>
      <c r="I349" s="8"/>
      <c r="J349" s="8"/>
      <c r="K349" s="8"/>
      <c r="L349" s="8"/>
      <c r="M349" s="129"/>
    </row>
    <row r="350" spans="1:13">
      <c r="G350" s="129"/>
      <c r="H350" s="8"/>
      <c r="I350" s="8"/>
      <c r="J350" s="8"/>
      <c r="K350" s="8"/>
      <c r="L350" s="8"/>
      <c r="M350" s="129"/>
    </row>
    <row r="351" spans="1:13">
      <c r="G351" s="129"/>
      <c r="H351" s="8"/>
      <c r="I351" s="8"/>
      <c r="J351" s="8"/>
      <c r="K351" s="8"/>
      <c r="L351" s="8"/>
      <c r="M351" s="129"/>
    </row>
    <row r="352" spans="1:13">
      <c r="G352" s="129"/>
      <c r="H352" s="8"/>
      <c r="I352" s="8"/>
      <c r="J352" s="8"/>
      <c r="K352" s="8"/>
      <c r="L352" s="8"/>
      <c r="M352" s="129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24"/>
    </row>
    <row r="354" spans="1:14">
      <c r="A354" s="202" t="s">
        <v>86</v>
      </c>
      <c r="B354" s="203"/>
      <c r="C354" s="203"/>
      <c r="D354" s="203"/>
      <c r="E354" s="203"/>
      <c r="F354" s="97"/>
      <c r="G354" s="108"/>
      <c r="H354" s="96" t="s">
        <v>51</v>
      </c>
      <c r="I354" s="96"/>
      <c r="J354" s="96"/>
      <c r="K354" s="27"/>
      <c r="L354" s="27"/>
      <c r="M354" s="108"/>
    </row>
    <row r="355" spans="1:14">
      <c r="A355" s="34" t="s">
        <v>52</v>
      </c>
      <c r="B355" s="97"/>
      <c r="C355" s="97"/>
      <c r="D355" s="97"/>
      <c r="E355" s="97"/>
      <c r="F355" s="97"/>
      <c r="G355" s="108"/>
      <c r="H355" s="55" t="s">
        <v>89</v>
      </c>
      <c r="I355" s="55"/>
      <c r="J355" s="55"/>
      <c r="K355" s="37"/>
      <c r="L355" s="26"/>
      <c r="M355" s="125"/>
    </row>
    <row r="356" spans="1:14">
      <c r="A356" s="97"/>
      <c r="B356" s="29"/>
      <c r="C356" s="15" t="s">
        <v>53</v>
      </c>
      <c r="D356" s="67"/>
      <c r="E356" s="30"/>
      <c r="F356" s="28"/>
      <c r="G356" s="108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8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8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8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8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8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108"/>
      <c r="H362" s="72"/>
      <c r="I362" s="72"/>
      <c r="J362" s="72"/>
      <c r="K362" s="72"/>
      <c r="L362" s="44"/>
      <c r="M362" s="11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8"/>
      <c r="H363" s="98"/>
      <c r="I363" s="98"/>
      <c r="J363" s="98"/>
      <c r="K363" s="98"/>
      <c r="L363" s="44"/>
      <c r="M363" s="11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8"/>
      <c r="H364" s="204" t="s">
        <v>75</v>
      </c>
      <c r="I364" s="205"/>
      <c r="J364" s="9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8"/>
      <c r="H365" s="21" t="s">
        <v>64</v>
      </c>
      <c r="I365" s="21"/>
      <c r="J365" s="43">
        <f>SUM(J357*L357)+(J358*L358)+(J359*L359)+(J360*L360)+10</f>
        <v>10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8"/>
      <c r="H366" s="21" t="s">
        <v>65</v>
      </c>
      <c r="I366" s="21"/>
      <c r="J366" s="43">
        <f>SUM(B364:B366)*5+(B368)*3+B363</f>
        <v>10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8"/>
      <c r="H367" s="206" t="s">
        <v>66</v>
      </c>
      <c r="I367" s="207"/>
      <c r="J367" s="206" t="s">
        <v>67</v>
      </c>
      <c r="K367" s="207"/>
      <c r="L367" s="20"/>
      <c r="M367" s="128"/>
    </row>
    <row r="368" spans="1:14">
      <c r="A368" s="17">
        <v>7</v>
      </c>
      <c r="B368" s="76"/>
      <c r="C368" s="71"/>
      <c r="D368" s="71"/>
      <c r="E368" s="71"/>
      <c r="F368" s="6"/>
      <c r="G368" s="108"/>
      <c r="H368" s="197"/>
      <c r="I368" s="198"/>
      <c r="J368" s="197"/>
      <c r="K368" s="198"/>
      <c r="L368" s="27"/>
      <c r="M368" s="108"/>
    </row>
    <row r="369" spans="1:13">
      <c r="A369" s="17">
        <v>8</v>
      </c>
      <c r="B369" s="7"/>
      <c r="C369" s="7"/>
      <c r="D369" s="7"/>
      <c r="E369" s="71"/>
      <c r="F369" s="6"/>
      <c r="G369" s="108"/>
      <c r="H369" s="199"/>
      <c r="I369" s="200"/>
      <c r="J369" s="199"/>
      <c r="K369" s="200"/>
      <c r="L369" s="27"/>
      <c r="M369" s="108"/>
    </row>
    <row r="370" spans="1:13">
      <c r="A370" s="17">
        <v>9</v>
      </c>
      <c r="B370" s="23"/>
      <c r="C370" s="7"/>
      <c r="D370" s="7"/>
      <c r="E370" s="6"/>
      <c r="F370" s="6"/>
      <c r="G370" s="108"/>
      <c r="H370" s="38" t="s">
        <v>68</v>
      </c>
      <c r="I370" s="38"/>
      <c r="J370" s="38"/>
      <c r="K370" s="38"/>
      <c r="L370" s="27"/>
      <c r="M370" s="108"/>
    </row>
    <row r="371" spans="1:13">
      <c r="A371" s="17">
        <v>10</v>
      </c>
      <c r="B371" s="95"/>
      <c r="C371" s="6"/>
      <c r="D371" s="6"/>
      <c r="E371" s="6"/>
      <c r="F371" s="6"/>
      <c r="G371" s="108"/>
      <c r="H371" s="54" t="s">
        <v>69</v>
      </c>
      <c r="I371" s="54"/>
      <c r="J371" s="54"/>
      <c r="K371" s="54"/>
      <c r="L371" s="27"/>
      <c r="M371" s="108"/>
    </row>
    <row r="372" spans="1:13">
      <c r="A372" s="17">
        <v>11</v>
      </c>
      <c r="B372" s="76"/>
      <c r="C372" s="6"/>
      <c r="D372" s="6"/>
      <c r="E372" s="6"/>
      <c r="F372" s="6"/>
      <c r="G372" s="128"/>
      <c r="H372" s="182"/>
      <c r="I372" s="183"/>
      <c r="J372" s="8"/>
      <c r="K372" s="8"/>
      <c r="L372" s="8"/>
      <c r="M372" s="129"/>
    </row>
    <row r="373" spans="1:13">
      <c r="A373" s="17">
        <v>12</v>
      </c>
      <c r="B373" s="75"/>
      <c r="C373" s="6"/>
      <c r="D373" s="6"/>
      <c r="E373" s="6"/>
      <c r="F373" s="6"/>
      <c r="G373" s="128"/>
      <c r="H373" s="95"/>
      <c r="I373" s="7"/>
      <c r="J373" s="8"/>
      <c r="K373" s="8"/>
      <c r="L373" s="8"/>
      <c r="M373" s="129"/>
    </row>
    <row r="374" spans="1:13">
      <c r="A374" s="17">
        <v>13</v>
      </c>
      <c r="B374" s="76"/>
      <c r="C374" s="6"/>
      <c r="D374" s="6"/>
      <c r="E374" s="6"/>
      <c r="F374" s="6"/>
      <c r="G374" s="128"/>
      <c r="H374" s="95"/>
      <c r="I374" s="7"/>
      <c r="J374" s="8"/>
      <c r="K374" s="8"/>
      <c r="L374" s="8"/>
      <c r="M374" s="129"/>
    </row>
    <row r="375" spans="1:13">
      <c r="A375" s="17">
        <v>14</v>
      </c>
      <c r="B375" s="76"/>
      <c r="C375" s="6"/>
      <c r="D375" s="6"/>
      <c r="E375" s="6"/>
      <c r="F375" s="6"/>
      <c r="G375" s="128"/>
      <c r="H375" s="95"/>
      <c r="I375" s="7"/>
      <c r="J375" s="8"/>
      <c r="K375" s="8"/>
      <c r="L375" s="8"/>
      <c r="M375" s="129"/>
    </row>
    <row r="376" spans="1:13">
      <c r="A376" s="17">
        <v>15</v>
      </c>
      <c r="B376" s="76"/>
      <c r="C376" s="6"/>
      <c r="D376" s="6"/>
      <c r="E376" s="6"/>
      <c r="F376" s="6"/>
      <c r="G376" s="128"/>
      <c r="H376" s="95"/>
      <c r="I376" s="7"/>
      <c r="J376" s="8"/>
      <c r="K376" s="8"/>
      <c r="L376" s="8"/>
      <c r="M376" s="129"/>
    </row>
    <row r="377" spans="1:13">
      <c r="A377" s="17">
        <v>16</v>
      </c>
      <c r="B377" s="75"/>
      <c r="C377" s="6"/>
      <c r="D377" s="6"/>
      <c r="E377" s="6"/>
      <c r="F377" s="6"/>
      <c r="G377" s="132"/>
      <c r="H377" s="95"/>
      <c r="I377" s="7"/>
      <c r="J377" s="8"/>
      <c r="K377" s="8"/>
      <c r="L377" s="8"/>
      <c r="M377" s="129"/>
    </row>
    <row r="378" spans="1:13">
      <c r="A378" s="17">
        <v>17</v>
      </c>
      <c r="B378" s="76"/>
      <c r="C378" s="6"/>
      <c r="D378" s="6"/>
      <c r="E378" s="6"/>
      <c r="F378" s="6"/>
      <c r="G378" s="132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32"/>
      <c r="H379" s="99"/>
      <c r="I379" s="8"/>
      <c r="J379" s="99"/>
      <c r="K379" s="8"/>
      <c r="L379" s="9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29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29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29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29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29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29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99"/>
      <c r="J386" s="42"/>
      <c r="K386" s="8"/>
      <c r="L386" s="8"/>
      <c r="M386" s="129"/>
    </row>
    <row r="387" spans="1:13">
      <c r="G387" s="129"/>
      <c r="H387" s="8"/>
      <c r="I387" s="8"/>
      <c r="J387" s="8"/>
      <c r="K387" s="8"/>
      <c r="L387" s="8"/>
      <c r="M387" s="129"/>
    </row>
    <row r="388" spans="1:13">
      <c r="G388" s="129"/>
      <c r="H388" s="8"/>
      <c r="I388" s="8"/>
      <c r="J388" s="8"/>
      <c r="K388" s="8"/>
      <c r="L388" s="8"/>
      <c r="M388" s="129"/>
    </row>
    <row r="389" spans="1:13">
      <c r="G389" s="129"/>
      <c r="H389" s="8"/>
      <c r="I389" s="8"/>
      <c r="J389" s="8"/>
      <c r="K389" s="8"/>
      <c r="L389" s="8"/>
      <c r="M389" s="129"/>
    </row>
    <row r="390" spans="1:13">
      <c r="G390" s="129"/>
      <c r="H390" s="8"/>
      <c r="I390" s="8"/>
      <c r="J390" s="8"/>
      <c r="K390" s="8"/>
      <c r="L390" s="8"/>
      <c r="M390" s="129"/>
    </row>
    <row r="391" spans="1:13">
      <c r="G391" s="129"/>
      <c r="H391" s="8"/>
      <c r="I391" s="8"/>
      <c r="J391" s="8"/>
      <c r="K391" s="8"/>
      <c r="L391" s="8"/>
      <c r="M391" s="129"/>
    </row>
    <row r="392" spans="1:13">
      <c r="G392" s="129"/>
      <c r="H392" s="8"/>
      <c r="I392" s="8"/>
      <c r="J392" s="8"/>
      <c r="K392" s="8"/>
      <c r="L392" s="8"/>
      <c r="M392" s="129"/>
    </row>
    <row r="393" spans="1:13">
      <c r="G393" s="129"/>
      <c r="H393" s="8"/>
      <c r="I393" s="8"/>
      <c r="J393" s="8"/>
      <c r="K393" s="8"/>
      <c r="L393" s="8"/>
      <c r="M393" s="129"/>
    </row>
    <row r="394" spans="1:13">
      <c r="G394" s="129"/>
      <c r="H394" s="8"/>
      <c r="I394" s="8"/>
      <c r="J394" s="8"/>
      <c r="K394" s="8"/>
      <c r="L394" s="8"/>
      <c r="M394" s="129"/>
    </row>
    <row r="395" spans="1:13">
      <c r="G395" s="129"/>
      <c r="H395" s="8"/>
      <c r="I395" s="8"/>
      <c r="J395" s="8"/>
      <c r="K395" s="8"/>
      <c r="L395" s="8"/>
      <c r="M395" s="129"/>
    </row>
    <row r="396" spans="1:13">
      <c r="G396" s="129"/>
      <c r="H396" s="8"/>
      <c r="I396" s="8"/>
      <c r="J396" s="8"/>
      <c r="K396" s="8"/>
      <c r="L396" s="8"/>
      <c r="M396" s="129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24"/>
    </row>
    <row r="398" spans="1:13">
      <c r="A398" s="202" t="s">
        <v>86</v>
      </c>
      <c r="B398" s="203"/>
      <c r="C398" s="203"/>
      <c r="D398" s="203"/>
      <c r="E398" s="203"/>
      <c r="F398" s="97"/>
      <c r="G398" s="108"/>
      <c r="H398" s="96" t="s">
        <v>51</v>
      </c>
      <c r="I398" s="96"/>
      <c r="J398" s="96"/>
      <c r="K398" s="27"/>
      <c r="L398" s="27"/>
      <c r="M398" s="108"/>
    </row>
    <row r="399" spans="1:13">
      <c r="A399" s="34" t="s">
        <v>52</v>
      </c>
      <c r="B399" s="97"/>
      <c r="C399" s="97"/>
      <c r="D399" s="97"/>
      <c r="E399" s="97"/>
      <c r="F399" s="97"/>
      <c r="G399" s="108"/>
      <c r="H399" s="55" t="s">
        <v>89</v>
      </c>
      <c r="I399" s="55"/>
      <c r="J399" s="55"/>
      <c r="K399" s="37"/>
      <c r="L399" s="26"/>
      <c r="M399" s="125"/>
    </row>
    <row r="400" spans="1:13">
      <c r="A400" s="97"/>
      <c r="B400" s="29"/>
      <c r="C400" s="15" t="s">
        <v>53</v>
      </c>
      <c r="D400" s="67"/>
      <c r="E400" s="30"/>
      <c r="F400" s="28"/>
      <c r="G400" s="108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8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8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8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8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8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108"/>
      <c r="H406" s="72"/>
      <c r="I406" s="72"/>
      <c r="J406" s="72"/>
      <c r="K406" s="72"/>
      <c r="L406" s="44"/>
      <c r="M406" s="11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8"/>
      <c r="H407" s="98"/>
      <c r="I407" s="98"/>
      <c r="J407" s="98"/>
      <c r="K407" s="98"/>
      <c r="L407" s="44"/>
      <c r="M407" s="115"/>
    </row>
    <row r="408" spans="1:13">
      <c r="A408" s="17">
        <v>3</v>
      </c>
      <c r="B408" s="75"/>
      <c r="C408" s="71"/>
      <c r="D408" s="6"/>
      <c r="E408" s="71"/>
      <c r="F408" s="6"/>
      <c r="G408" s="108"/>
      <c r="H408" s="204" t="s">
        <v>75</v>
      </c>
      <c r="I408" s="205"/>
      <c r="J408" s="9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8"/>
      <c r="H409" s="21" t="s">
        <v>64</v>
      </c>
      <c r="I409" s="21"/>
      <c r="J409" s="43">
        <f>SUM(J401*L401)+(J402*L402)+(J403*L403)+(J404*L404)+10</f>
        <v>10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8"/>
      <c r="H410" s="21" t="s">
        <v>65</v>
      </c>
      <c r="I410" s="21"/>
      <c r="J410" s="43">
        <f>SUM(B408:B410)*5+(B412)*3+B407</f>
        <v>10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8"/>
      <c r="H411" s="206" t="s">
        <v>66</v>
      </c>
      <c r="I411" s="207"/>
      <c r="J411" s="206" t="s">
        <v>67</v>
      </c>
      <c r="K411" s="207"/>
      <c r="L411" s="20"/>
      <c r="M411" s="128"/>
    </row>
    <row r="412" spans="1:13">
      <c r="A412" s="17">
        <v>7</v>
      </c>
      <c r="B412" s="76"/>
      <c r="C412" s="71"/>
      <c r="D412" s="71"/>
      <c r="E412" s="71"/>
      <c r="F412" s="6"/>
      <c r="G412" s="108"/>
      <c r="H412" s="197"/>
      <c r="I412" s="198"/>
      <c r="J412" s="197"/>
      <c r="K412" s="198"/>
      <c r="L412" s="27"/>
      <c r="M412" s="108"/>
    </row>
    <row r="413" spans="1:13">
      <c r="A413" s="17">
        <v>8</v>
      </c>
      <c r="B413" s="7"/>
      <c r="C413" s="7"/>
      <c r="D413" s="7"/>
      <c r="E413" s="71"/>
      <c r="F413" s="6"/>
      <c r="G413" s="108"/>
      <c r="H413" s="199"/>
      <c r="I413" s="200"/>
      <c r="J413" s="199"/>
      <c r="K413" s="200"/>
      <c r="L413" s="27"/>
      <c r="M413" s="108"/>
    </row>
    <row r="414" spans="1:13">
      <c r="A414" s="17">
        <v>9</v>
      </c>
      <c r="B414" s="23"/>
      <c r="C414" s="7"/>
      <c r="D414" s="7"/>
      <c r="E414" s="6"/>
      <c r="F414" s="6"/>
      <c r="G414" s="108"/>
      <c r="H414" s="38" t="s">
        <v>68</v>
      </c>
      <c r="I414" s="38"/>
      <c r="J414" s="38"/>
      <c r="K414" s="38"/>
      <c r="L414" s="27"/>
      <c r="M414" s="108"/>
    </row>
    <row r="415" spans="1:13">
      <c r="A415" s="17">
        <v>10</v>
      </c>
      <c r="B415" s="95"/>
      <c r="C415" s="6"/>
      <c r="D415" s="6"/>
      <c r="E415" s="6"/>
      <c r="F415" s="6"/>
      <c r="G415" s="108"/>
      <c r="H415" s="54" t="s">
        <v>69</v>
      </c>
      <c r="I415" s="54"/>
      <c r="J415" s="54"/>
      <c r="K415" s="54"/>
      <c r="L415" s="27"/>
      <c r="M415" s="108"/>
    </row>
    <row r="416" spans="1:13">
      <c r="A416" s="17">
        <v>11</v>
      </c>
      <c r="B416" s="76"/>
      <c r="C416" s="6"/>
      <c r="D416" s="6"/>
      <c r="E416" s="6"/>
      <c r="F416" s="6"/>
      <c r="G416" s="128"/>
      <c r="H416" s="182"/>
      <c r="I416" s="183"/>
      <c r="J416" s="8"/>
      <c r="K416" s="8"/>
      <c r="L416" s="8"/>
      <c r="M416" s="129"/>
    </row>
    <row r="417" spans="1:13">
      <c r="A417" s="17">
        <v>12</v>
      </c>
      <c r="B417" s="75"/>
      <c r="C417" s="6"/>
      <c r="D417" s="6"/>
      <c r="E417" s="6"/>
      <c r="F417" s="6"/>
      <c r="G417" s="128"/>
      <c r="H417" s="95"/>
      <c r="I417" s="7"/>
      <c r="J417" s="8"/>
      <c r="K417" s="8"/>
      <c r="L417" s="8"/>
      <c r="M417" s="129"/>
    </row>
    <row r="418" spans="1:13">
      <c r="A418" s="17">
        <v>13</v>
      </c>
      <c r="B418" s="76"/>
      <c r="C418" s="6"/>
      <c r="D418" s="6"/>
      <c r="E418" s="6"/>
      <c r="F418" s="6"/>
      <c r="G418" s="128"/>
      <c r="H418" s="95"/>
      <c r="I418" s="7"/>
      <c r="J418" s="8"/>
      <c r="K418" s="8"/>
      <c r="L418" s="8"/>
      <c r="M418" s="129"/>
    </row>
    <row r="419" spans="1:13">
      <c r="A419" s="17">
        <v>14</v>
      </c>
      <c r="B419" s="76"/>
      <c r="C419" s="6"/>
      <c r="D419" s="6"/>
      <c r="E419" s="6"/>
      <c r="F419" s="6"/>
      <c r="G419" s="128"/>
      <c r="H419" s="95"/>
      <c r="I419" s="7"/>
      <c r="J419" s="8"/>
      <c r="K419" s="8"/>
      <c r="L419" s="8"/>
      <c r="M419" s="129"/>
    </row>
    <row r="420" spans="1:13">
      <c r="A420" s="17">
        <v>15</v>
      </c>
      <c r="B420" s="76"/>
      <c r="C420" s="6"/>
      <c r="D420" s="6"/>
      <c r="E420" s="6"/>
      <c r="F420" s="6"/>
      <c r="G420" s="128"/>
      <c r="H420" s="95"/>
      <c r="I420" s="7"/>
      <c r="J420" s="8"/>
      <c r="K420" s="8"/>
      <c r="L420" s="8"/>
      <c r="M420" s="129"/>
    </row>
    <row r="421" spans="1:13">
      <c r="A421" s="17">
        <v>16</v>
      </c>
      <c r="B421" s="75"/>
      <c r="C421" s="6"/>
      <c r="D421" s="6"/>
      <c r="E421" s="6"/>
      <c r="F421" s="6"/>
      <c r="G421" s="132"/>
      <c r="H421" s="95"/>
      <c r="I421" s="7"/>
      <c r="J421" s="8"/>
      <c r="K421" s="8"/>
      <c r="L421" s="8"/>
      <c r="M421" s="129"/>
    </row>
    <row r="422" spans="1:13">
      <c r="A422" s="17">
        <v>17</v>
      </c>
      <c r="B422" s="76"/>
      <c r="C422" s="6"/>
      <c r="D422" s="6"/>
      <c r="E422" s="6"/>
      <c r="F422" s="6"/>
      <c r="G422" s="132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32"/>
      <c r="H423" s="99"/>
      <c r="I423" s="8"/>
      <c r="J423" s="99"/>
      <c r="K423" s="8"/>
      <c r="L423" s="9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29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29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29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29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29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29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99"/>
      <c r="J430" s="42"/>
      <c r="K430" s="8"/>
      <c r="L430" s="8"/>
      <c r="M430" s="129"/>
    </row>
    <row r="431" spans="1:13">
      <c r="G431" s="129"/>
      <c r="H431" s="8"/>
      <c r="I431" s="8"/>
      <c r="J431" s="8"/>
      <c r="K431" s="8"/>
      <c r="L431" s="8"/>
      <c r="M431" s="129"/>
    </row>
    <row r="432" spans="1:13">
      <c r="G432" s="129"/>
      <c r="H432" s="8"/>
      <c r="I432" s="8"/>
      <c r="J432" s="8"/>
      <c r="K432" s="8"/>
      <c r="L432" s="8"/>
      <c r="M432" s="129"/>
    </row>
    <row r="433" spans="1:13">
      <c r="G433" s="129"/>
      <c r="H433" s="8"/>
      <c r="I433" s="8"/>
      <c r="J433" s="8"/>
      <c r="K433" s="8"/>
      <c r="L433" s="8"/>
      <c r="M433" s="129"/>
    </row>
    <row r="434" spans="1:13">
      <c r="G434" s="129"/>
      <c r="H434" s="8"/>
      <c r="I434" s="8"/>
      <c r="J434" s="8"/>
      <c r="K434" s="8"/>
      <c r="L434" s="8"/>
      <c r="M434" s="129"/>
    </row>
    <row r="435" spans="1:13">
      <c r="G435" s="129"/>
      <c r="H435" s="8"/>
      <c r="I435" s="8"/>
      <c r="J435" s="8"/>
      <c r="K435" s="8"/>
      <c r="L435" s="8"/>
      <c r="M435" s="129"/>
    </row>
    <row r="436" spans="1:13">
      <c r="G436" s="129"/>
      <c r="H436" s="8"/>
      <c r="I436" s="8"/>
      <c r="J436" s="8"/>
      <c r="K436" s="8"/>
      <c r="L436" s="8"/>
      <c r="M436" s="129"/>
    </row>
    <row r="437" spans="1:13">
      <c r="G437" s="129"/>
      <c r="H437" s="8"/>
      <c r="I437" s="8"/>
      <c r="J437" s="8"/>
      <c r="K437" s="8"/>
      <c r="L437" s="8"/>
      <c r="M437" s="129"/>
    </row>
    <row r="438" spans="1:13">
      <c r="G438" s="129"/>
      <c r="H438" s="8"/>
      <c r="I438" s="8"/>
      <c r="J438" s="8"/>
      <c r="K438" s="8"/>
      <c r="L438" s="8"/>
      <c r="M438" s="129"/>
    </row>
    <row r="439" spans="1:13">
      <c r="G439" s="129"/>
      <c r="H439" s="8"/>
      <c r="I439" s="8"/>
      <c r="J439" s="8"/>
      <c r="K439" s="8"/>
      <c r="L439" s="8"/>
      <c r="M439" s="129"/>
    </row>
    <row r="440" spans="1:13">
      <c r="G440" s="129"/>
      <c r="H440" s="8"/>
      <c r="I440" s="8"/>
      <c r="J440" s="8"/>
      <c r="K440" s="8"/>
      <c r="L440" s="8"/>
      <c r="M440" s="129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24"/>
    </row>
    <row r="442" spans="1:13">
      <c r="A442" s="202" t="s">
        <v>86</v>
      </c>
      <c r="B442" s="203"/>
      <c r="C442" s="203"/>
      <c r="D442" s="203"/>
      <c r="E442" s="203"/>
      <c r="F442" s="97"/>
      <c r="G442" s="108"/>
      <c r="H442" s="96" t="s">
        <v>51</v>
      </c>
      <c r="I442" s="96"/>
      <c r="J442" s="96"/>
      <c r="K442" s="27"/>
      <c r="L442" s="27"/>
      <c r="M442" s="108"/>
    </row>
    <row r="443" spans="1:13">
      <c r="A443" s="34" t="s">
        <v>52</v>
      </c>
      <c r="B443" s="97"/>
      <c r="C443" s="97"/>
      <c r="D443" s="97"/>
      <c r="E443" s="97"/>
      <c r="F443" s="97"/>
      <c r="G443" s="108"/>
      <c r="H443" s="55" t="s">
        <v>89</v>
      </c>
      <c r="I443" s="55"/>
      <c r="J443" s="55"/>
      <c r="K443" s="37"/>
      <c r="L443" s="26"/>
      <c r="M443" s="125"/>
    </row>
    <row r="444" spans="1:13">
      <c r="A444" s="97"/>
      <c r="B444" s="29"/>
      <c r="C444" s="15" t="s">
        <v>53</v>
      </c>
      <c r="D444" s="67"/>
      <c r="E444" s="30"/>
      <c r="F444" s="28"/>
      <c r="G444" s="108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8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8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8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8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8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108"/>
      <c r="H450" s="72"/>
      <c r="I450" s="72"/>
      <c r="J450" s="72"/>
      <c r="K450" s="72"/>
      <c r="L450" s="44"/>
      <c r="M450" s="11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8"/>
      <c r="H451" s="98"/>
      <c r="I451" s="98"/>
      <c r="J451" s="98"/>
      <c r="K451" s="98"/>
      <c r="L451" s="44"/>
      <c r="M451" s="115"/>
    </row>
    <row r="452" spans="1:13">
      <c r="A452" s="17">
        <v>3</v>
      </c>
      <c r="B452" s="75"/>
      <c r="C452" s="71"/>
      <c r="D452" s="6"/>
      <c r="E452" s="71"/>
      <c r="F452" s="6"/>
      <c r="G452" s="108"/>
      <c r="H452" s="204" t="s">
        <v>75</v>
      </c>
      <c r="I452" s="205"/>
      <c r="J452" s="9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8"/>
      <c r="H453" s="21" t="s">
        <v>64</v>
      </c>
      <c r="I453" s="21"/>
      <c r="J453" s="43">
        <f>SUM(J445*L445)+(J446*L446)+(J447*L447)+(J448*L448)+10</f>
        <v>10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8"/>
      <c r="H454" s="21" t="s">
        <v>65</v>
      </c>
      <c r="I454" s="21"/>
      <c r="J454" s="43">
        <f>SUM(B452:B454)*5+(B456)*3+B451</f>
        <v>10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8"/>
      <c r="H455" s="206" t="s">
        <v>66</v>
      </c>
      <c r="I455" s="207"/>
      <c r="J455" s="206" t="s">
        <v>67</v>
      </c>
      <c r="K455" s="207"/>
      <c r="L455" s="20"/>
      <c r="M455" s="128"/>
    </row>
    <row r="456" spans="1:13">
      <c r="A456" s="17">
        <v>7</v>
      </c>
      <c r="B456" s="76"/>
      <c r="C456" s="71"/>
      <c r="D456" s="71"/>
      <c r="E456" s="71"/>
      <c r="F456" s="6"/>
      <c r="G456" s="108"/>
      <c r="H456" s="197"/>
      <c r="I456" s="198"/>
      <c r="J456" s="197"/>
      <c r="K456" s="198"/>
      <c r="L456" s="27"/>
      <c r="M456" s="108"/>
    </row>
    <row r="457" spans="1:13">
      <c r="A457" s="17">
        <v>8</v>
      </c>
      <c r="B457" s="7"/>
      <c r="C457" s="7"/>
      <c r="D457" s="7"/>
      <c r="E457" s="71"/>
      <c r="F457" s="6"/>
      <c r="G457" s="108"/>
      <c r="H457" s="199"/>
      <c r="I457" s="200"/>
      <c r="J457" s="199"/>
      <c r="K457" s="200"/>
      <c r="L457" s="27"/>
      <c r="M457" s="108"/>
    </row>
    <row r="458" spans="1:13">
      <c r="A458" s="17">
        <v>9</v>
      </c>
      <c r="B458" s="23"/>
      <c r="C458" s="7"/>
      <c r="D458" s="7"/>
      <c r="E458" s="6"/>
      <c r="F458" s="6"/>
      <c r="G458" s="108"/>
      <c r="H458" s="38" t="s">
        <v>68</v>
      </c>
      <c r="I458" s="38"/>
      <c r="J458" s="38"/>
      <c r="K458" s="38"/>
      <c r="L458" s="27"/>
      <c r="M458" s="108"/>
    </row>
    <row r="459" spans="1:13">
      <c r="A459" s="17">
        <v>10</v>
      </c>
      <c r="B459" s="95"/>
      <c r="C459" s="6"/>
      <c r="D459" s="6"/>
      <c r="E459" s="6"/>
      <c r="F459" s="6"/>
      <c r="G459" s="108"/>
      <c r="H459" s="54" t="s">
        <v>69</v>
      </c>
      <c r="I459" s="54"/>
      <c r="J459" s="54"/>
      <c r="K459" s="54"/>
      <c r="L459" s="27"/>
      <c r="M459" s="108"/>
    </row>
    <row r="460" spans="1:13">
      <c r="A460" s="17">
        <v>11</v>
      </c>
      <c r="B460" s="76"/>
      <c r="C460" s="6"/>
      <c r="D460" s="6"/>
      <c r="E460" s="6"/>
      <c r="F460" s="6"/>
      <c r="G460" s="128"/>
      <c r="H460" s="182"/>
      <c r="I460" s="183"/>
      <c r="J460" s="8"/>
      <c r="K460" s="8"/>
      <c r="L460" s="8"/>
      <c r="M460" s="129"/>
    </row>
    <row r="461" spans="1:13">
      <c r="A461" s="17">
        <v>12</v>
      </c>
      <c r="B461" s="75"/>
      <c r="C461" s="6"/>
      <c r="D461" s="6"/>
      <c r="E461" s="6"/>
      <c r="F461" s="6"/>
      <c r="G461" s="128"/>
      <c r="H461" s="95"/>
      <c r="I461" s="7"/>
      <c r="J461" s="8"/>
      <c r="K461" s="8"/>
      <c r="L461" s="8"/>
      <c r="M461" s="129"/>
    </row>
    <row r="462" spans="1:13">
      <c r="A462" s="17">
        <v>13</v>
      </c>
      <c r="B462" s="76"/>
      <c r="C462" s="6"/>
      <c r="D462" s="6"/>
      <c r="E462" s="6"/>
      <c r="F462" s="6"/>
      <c r="G462" s="128"/>
      <c r="H462" s="95"/>
      <c r="I462" s="7"/>
      <c r="J462" s="8"/>
      <c r="K462" s="8"/>
      <c r="L462" s="8"/>
      <c r="M462" s="129"/>
    </row>
    <row r="463" spans="1:13">
      <c r="A463" s="17">
        <v>14</v>
      </c>
      <c r="B463" s="76"/>
      <c r="C463" s="6"/>
      <c r="D463" s="6"/>
      <c r="E463" s="6"/>
      <c r="F463" s="6"/>
      <c r="G463" s="128"/>
      <c r="H463" s="95"/>
      <c r="I463" s="7"/>
      <c r="J463" s="8"/>
      <c r="K463" s="8"/>
      <c r="L463" s="8"/>
      <c r="M463" s="129"/>
    </row>
    <row r="464" spans="1:13">
      <c r="A464" s="17">
        <v>15</v>
      </c>
      <c r="B464" s="76"/>
      <c r="C464" s="6"/>
      <c r="D464" s="6"/>
      <c r="E464" s="6"/>
      <c r="F464" s="6"/>
      <c r="G464" s="128"/>
      <c r="H464" s="95"/>
      <c r="I464" s="7"/>
      <c r="J464" s="8"/>
      <c r="K464" s="8"/>
      <c r="L464" s="8"/>
      <c r="M464" s="129"/>
    </row>
    <row r="465" spans="1:13">
      <c r="A465" s="17">
        <v>16</v>
      </c>
      <c r="B465" s="75"/>
      <c r="C465" s="6"/>
      <c r="D465" s="6"/>
      <c r="E465" s="6"/>
      <c r="F465" s="6"/>
      <c r="G465" s="132"/>
      <c r="H465" s="95"/>
      <c r="I465" s="7"/>
      <c r="J465" s="8"/>
      <c r="K465" s="8"/>
      <c r="L465" s="8"/>
      <c r="M465" s="129"/>
    </row>
    <row r="466" spans="1:13">
      <c r="A466" s="17">
        <v>17</v>
      </c>
      <c r="B466" s="76"/>
      <c r="C466" s="6"/>
      <c r="D466" s="6"/>
      <c r="E466" s="6"/>
      <c r="F466" s="6"/>
      <c r="G466" s="132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32"/>
      <c r="H467" s="99"/>
      <c r="I467" s="8"/>
      <c r="J467" s="99"/>
      <c r="K467" s="8"/>
      <c r="L467" s="9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29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29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29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29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29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29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99"/>
      <c r="J474" s="42"/>
      <c r="K474" s="8"/>
      <c r="L474" s="8"/>
      <c r="M474" s="129"/>
    </row>
    <row r="475" spans="1:13">
      <c r="G475" s="129"/>
      <c r="H475" s="8"/>
      <c r="I475" s="8"/>
      <c r="J475" s="8"/>
      <c r="K475" s="8"/>
      <c r="L475" s="8"/>
      <c r="M475" s="129"/>
    </row>
    <row r="476" spans="1:13">
      <c r="G476" s="129"/>
      <c r="H476" s="8"/>
      <c r="I476" s="8"/>
      <c r="J476" s="8"/>
      <c r="K476" s="8"/>
      <c r="L476" s="8"/>
      <c r="M476" s="129"/>
    </row>
    <row r="477" spans="1:13">
      <c r="G477" s="129"/>
      <c r="H477" s="8"/>
      <c r="I477" s="8"/>
      <c r="J477" s="8"/>
      <c r="K477" s="8"/>
      <c r="L477" s="8"/>
      <c r="M477" s="129"/>
    </row>
    <row r="478" spans="1:13">
      <c r="G478" s="129"/>
      <c r="H478" s="8"/>
      <c r="I478" s="8"/>
      <c r="J478" s="8"/>
      <c r="K478" s="8"/>
      <c r="L478" s="8"/>
      <c r="M478" s="129"/>
    </row>
    <row r="479" spans="1:13">
      <c r="G479" s="129"/>
      <c r="H479" s="8"/>
      <c r="I479" s="8"/>
      <c r="J479" s="8"/>
      <c r="K479" s="8"/>
      <c r="L479" s="8"/>
      <c r="M479" s="129"/>
    </row>
    <row r="480" spans="1:13">
      <c r="G480" s="129"/>
      <c r="H480" s="8"/>
      <c r="I480" s="8"/>
      <c r="J480" s="8"/>
      <c r="K480" s="8"/>
      <c r="L480" s="8"/>
      <c r="M480" s="129"/>
    </row>
    <row r="481" spans="1:13">
      <c r="G481" s="129"/>
      <c r="H481" s="8"/>
      <c r="I481" s="8"/>
      <c r="J481" s="8"/>
      <c r="K481" s="8"/>
      <c r="L481" s="8"/>
      <c r="M481" s="129"/>
    </row>
    <row r="482" spans="1:13">
      <c r="G482" s="129"/>
      <c r="H482" s="8"/>
      <c r="I482" s="8"/>
      <c r="J482" s="8"/>
      <c r="K482" s="8"/>
      <c r="L482" s="8"/>
      <c r="M482" s="129"/>
    </row>
    <row r="483" spans="1:13">
      <c r="G483" s="129"/>
      <c r="H483" s="8"/>
      <c r="I483" s="8"/>
      <c r="J483" s="8"/>
      <c r="K483" s="8"/>
      <c r="L483" s="8"/>
      <c r="M483" s="129"/>
    </row>
    <row r="484" spans="1:13">
      <c r="G484" s="129"/>
      <c r="H484" s="8"/>
      <c r="I484" s="8"/>
      <c r="J484" s="8"/>
      <c r="K484" s="8"/>
      <c r="L484" s="8"/>
      <c r="M484" s="129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24"/>
    </row>
    <row r="486" spans="1:13">
      <c r="A486" s="202" t="s">
        <v>86</v>
      </c>
      <c r="B486" s="203"/>
      <c r="C486" s="203"/>
      <c r="D486" s="203"/>
      <c r="E486" s="203"/>
      <c r="F486" s="97"/>
      <c r="G486" s="108"/>
      <c r="H486" s="96" t="s">
        <v>51</v>
      </c>
      <c r="I486" s="96"/>
      <c r="J486" s="96"/>
      <c r="K486" s="27"/>
      <c r="L486" s="27"/>
      <c r="M486" s="108"/>
    </row>
    <row r="487" spans="1:13">
      <c r="A487" s="34" t="s">
        <v>52</v>
      </c>
      <c r="B487" s="97"/>
      <c r="C487" s="97"/>
      <c r="D487" s="97"/>
      <c r="E487" s="97"/>
      <c r="F487" s="97"/>
      <c r="G487" s="108"/>
      <c r="H487" s="55" t="s">
        <v>89</v>
      </c>
      <c r="I487" s="55"/>
      <c r="J487" s="55"/>
      <c r="K487" s="37"/>
      <c r="L487" s="26"/>
      <c r="M487" s="125"/>
    </row>
    <row r="488" spans="1:13">
      <c r="A488" s="97"/>
      <c r="B488" s="29"/>
      <c r="C488" s="15" t="s">
        <v>53</v>
      </c>
      <c r="D488" s="67"/>
      <c r="E488" s="30"/>
      <c r="F488" s="28"/>
      <c r="G488" s="108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8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8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8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8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8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8"/>
      <c r="H494" s="72"/>
      <c r="I494" s="72"/>
      <c r="J494" s="72"/>
      <c r="K494" s="72"/>
      <c r="L494" s="44"/>
      <c r="M494" s="11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8"/>
      <c r="H495" s="98"/>
      <c r="I495" s="98"/>
      <c r="J495" s="98"/>
      <c r="K495" s="98"/>
      <c r="L495" s="44"/>
      <c r="M495" s="115"/>
    </row>
    <row r="496" spans="1:13">
      <c r="A496" s="17">
        <v>3</v>
      </c>
      <c r="B496" s="75"/>
      <c r="C496" s="71"/>
      <c r="D496" s="6"/>
      <c r="E496" s="71"/>
      <c r="F496" s="6"/>
      <c r="G496" s="108"/>
      <c r="H496" s="204" t="s">
        <v>75</v>
      </c>
      <c r="I496" s="205"/>
      <c r="J496" s="9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8"/>
      <c r="H497" s="21" t="s">
        <v>64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8"/>
      <c r="H498" s="21" t="s">
        <v>65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8"/>
      <c r="H499" s="206" t="s">
        <v>66</v>
      </c>
      <c r="I499" s="207"/>
      <c r="J499" s="206" t="s">
        <v>67</v>
      </c>
      <c r="K499" s="207"/>
      <c r="L499" s="20"/>
      <c r="M499" s="128"/>
    </row>
    <row r="500" spans="1:13">
      <c r="A500" s="17">
        <v>7</v>
      </c>
      <c r="B500" s="76"/>
      <c r="C500" s="71"/>
      <c r="D500" s="71"/>
      <c r="E500" s="71"/>
      <c r="F500" s="6"/>
      <c r="G500" s="108"/>
      <c r="H500" s="197"/>
      <c r="I500" s="198"/>
      <c r="J500" s="197"/>
      <c r="K500" s="198"/>
      <c r="L500" s="27"/>
      <c r="M500" s="108"/>
    </row>
    <row r="501" spans="1:13">
      <c r="A501" s="17">
        <v>8</v>
      </c>
      <c r="B501" s="7"/>
      <c r="C501" s="7"/>
      <c r="D501" s="7"/>
      <c r="E501" s="71"/>
      <c r="F501" s="6"/>
      <c r="G501" s="108"/>
      <c r="H501" s="199"/>
      <c r="I501" s="200"/>
      <c r="J501" s="199"/>
      <c r="K501" s="200"/>
      <c r="L501" s="27"/>
      <c r="M501" s="108"/>
    </row>
    <row r="502" spans="1:13">
      <c r="A502" s="17">
        <v>9</v>
      </c>
      <c r="B502" s="23"/>
      <c r="C502" s="7"/>
      <c r="D502" s="7"/>
      <c r="E502" s="6"/>
      <c r="F502" s="6"/>
      <c r="G502" s="108"/>
      <c r="H502" s="38" t="s">
        <v>68</v>
      </c>
      <c r="I502" s="38"/>
      <c r="J502" s="38"/>
      <c r="K502" s="38"/>
      <c r="L502" s="27"/>
      <c r="M502" s="108"/>
    </row>
    <row r="503" spans="1:13">
      <c r="A503" s="17">
        <v>10</v>
      </c>
      <c r="B503" s="95"/>
      <c r="C503" s="6"/>
      <c r="D503" s="6"/>
      <c r="E503" s="6"/>
      <c r="F503" s="6"/>
      <c r="G503" s="108"/>
      <c r="H503" s="54" t="s">
        <v>69</v>
      </c>
      <c r="I503" s="54"/>
      <c r="J503" s="54"/>
      <c r="K503" s="54"/>
      <c r="L503" s="27"/>
      <c r="M503" s="108"/>
    </row>
    <row r="504" spans="1:13">
      <c r="A504" s="17">
        <v>11</v>
      </c>
      <c r="B504" s="76"/>
      <c r="C504" s="6"/>
      <c r="D504" s="6"/>
      <c r="E504" s="6"/>
      <c r="F504" s="6"/>
      <c r="G504" s="128"/>
      <c r="H504" s="182"/>
      <c r="I504" s="183"/>
      <c r="J504" s="8"/>
      <c r="K504" s="8"/>
      <c r="L504" s="8"/>
      <c r="M504" s="129"/>
    </row>
    <row r="505" spans="1:13">
      <c r="A505" s="17">
        <v>12</v>
      </c>
      <c r="B505" s="75"/>
      <c r="C505" s="6"/>
      <c r="D505" s="6"/>
      <c r="E505" s="6"/>
      <c r="F505" s="6"/>
      <c r="G505" s="128"/>
      <c r="H505" s="95"/>
      <c r="I505" s="7"/>
      <c r="J505" s="8"/>
      <c r="K505" s="8"/>
      <c r="L505" s="8"/>
      <c r="M505" s="129"/>
    </row>
    <row r="506" spans="1:13">
      <c r="A506" s="17">
        <v>13</v>
      </c>
      <c r="B506" s="76"/>
      <c r="C506" s="6"/>
      <c r="D506" s="6"/>
      <c r="E506" s="6"/>
      <c r="F506" s="6"/>
      <c r="G506" s="128"/>
      <c r="H506" s="95"/>
      <c r="I506" s="7"/>
      <c r="J506" s="8"/>
      <c r="K506" s="8"/>
      <c r="L506" s="8"/>
      <c r="M506" s="129"/>
    </row>
    <row r="507" spans="1:13">
      <c r="A507" s="17">
        <v>14</v>
      </c>
      <c r="B507" s="76"/>
      <c r="C507" s="6"/>
      <c r="D507" s="6"/>
      <c r="E507" s="6"/>
      <c r="F507" s="6"/>
      <c r="G507" s="128"/>
      <c r="H507" s="95"/>
      <c r="I507" s="7"/>
      <c r="J507" s="8"/>
      <c r="K507" s="8"/>
      <c r="L507" s="8"/>
      <c r="M507" s="129"/>
    </row>
    <row r="508" spans="1:13">
      <c r="A508" s="17">
        <v>15</v>
      </c>
      <c r="B508" s="76"/>
      <c r="C508" s="6"/>
      <c r="D508" s="6"/>
      <c r="E508" s="6"/>
      <c r="F508" s="6"/>
      <c r="G508" s="128"/>
      <c r="H508" s="95"/>
      <c r="I508" s="7"/>
      <c r="J508" s="8"/>
      <c r="K508" s="8"/>
      <c r="L508" s="8"/>
      <c r="M508" s="129"/>
    </row>
    <row r="509" spans="1:13">
      <c r="A509" s="17">
        <v>16</v>
      </c>
      <c r="B509" s="75"/>
      <c r="C509" s="6"/>
      <c r="D509" s="6"/>
      <c r="E509" s="6"/>
      <c r="F509" s="6"/>
      <c r="G509" s="132"/>
      <c r="H509" s="95"/>
      <c r="I509" s="7"/>
      <c r="J509" s="8"/>
      <c r="K509" s="8"/>
      <c r="L509" s="8"/>
      <c r="M509" s="129"/>
    </row>
    <row r="510" spans="1:13">
      <c r="A510" s="17">
        <v>17</v>
      </c>
      <c r="B510" s="76"/>
      <c r="C510" s="6"/>
      <c r="D510" s="6"/>
      <c r="E510" s="6"/>
      <c r="F510" s="6"/>
      <c r="G510" s="132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32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29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29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29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29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29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29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29"/>
    </row>
    <row r="519" spans="1:13">
      <c r="G519" s="129"/>
      <c r="H519" s="8"/>
      <c r="I519" s="8"/>
      <c r="J519" s="8"/>
      <c r="K519" s="8"/>
      <c r="L519" s="8"/>
      <c r="M519" s="129"/>
    </row>
    <row r="520" spans="1:13">
      <c r="G520" s="129"/>
      <c r="H520" s="8"/>
      <c r="I520" s="8"/>
      <c r="J520" s="8"/>
      <c r="K520" s="8"/>
      <c r="L520" s="8"/>
      <c r="M520" s="129"/>
    </row>
    <row r="521" spans="1:13">
      <c r="G521" s="129"/>
      <c r="H521" s="8"/>
      <c r="I521" s="8"/>
      <c r="J521" s="8"/>
      <c r="K521" s="8"/>
      <c r="L521" s="8"/>
      <c r="M521" s="129"/>
    </row>
    <row r="522" spans="1:13">
      <c r="G522" s="129"/>
      <c r="H522" s="8"/>
      <c r="I522" s="8"/>
      <c r="J522" s="8"/>
      <c r="K522" s="8"/>
      <c r="L522" s="8"/>
      <c r="M522" s="129"/>
    </row>
    <row r="523" spans="1:13">
      <c r="G523" s="129"/>
      <c r="H523" s="8"/>
      <c r="I523" s="8"/>
      <c r="J523" s="8"/>
      <c r="K523" s="8"/>
      <c r="L523" s="8"/>
      <c r="M523" s="129"/>
    </row>
    <row r="524" spans="1:13">
      <c r="G524" s="129"/>
      <c r="H524" s="8"/>
      <c r="I524" s="8"/>
      <c r="J524" s="8"/>
      <c r="K524" s="8"/>
      <c r="L524" s="8"/>
      <c r="M524" s="129"/>
    </row>
    <row r="525" spans="1:13">
      <c r="G525" s="129"/>
      <c r="H525" s="8"/>
      <c r="I525" s="8"/>
      <c r="J525" s="8"/>
      <c r="K525" s="8"/>
      <c r="L525" s="8"/>
      <c r="M525" s="129"/>
    </row>
    <row r="526" spans="1:13">
      <c r="G526" s="129"/>
      <c r="H526" s="8"/>
      <c r="I526" s="8"/>
      <c r="J526" s="8"/>
      <c r="K526" s="8"/>
      <c r="L526" s="8"/>
      <c r="M526" s="129"/>
    </row>
    <row r="527" spans="1:13">
      <c r="G527" s="129"/>
      <c r="H527" s="8"/>
      <c r="I527" s="8"/>
      <c r="J527" s="8"/>
      <c r="K527" s="8"/>
      <c r="L527" s="8"/>
      <c r="M527" s="129"/>
    </row>
    <row r="528" spans="1:13">
      <c r="G528" s="129"/>
      <c r="H528" s="8"/>
      <c r="I528" s="8"/>
      <c r="J528" s="8"/>
      <c r="K528" s="8"/>
      <c r="L528" s="8"/>
      <c r="M528" s="129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24"/>
    </row>
    <row r="530" spans="1:14">
      <c r="A530" s="202" t="s">
        <v>86</v>
      </c>
      <c r="B530" s="203"/>
      <c r="C530" s="203"/>
      <c r="D530" s="203"/>
      <c r="E530" s="203"/>
      <c r="F530" s="97"/>
      <c r="G530" s="108"/>
      <c r="H530" s="96" t="s">
        <v>51</v>
      </c>
      <c r="I530" s="96"/>
      <c r="J530" s="96"/>
      <c r="K530" s="27"/>
      <c r="L530" s="27"/>
      <c r="M530" s="108"/>
    </row>
    <row r="531" spans="1:14">
      <c r="A531" s="34" t="s">
        <v>52</v>
      </c>
      <c r="B531" s="97"/>
      <c r="C531" s="97"/>
      <c r="D531" s="97"/>
      <c r="E531" s="97"/>
      <c r="F531" s="97"/>
      <c r="G531" s="108"/>
      <c r="H531" s="55" t="s">
        <v>89</v>
      </c>
      <c r="I531" s="55"/>
      <c r="J531" s="55"/>
      <c r="K531" s="37"/>
      <c r="L531" s="26"/>
      <c r="M531" s="125"/>
    </row>
    <row r="532" spans="1:14">
      <c r="A532" s="97"/>
      <c r="B532" s="29"/>
      <c r="C532" s="15" t="s">
        <v>53</v>
      </c>
      <c r="D532" s="67"/>
      <c r="E532" s="30"/>
      <c r="F532" s="28"/>
      <c r="G532" s="108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8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8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8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8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8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8"/>
      <c r="H538" s="72"/>
      <c r="I538" s="72"/>
      <c r="J538" s="72"/>
      <c r="K538" s="72"/>
      <c r="L538" s="44"/>
      <c r="M538" s="11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8"/>
      <c r="H539" s="98"/>
      <c r="I539" s="98"/>
      <c r="J539" s="98"/>
      <c r="K539" s="98"/>
      <c r="L539" s="44"/>
      <c r="M539" s="115"/>
    </row>
    <row r="540" spans="1:14">
      <c r="A540" s="17">
        <v>3</v>
      </c>
      <c r="B540" s="75"/>
      <c r="C540" s="71"/>
      <c r="D540" s="6"/>
      <c r="E540" s="71"/>
      <c r="F540" s="6"/>
      <c r="G540" s="108"/>
      <c r="H540" s="204" t="s">
        <v>75</v>
      </c>
      <c r="I540" s="205"/>
      <c r="J540" s="9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8"/>
      <c r="H541" s="21" t="s">
        <v>64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8"/>
      <c r="H542" s="21" t="s">
        <v>65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8"/>
      <c r="H543" s="206" t="s">
        <v>66</v>
      </c>
      <c r="I543" s="207"/>
      <c r="J543" s="206" t="s">
        <v>67</v>
      </c>
      <c r="K543" s="207"/>
      <c r="L543" s="20"/>
      <c r="M543" s="128"/>
    </row>
    <row r="544" spans="1:14">
      <c r="A544" s="17">
        <v>7</v>
      </c>
      <c r="B544" s="76"/>
      <c r="C544" s="71"/>
      <c r="D544" s="71"/>
      <c r="E544" s="71"/>
      <c r="F544" s="6"/>
      <c r="G544" s="108"/>
      <c r="H544" s="197"/>
      <c r="I544" s="198"/>
      <c r="J544" s="197"/>
      <c r="K544" s="198"/>
      <c r="L544" s="27"/>
      <c r="M544" s="108"/>
    </row>
    <row r="545" spans="1:13">
      <c r="A545" s="17">
        <v>8</v>
      </c>
      <c r="B545" s="7"/>
      <c r="C545" s="7"/>
      <c r="D545" s="7"/>
      <c r="E545" s="71"/>
      <c r="F545" s="6"/>
      <c r="G545" s="108"/>
      <c r="H545" s="199"/>
      <c r="I545" s="200"/>
      <c r="J545" s="199"/>
      <c r="K545" s="200"/>
      <c r="L545" s="27"/>
      <c r="M545" s="108"/>
    </row>
    <row r="546" spans="1:13">
      <c r="A546" s="17">
        <v>9</v>
      </c>
      <c r="B546" s="23"/>
      <c r="C546" s="7"/>
      <c r="D546" s="7"/>
      <c r="E546" s="6"/>
      <c r="F546" s="6"/>
      <c r="G546" s="108"/>
      <c r="H546" s="38" t="s">
        <v>68</v>
      </c>
      <c r="I546" s="38"/>
      <c r="J546" s="38"/>
      <c r="K546" s="38"/>
      <c r="L546" s="27"/>
      <c r="M546" s="108"/>
    </row>
    <row r="547" spans="1:13">
      <c r="A547" s="17">
        <v>10</v>
      </c>
      <c r="B547" s="95"/>
      <c r="C547" s="6"/>
      <c r="D547" s="6"/>
      <c r="E547" s="6"/>
      <c r="F547" s="6"/>
      <c r="G547" s="108"/>
      <c r="H547" s="54" t="s">
        <v>69</v>
      </c>
      <c r="I547" s="54"/>
      <c r="J547" s="54"/>
      <c r="K547" s="54"/>
      <c r="L547" s="27"/>
      <c r="M547" s="108"/>
    </row>
    <row r="548" spans="1:13">
      <c r="A548" s="17">
        <v>11</v>
      </c>
      <c r="B548" s="76"/>
      <c r="C548" s="6"/>
      <c r="D548" s="6"/>
      <c r="E548" s="6"/>
      <c r="F548" s="6"/>
      <c r="G548" s="128"/>
      <c r="H548" s="182"/>
      <c r="I548" s="183"/>
      <c r="J548" s="8"/>
      <c r="K548" s="8"/>
      <c r="L548" s="8"/>
      <c r="M548" s="129"/>
    </row>
    <row r="549" spans="1:13">
      <c r="A549" s="17">
        <v>12</v>
      </c>
      <c r="B549" s="75"/>
      <c r="C549" s="6"/>
      <c r="D549" s="6"/>
      <c r="E549" s="6"/>
      <c r="F549" s="6"/>
      <c r="G549" s="128"/>
      <c r="H549" s="95"/>
      <c r="I549" s="7"/>
      <c r="J549" s="8"/>
      <c r="K549" s="8"/>
      <c r="L549" s="8"/>
      <c r="M549" s="129"/>
    </row>
    <row r="550" spans="1:13">
      <c r="A550" s="17">
        <v>13</v>
      </c>
      <c r="B550" s="76"/>
      <c r="C550" s="6"/>
      <c r="D550" s="6"/>
      <c r="E550" s="6"/>
      <c r="F550" s="6"/>
      <c r="G550" s="128"/>
      <c r="H550" s="95"/>
      <c r="I550" s="7"/>
      <c r="J550" s="8"/>
      <c r="K550" s="8"/>
      <c r="L550" s="8"/>
      <c r="M550" s="129"/>
    </row>
    <row r="551" spans="1:13">
      <c r="A551" s="17">
        <v>14</v>
      </c>
      <c r="B551" s="76"/>
      <c r="C551" s="6"/>
      <c r="D551" s="6"/>
      <c r="E551" s="6"/>
      <c r="F551" s="6"/>
      <c r="G551" s="128"/>
      <c r="H551" s="95"/>
      <c r="I551" s="7"/>
      <c r="J551" s="8"/>
      <c r="K551" s="8"/>
      <c r="L551" s="8"/>
      <c r="M551" s="129"/>
    </row>
    <row r="552" spans="1:13">
      <c r="A552" s="17">
        <v>15</v>
      </c>
      <c r="B552" s="76"/>
      <c r="C552" s="6"/>
      <c r="D552" s="6"/>
      <c r="E552" s="6"/>
      <c r="F552" s="6"/>
      <c r="G552" s="128"/>
      <c r="H552" s="95"/>
      <c r="I552" s="7"/>
      <c r="J552" s="8"/>
      <c r="K552" s="8"/>
      <c r="L552" s="8"/>
      <c r="M552" s="129"/>
    </row>
    <row r="553" spans="1:13">
      <c r="A553" s="17">
        <v>16</v>
      </c>
      <c r="B553" s="75"/>
      <c r="C553" s="6"/>
      <c r="D553" s="6"/>
      <c r="E553" s="6"/>
      <c r="F553" s="6"/>
      <c r="G553" s="132"/>
      <c r="H553" s="95"/>
      <c r="I553" s="7"/>
      <c r="J553" s="8"/>
      <c r="K553" s="8"/>
      <c r="L553" s="8"/>
      <c r="M553" s="129"/>
    </row>
    <row r="554" spans="1:13">
      <c r="A554" s="17">
        <v>17</v>
      </c>
      <c r="B554" s="76"/>
      <c r="C554" s="6"/>
      <c r="D554" s="6"/>
      <c r="E554" s="6"/>
      <c r="F554" s="6"/>
      <c r="G554" s="132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32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29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29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29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29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29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29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29"/>
    </row>
    <row r="563" spans="1:13">
      <c r="G563" s="129"/>
      <c r="H563" s="8"/>
      <c r="I563" s="8"/>
      <c r="J563" s="8"/>
      <c r="K563" s="8"/>
      <c r="L563" s="8"/>
      <c r="M563" s="129"/>
    </row>
    <row r="564" spans="1:13">
      <c r="G564" s="129"/>
      <c r="H564" s="8"/>
      <c r="I564" s="8"/>
      <c r="J564" s="8"/>
      <c r="K564" s="8"/>
      <c r="L564" s="8"/>
      <c r="M564" s="129"/>
    </row>
    <row r="565" spans="1:13">
      <c r="G565" s="129"/>
      <c r="H565" s="8"/>
      <c r="I565" s="8"/>
      <c r="J565" s="8"/>
      <c r="K565" s="8"/>
      <c r="L565" s="8"/>
      <c r="M565" s="129"/>
    </row>
    <row r="566" spans="1:13">
      <c r="G566" s="129"/>
      <c r="H566" s="8"/>
      <c r="I566" s="8"/>
      <c r="J566" s="8"/>
      <c r="K566" s="8"/>
      <c r="L566" s="8"/>
      <c r="M566" s="129"/>
    </row>
    <row r="567" spans="1:13">
      <c r="G567" s="129"/>
      <c r="H567" s="8"/>
      <c r="I567" s="8"/>
      <c r="J567" s="8"/>
      <c r="K567" s="8"/>
      <c r="L567" s="8"/>
      <c r="M567" s="129"/>
    </row>
    <row r="568" spans="1:13">
      <c r="G568" s="129"/>
      <c r="H568" s="8"/>
      <c r="I568" s="8"/>
      <c r="J568" s="8"/>
      <c r="K568" s="8"/>
      <c r="L568" s="8"/>
      <c r="M568" s="129"/>
    </row>
    <row r="569" spans="1:13">
      <c r="G569" s="129"/>
      <c r="H569" s="8"/>
      <c r="I569" s="8"/>
      <c r="J569" s="8"/>
      <c r="K569" s="8"/>
      <c r="L569" s="8"/>
      <c r="M569" s="129"/>
    </row>
    <row r="570" spans="1:13">
      <c r="G570" s="129"/>
      <c r="H570" s="8"/>
      <c r="I570" s="8"/>
      <c r="J570" s="8"/>
      <c r="K570" s="8"/>
      <c r="L570" s="8"/>
      <c r="M570" s="129"/>
    </row>
    <row r="571" spans="1:13">
      <c r="G571" s="129"/>
      <c r="H571" s="8"/>
      <c r="I571" s="8"/>
      <c r="J571" s="8"/>
      <c r="K571" s="8"/>
      <c r="L571" s="8"/>
      <c r="M571" s="129"/>
    </row>
    <row r="572" spans="1:13">
      <c r="G572" s="129"/>
      <c r="H572" s="8"/>
      <c r="I572" s="8"/>
      <c r="J572" s="8"/>
      <c r="K572" s="8"/>
      <c r="L572" s="8"/>
      <c r="M572" s="129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24"/>
    </row>
    <row r="574" spans="1:13">
      <c r="A574" s="202" t="s">
        <v>86</v>
      </c>
      <c r="B574" s="203"/>
      <c r="C574" s="203"/>
      <c r="D574" s="203"/>
      <c r="E574" s="203"/>
      <c r="F574" s="97"/>
      <c r="G574" s="108"/>
      <c r="H574" s="96" t="s">
        <v>51</v>
      </c>
      <c r="I574" s="96"/>
      <c r="J574" s="96"/>
      <c r="K574" s="27"/>
      <c r="L574" s="27"/>
      <c r="M574" s="108"/>
    </row>
    <row r="575" spans="1:13">
      <c r="A575" s="34" t="s">
        <v>52</v>
      </c>
      <c r="B575" s="97"/>
      <c r="C575" s="97"/>
      <c r="D575" s="97"/>
      <c r="E575" s="97"/>
      <c r="F575" s="97"/>
      <c r="G575" s="108"/>
      <c r="H575" s="55" t="s">
        <v>89</v>
      </c>
      <c r="I575" s="55"/>
      <c r="J575" s="55"/>
      <c r="K575" s="37"/>
      <c r="L575" s="26"/>
      <c r="M575" s="125"/>
    </row>
    <row r="576" spans="1:13">
      <c r="A576" s="97"/>
      <c r="B576" s="29"/>
      <c r="C576" s="15" t="s">
        <v>53</v>
      </c>
      <c r="D576" s="67"/>
      <c r="E576" s="30"/>
      <c r="F576" s="28"/>
      <c r="G576" s="108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8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8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8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8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8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8"/>
      <c r="H582" s="72"/>
      <c r="I582" s="72"/>
      <c r="J582" s="72"/>
      <c r="K582" s="72"/>
      <c r="L582" s="44"/>
      <c r="M582" s="11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8"/>
      <c r="H583" s="98"/>
      <c r="I583" s="98"/>
      <c r="J583" s="98"/>
      <c r="K583" s="98"/>
      <c r="L583" s="44"/>
      <c r="M583" s="115"/>
    </row>
    <row r="584" spans="1:13">
      <c r="A584" s="17">
        <v>3</v>
      </c>
      <c r="B584" s="75"/>
      <c r="C584" s="71"/>
      <c r="D584" s="6"/>
      <c r="E584" s="71"/>
      <c r="F584" s="6"/>
      <c r="G584" s="108"/>
      <c r="H584" s="204" t="s">
        <v>75</v>
      </c>
      <c r="I584" s="205"/>
      <c r="J584" s="9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8"/>
      <c r="H585" s="21" t="s">
        <v>64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8"/>
      <c r="H586" s="21" t="s">
        <v>65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8"/>
      <c r="H587" s="206" t="s">
        <v>66</v>
      </c>
      <c r="I587" s="207"/>
      <c r="J587" s="206" t="s">
        <v>67</v>
      </c>
      <c r="K587" s="207"/>
      <c r="L587" s="20"/>
      <c r="M587" s="128"/>
    </row>
    <row r="588" spans="1:13">
      <c r="A588" s="17">
        <v>7</v>
      </c>
      <c r="B588" s="76"/>
      <c r="C588" s="71"/>
      <c r="D588" s="71"/>
      <c r="E588" s="71"/>
      <c r="F588" s="6"/>
      <c r="G588" s="108"/>
      <c r="H588" s="197"/>
      <c r="I588" s="198"/>
      <c r="J588" s="197"/>
      <c r="K588" s="198"/>
      <c r="L588" s="27"/>
      <c r="M588" s="108"/>
    </row>
    <row r="589" spans="1:13">
      <c r="A589" s="17">
        <v>8</v>
      </c>
      <c r="B589" s="7"/>
      <c r="C589" s="7"/>
      <c r="D589" s="7"/>
      <c r="E589" s="71"/>
      <c r="F589" s="6"/>
      <c r="G589" s="108"/>
      <c r="H589" s="199"/>
      <c r="I589" s="200"/>
      <c r="J589" s="199"/>
      <c r="K589" s="200"/>
      <c r="L589" s="27"/>
      <c r="M589" s="108"/>
    </row>
    <row r="590" spans="1:13">
      <c r="A590" s="17">
        <v>9</v>
      </c>
      <c r="B590" s="23"/>
      <c r="C590" s="7"/>
      <c r="D590" s="7"/>
      <c r="E590" s="6"/>
      <c r="F590" s="6"/>
      <c r="G590" s="108"/>
      <c r="H590" s="38" t="s">
        <v>68</v>
      </c>
      <c r="I590" s="38"/>
      <c r="J590" s="38"/>
      <c r="K590" s="38"/>
      <c r="L590" s="27"/>
      <c r="M590" s="108"/>
    </row>
    <row r="591" spans="1:13">
      <c r="A591" s="17">
        <v>10</v>
      </c>
      <c r="B591" s="95"/>
      <c r="C591" s="6"/>
      <c r="D591" s="6"/>
      <c r="E591" s="6"/>
      <c r="F591" s="6"/>
      <c r="G591" s="108"/>
      <c r="H591" s="54" t="s">
        <v>69</v>
      </c>
      <c r="I591" s="54"/>
      <c r="J591" s="54"/>
      <c r="K591" s="54"/>
      <c r="L591" s="27"/>
      <c r="M591" s="108"/>
    </row>
    <row r="592" spans="1:13">
      <c r="A592" s="17">
        <v>11</v>
      </c>
      <c r="B592" s="76"/>
      <c r="C592" s="6"/>
      <c r="D592" s="6"/>
      <c r="E592" s="6"/>
      <c r="F592" s="6"/>
      <c r="G592" s="128"/>
      <c r="H592" s="182"/>
      <c r="I592" s="183"/>
      <c r="J592" s="8"/>
      <c r="K592" s="8"/>
      <c r="L592" s="8"/>
      <c r="M592" s="129"/>
    </row>
    <row r="593" spans="1:13">
      <c r="A593" s="17">
        <v>12</v>
      </c>
      <c r="B593" s="75"/>
      <c r="C593" s="6"/>
      <c r="D593" s="6"/>
      <c r="E593" s="6"/>
      <c r="F593" s="6"/>
      <c r="G593" s="128"/>
      <c r="H593" s="95"/>
      <c r="I593" s="7"/>
      <c r="J593" s="8"/>
      <c r="K593" s="8"/>
      <c r="L593" s="8"/>
      <c r="M593" s="129"/>
    </row>
    <row r="594" spans="1:13">
      <c r="A594" s="17">
        <v>13</v>
      </c>
      <c r="B594" s="76"/>
      <c r="C594" s="6"/>
      <c r="D594" s="6"/>
      <c r="E594" s="6"/>
      <c r="F594" s="6"/>
      <c r="G594" s="128"/>
      <c r="H594" s="95"/>
      <c r="I594" s="7"/>
      <c r="J594" s="8"/>
      <c r="K594" s="8"/>
      <c r="L594" s="8"/>
      <c r="M594" s="129"/>
    </row>
    <row r="595" spans="1:13">
      <c r="A595" s="17">
        <v>14</v>
      </c>
      <c r="B595" s="76"/>
      <c r="C595" s="6"/>
      <c r="D595" s="6"/>
      <c r="E595" s="6"/>
      <c r="F595" s="6"/>
      <c r="G595" s="128"/>
      <c r="H595" s="95"/>
      <c r="I595" s="7"/>
      <c r="J595" s="8"/>
      <c r="K595" s="8"/>
      <c r="L595" s="8"/>
      <c r="M595" s="129"/>
    </row>
    <row r="596" spans="1:13">
      <c r="A596" s="17">
        <v>15</v>
      </c>
      <c r="B596" s="76"/>
      <c r="C596" s="6"/>
      <c r="D596" s="6"/>
      <c r="E596" s="6"/>
      <c r="F596" s="6"/>
      <c r="G596" s="128"/>
      <c r="H596" s="95"/>
      <c r="I596" s="7"/>
      <c r="J596" s="8"/>
      <c r="K596" s="8"/>
      <c r="L596" s="8"/>
      <c r="M596" s="129"/>
    </row>
    <row r="597" spans="1:13">
      <c r="A597" s="17">
        <v>16</v>
      </c>
      <c r="B597" s="75"/>
      <c r="C597" s="6"/>
      <c r="D597" s="6"/>
      <c r="E597" s="6"/>
      <c r="F597" s="6"/>
      <c r="G597" s="132"/>
      <c r="H597" s="95"/>
      <c r="I597" s="7"/>
      <c r="J597" s="8"/>
      <c r="K597" s="8"/>
      <c r="L597" s="8"/>
      <c r="M597" s="129"/>
    </row>
    <row r="598" spans="1:13">
      <c r="A598" s="17">
        <v>17</v>
      </c>
      <c r="B598" s="76"/>
      <c r="C598" s="6"/>
      <c r="D598" s="6"/>
      <c r="E598" s="6"/>
      <c r="F598" s="6"/>
      <c r="G598" s="132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32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29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29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29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29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29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29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29"/>
    </row>
    <row r="607" spans="1:13">
      <c r="G607" s="129"/>
      <c r="H607" s="8"/>
      <c r="I607" s="8"/>
      <c r="J607" s="8"/>
      <c r="K607" s="8"/>
      <c r="L607" s="8"/>
      <c r="M607" s="129"/>
    </row>
    <row r="608" spans="1:13">
      <c r="G608" s="129"/>
      <c r="H608" s="8"/>
      <c r="I608" s="8"/>
      <c r="J608" s="8"/>
      <c r="K608" s="8"/>
      <c r="L608" s="8"/>
      <c r="M608" s="129"/>
    </row>
    <row r="609" spans="1:13">
      <c r="G609" s="129"/>
      <c r="H609" s="8"/>
      <c r="I609" s="8"/>
      <c r="J609" s="8"/>
      <c r="K609" s="8"/>
      <c r="L609" s="8"/>
      <c r="M609" s="129"/>
    </row>
    <row r="610" spans="1:13">
      <c r="G610" s="129"/>
      <c r="H610" s="8"/>
      <c r="I610" s="8"/>
      <c r="J610" s="8"/>
      <c r="K610" s="8"/>
      <c r="L610" s="8"/>
      <c r="M610" s="129"/>
    </row>
    <row r="611" spans="1:13">
      <c r="G611" s="129"/>
      <c r="H611" s="8"/>
      <c r="I611" s="8"/>
      <c r="J611" s="8"/>
      <c r="K611" s="8"/>
      <c r="L611" s="8"/>
      <c r="M611" s="129"/>
    </row>
    <row r="612" spans="1:13">
      <c r="G612" s="129"/>
      <c r="H612" s="8"/>
      <c r="I612" s="8"/>
      <c r="J612" s="8"/>
      <c r="K612" s="8"/>
      <c r="L612" s="8"/>
      <c r="M612" s="129"/>
    </row>
    <row r="613" spans="1:13">
      <c r="G613" s="129"/>
      <c r="H613" s="8"/>
      <c r="I613" s="8"/>
      <c r="J613" s="8"/>
      <c r="K613" s="8"/>
      <c r="L613" s="8"/>
      <c r="M613" s="129"/>
    </row>
    <row r="614" spans="1:13">
      <c r="G614" s="129"/>
      <c r="H614" s="8"/>
      <c r="I614" s="8"/>
      <c r="J614" s="8"/>
      <c r="K614" s="8"/>
      <c r="L614" s="8"/>
      <c r="M614" s="129"/>
    </row>
    <row r="615" spans="1:13">
      <c r="G615" s="129"/>
      <c r="H615" s="8"/>
      <c r="I615" s="8"/>
      <c r="J615" s="8"/>
      <c r="K615" s="8"/>
      <c r="L615" s="8"/>
      <c r="M615" s="129"/>
    </row>
    <row r="616" spans="1:13">
      <c r="G616" s="129"/>
      <c r="H616" s="8"/>
      <c r="I616" s="8"/>
      <c r="J616" s="8"/>
      <c r="K616" s="8"/>
      <c r="L616" s="8"/>
      <c r="M616" s="129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24"/>
    </row>
    <row r="618" spans="1:13">
      <c r="A618" s="202" t="s">
        <v>86</v>
      </c>
      <c r="B618" s="203"/>
      <c r="C618" s="203"/>
      <c r="D618" s="203"/>
      <c r="E618" s="203"/>
      <c r="F618" s="97"/>
      <c r="G618" s="108"/>
      <c r="H618" s="96" t="s">
        <v>51</v>
      </c>
      <c r="I618" s="96"/>
      <c r="J618" s="96"/>
      <c r="K618" s="27"/>
      <c r="L618" s="27"/>
      <c r="M618" s="108"/>
    </row>
    <row r="619" spans="1:13">
      <c r="A619" s="34" t="s">
        <v>52</v>
      </c>
      <c r="B619" s="97"/>
      <c r="C619" s="97"/>
      <c r="D619" s="97"/>
      <c r="E619" s="97"/>
      <c r="F619" s="97"/>
      <c r="G619" s="108"/>
      <c r="H619" s="55" t="s">
        <v>89</v>
      </c>
      <c r="I619" s="55"/>
      <c r="J619" s="55"/>
      <c r="K619" s="37"/>
      <c r="L619" s="26"/>
      <c r="M619" s="125"/>
    </row>
    <row r="620" spans="1:13">
      <c r="A620" s="97"/>
      <c r="B620" s="29"/>
      <c r="C620" s="15" t="s">
        <v>53</v>
      </c>
      <c r="D620" s="67"/>
      <c r="E620" s="30"/>
      <c r="F620" s="28"/>
      <c r="G620" s="108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8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8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8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8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8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8"/>
      <c r="H626" s="72"/>
      <c r="I626" s="72"/>
      <c r="J626" s="72"/>
      <c r="K626" s="72"/>
      <c r="L626" s="44"/>
      <c r="M626" s="11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8"/>
      <c r="H627" s="98"/>
      <c r="I627" s="98"/>
      <c r="J627" s="98"/>
      <c r="K627" s="98"/>
      <c r="L627" s="44"/>
      <c r="M627" s="115"/>
    </row>
    <row r="628" spans="1:13">
      <c r="A628" s="17">
        <v>3</v>
      </c>
      <c r="B628" s="75"/>
      <c r="C628" s="71"/>
      <c r="D628" s="6"/>
      <c r="E628" s="71"/>
      <c r="F628" s="6"/>
      <c r="G628" s="108"/>
      <c r="H628" s="204" t="s">
        <v>75</v>
      </c>
      <c r="I628" s="205"/>
      <c r="J628" s="9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8"/>
      <c r="H629" s="21" t="s">
        <v>64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8"/>
      <c r="H630" s="21" t="s">
        <v>65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8"/>
      <c r="H631" s="206" t="s">
        <v>66</v>
      </c>
      <c r="I631" s="207"/>
      <c r="J631" s="206" t="s">
        <v>67</v>
      </c>
      <c r="K631" s="207"/>
      <c r="L631" s="20"/>
      <c r="M631" s="128"/>
    </row>
    <row r="632" spans="1:13">
      <c r="A632" s="17">
        <v>7</v>
      </c>
      <c r="B632" s="76"/>
      <c r="C632" s="71"/>
      <c r="D632" s="71"/>
      <c r="E632" s="71"/>
      <c r="F632" s="6"/>
      <c r="G632" s="108"/>
      <c r="H632" s="197"/>
      <c r="I632" s="198"/>
      <c r="J632" s="197"/>
      <c r="K632" s="198"/>
      <c r="L632" s="27"/>
      <c r="M632" s="108"/>
    </row>
    <row r="633" spans="1:13">
      <c r="A633" s="17">
        <v>8</v>
      </c>
      <c r="B633" s="7"/>
      <c r="C633" s="7"/>
      <c r="D633" s="7"/>
      <c r="E633" s="71"/>
      <c r="F633" s="6"/>
      <c r="G633" s="108"/>
      <c r="H633" s="199"/>
      <c r="I633" s="200"/>
      <c r="J633" s="199"/>
      <c r="K633" s="200"/>
      <c r="L633" s="27"/>
      <c r="M633" s="108"/>
    </row>
    <row r="634" spans="1:13">
      <c r="A634" s="17">
        <v>9</v>
      </c>
      <c r="B634" s="23"/>
      <c r="C634" s="7"/>
      <c r="D634" s="7"/>
      <c r="E634" s="6"/>
      <c r="F634" s="6"/>
      <c r="G634" s="108"/>
      <c r="H634" s="38" t="s">
        <v>68</v>
      </c>
      <c r="I634" s="38"/>
      <c r="J634" s="38"/>
      <c r="K634" s="38"/>
      <c r="L634" s="27"/>
      <c r="M634" s="108"/>
    </row>
    <row r="635" spans="1:13">
      <c r="A635" s="17">
        <v>10</v>
      </c>
      <c r="B635" s="95"/>
      <c r="C635" s="6"/>
      <c r="D635" s="6"/>
      <c r="E635" s="6"/>
      <c r="F635" s="6"/>
      <c r="G635" s="108"/>
      <c r="H635" s="54" t="s">
        <v>69</v>
      </c>
      <c r="I635" s="54"/>
      <c r="J635" s="54"/>
      <c r="K635" s="54"/>
      <c r="L635" s="27"/>
      <c r="M635" s="108"/>
    </row>
    <row r="636" spans="1:13">
      <c r="A636" s="17">
        <v>11</v>
      </c>
      <c r="B636" s="76"/>
      <c r="C636" s="6"/>
      <c r="D636" s="6"/>
      <c r="E636" s="6"/>
      <c r="F636" s="6"/>
      <c r="G636" s="128"/>
      <c r="H636" s="182"/>
      <c r="I636" s="183"/>
      <c r="J636" s="8"/>
      <c r="K636" s="8"/>
      <c r="L636" s="8"/>
      <c r="M636" s="129"/>
    </row>
    <row r="637" spans="1:13">
      <c r="A637" s="17">
        <v>12</v>
      </c>
      <c r="B637" s="75"/>
      <c r="C637" s="6"/>
      <c r="D637" s="6"/>
      <c r="E637" s="6"/>
      <c r="F637" s="6"/>
      <c r="G637" s="128"/>
      <c r="H637" s="95"/>
      <c r="I637" s="7"/>
      <c r="J637" s="8"/>
      <c r="K637" s="8"/>
      <c r="L637" s="8"/>
      <c r="M637" s="129"/>
    </row>
    <row r="638" spans="1:13">
      <c r="A638" s="17">
        <v>13</v>
      </c>
      <c r="B638" s="76"/>
      <c r="C638" s="6"/>
      <c r="D638" s="6"/>
      <c r="E638" s="6"/>
      <c r="F638" s="6"/>
      <c r="G638" s="128"/>
      <c r="H638" s="95"/>
      <c r="I638" s="7"/>
      <c r="J638" s="8"/>
      <c r="K638" s="8"/>
      <c r="L638" s="8"/>
      <c r="M638" s="129"/>
    </row>
    <row r="639" spans="1:13">
      <c r="A639" s="17">
        <v>14</v>
      </c>
      <c r="B639" s="76"/>
      <c r="C639" s="6"/>
      <c r="D639" s="6"/>
      <c r="E639" s="6"/>
      <c r="F639" s="6"/>
      <c r="G639" s="128"/>
      <c r="H639" s="95"/>
      <c r="I639" s="7"/>
      <c r="J639" s="8"/>
      <c r="K639" s="8"/>
      <c r="L639" s="8"/>
      <c r="M639" s="129"/>
    </row>
    <row r="640" spans="1:13">
      <c r="A640" s="17">
        <v>15</v>
      </c>
      <c r="B640" s="76"/>
      <c r="C640" s="6"/>
      <c r="D640" s="6"/>
      <c r="E640" s="6"/>
      <c r="F640" s="6"/>
      <c r="G640" s="128"/>
      <c r="H640" s="95"/>
      <c r="I640" s="7"/>
      <c r="J640" s="8"/>
      <c r="K640" s="8"/>
      <c r="L640" s="8"/>
      <c r="M640" s="129"/>
    </row>
    <row r="641" spans="1:13">
      <c r="A641" s="17">
        <v>16</v>
      </c>
      <c r="B641" s="75"/>
      <c r="C641" s="6"/>
      <c r="D641" s="6"/>
      <c r="E641" s="6"/>
      <c r="F641" s="6"/>
      <c r="G641" s="132"/>
      <c r="H641" s="95"/>
      <c r="I641" s="7"/>
      <c r="J641" s="8"/>
      <c r="K641" s="8"/>
      <c r="L641" s="8"/>
      <c r="M641" s="129"/>
    </row>
    <row r="642" spans="1:13">
      <c r="A642" s="17">
        <v>17</v>
      </c>
      <c r="B642" s="76"/>
      <c r="C642" s="6"/>
      <c r="D642" s="6"/>
      <c r="E642" s="6"/>
      <c r="F642" s="6"/>
      <c r="G642" s="132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32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29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29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29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29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29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29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29"/>
    </row>
    <row r="651" spans="1:13">
      <c r="G651" s="129"/>
      <c r="H651" s="8"/>
      <c r="I651" s="8"/>
      <c r="J651" s="8"/>
      <c r="K651" s="8"/>
      <c r="L651" s="8"/>
      <c r="M651" s="129"/>
    </row>
    <row r="652" spans="1:13">
      <c r="G652" s="129"/>
      <c r="H652" s="8"/>
      <c r="I652" s="8"/>
      <c r="J652" s="8"/>
      <c r="K652" s="8"/>
      <c r="L652" s="8"/>
      <c r="M652" s="129"/>
    </row>
    <row r="653" spans="1:13">
      <c r="G653" s="129"/>
      <c r="H653" s="8"/>
      <c r="I653" s="8"/>
      <c r="J653" s="8"/>
      <c r="K653" s="8"/>
      <c r="L653" s="8"/>
      <c r="M653" s="129"/>
    </row>
    <row r="654" spans="1:13">
      <c r="G654" s="129"/>
      <c r="H654" s="8"/>
      <c r="I654" s="8"/>
      <c r="J654" s="8"/>
      <c r="K654" s="8"/>
      <c r="L654" s="8"/>
      <c r="M654" s="129"/>
    </row>
    <row r="655" spans="1:13">
      <c r="G655" s="129"/>
      <c r="H655" s="8"/>
      <c r="I655" s="8"/>
      <c r="J655" s="8"/>
      <c r="K655" s="8"/>
      <c r="L655" s="8"/>
      <c r="M655" s="129"/>
    </row>
    <row r="656" spans="1:13">
      <c r="G656" s="129"/>
      <c r="H656" s="8"/>
      <c r="I656" s="8"/>
      <c r="J656" s="8"/>
      <c r="K656" s="8"/>
      <c r="L656" s="8"/>
      <c r="M656" s="129"/>
    </row>
    <row r="657" spans="1:13">
      <c r="G657" s="129"/>
      <c r="H657" s="8"/>
      <c r="I657" s="8"/>
      <c r="J657" s="8"/>
      <c r="K657" s="8"/>
      <c r="L657" s="8"/>
      <c r="M657" s="129"/>
    </row>
    <row r="658" spans="1:13">
      <c r="G658" s="129"/>
      <c r="H658" s="8"/>
      <c r="I658" s="8"/>
      <c r="J658" s="8"/>
      <c r="K658" s="8"/>
      <c r="L658" s="8"/>
      <c r="M658" s="129"/>
    </row>
    <row r="659" spans="1:13">
      <c r="G659" s="129"/>
      <c r="H659" s="8"/>
      <c r="I659" s="8"/>
      <c r="J659" s="8"/>
      <c r="K659" s="8"/>
      <c r="L659" s="8"/>
      <c r="M659" s="129"/>
    </row>
    <row r="660" spans="1:13">
      <c r="G660" s="129"/>
      <c r="H660" s="8"/>
      <c r="I660" s="8"/>
      <c r="J660" s="8"/>
      <c r="K660" s="8"/>
      <c r="L660" s="8"/>
      <c r="M660" s="129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24"/>
    </row>
    <row r="662" spans="1:13">
      <c r="A662" s="202" t="s">
        <v>86</v>
      </c>
      <c r="B662" s="203"/>
      <c r="C662" s="203"/>
      <c r="D662" s="203"/>
      <c r="E662" s="203"/>
      <c r="F662" s="97"/>
      <c r="G662" s="108"/>
      <c r="H662" s="96" t="s">
        <v>51</v>
      </c>
      <c r="I662" s="96"/>
      <c r="J662" s="96"/>
      <c r="K662" s="27"/>
      <c r="L662" s="27"/>
      <c r="M662" s="108"/>
    </row>
    <row r="663" spans="1:13">
      <c r="A663" s="34" t="s">
        <v>52</v>
      </c>
      <c r="B663" s="97"/>
      <c r="C663" s="97"/>
      <c r="D663" s="97"/>
      <c r="E663" s="97"/>
      <c r="F663" s="97"/>
      <c r="G663" s="108"/>
      <c r="H663" s="55" t="s">
        <v>89</v>
      </c>
      <c r="I663" s="55"/>
      <c r="J663" s="55"/>
      <c r="K663" s="37"/>
      <c r="L663" s="26"/>
      <c r="M663" s="125"/>
    </row>
    <row r="664" spans="1:13">
      <c r="A664" s="97"/>
      <c r="B664" s="29"/>
      <c r="C664" s="15" t="s">
        <v>53</v>
      </c>
      <c r="D664" s="67"/>
      <c r="E664" s="30"/>
      <c r="F664" s="28"/>
      <c r="G664" s="108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8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8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8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8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8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8"/>
      <c r="H670" s="72"/>
      <c r="I670" s="72"/>
      <c r="J670" s="72"/>
      <c r="K670" s="72"/>
      <c r="L670" s="44"/>
      <c r="M670" s="11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8"/>
      <c r="H671" s="98"/>
      <c r="I671" s="98"/>
      <c r="J671" s="98"/>
      <c r="K671" s="98"/>
      <c r="L671" s="44"/>
      <c r="M671" s="115"/>
    </row>
    <row r="672" spans="1:13">
      <c r="A672" s="17">
        <v>3</v>
      </c>
      <c r="B672" s="75"/>
      <c r="C672" s="71"/>
      <c r="D672" s="6"/>
      <c r="E672" s="71"/>
      <c r="F672" s="6"/>
      <c r="G672" s="108"/>
      <c r="H672" s="204" t="s">
        <v>75</v>
      </c>
      <c r="I672" s="205"/>
      <c r="J672" s="9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8"/>
      <c r="H673" s="21" t="s">
        <v>64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8"/>
      <c r="H674" s="21" t="s">
        <v>65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8"/>
      <c r="H675" s="206" t="s">
        <v>66</v>
      </c>
      <c r="I675" s="207"/>
      <c r="J675" s="206" t="s">
        <v>67</v>
      </c>
      <c r="K675" s="207"/>
      <c r="L675" s="20"/>
      <c r="M675" s="128"/>
    </row>
    <row r="676" spans="1:13">
      <c r="A676" s="17">
        <v>7</v>
      </c>
      <c r="B676" s="76"/>
      <c r="C676" s="71"/>
      <c r="D676" s="71"/>
      <c r="E676" s="71"/>
      <c r="F676" s="6"/>
      <c r="G676" s="108"/>
      <c r="H676" s="197"/>
      <c r="I676" s="198"/>
      <c r="J676" s="197"/>
      <c r="K676" s="198"/>
      <c r="L676" s="27"/>
      <c r="M676" s="108"/>
    </row>
    <row r="677" spans="1:13">
      <c r="A677" s="17">
        <v>8</v>
      </c>
      <c r="B677" s="7"/>
      <c r="C677" s="7"/>
      <c r="D677" s="7"/>
      <c r="E677" s="71"/>
      <c r="F677" s="6"/>
      <c r="G677" s="108"/>
      <c r="H677" s="199"/>
      <c r="I677" s="200"/>
      <c r="J677" s="199"/>
      <c r="K677" s="200"/>
      <c r="L677" s="27"/>
      <c r="M677" s="108"/>
    </row>
    <row r="678" spans="1:13">
      <c r="A678" s="17">
        <v>9</v>
      </c>
      <c r="B678" s="23"/>
      <c r="C678" s="7"/>
      <c r="D678" s="7"/>
      <c r="E678" s="6"/>
      <c r="F678" s="6"/>
      <c r="G678" s="108"/>
      <c r="H678" s="38" t="s">
        <v>68</v>
      </c>
      <c r="I678" s="38"/>
      <c r="J678" s="38"/>
      <c r="K678" s="38"/>
      <c r="L678" s="27"/>
      <c r="M678" s="108"/>
    </row>
    <row r="679" spans="1:13">
      <c r="A679" s="17">
        <v>10</v>
      </c>
      <c r="B679" s="95"/>
      <c r="C679" s="6"/>
      <c r="D679" s="6"/>
      <c r="E679" s="6"/>
      <c r="F679" s="6"/>
      <c r="G679" s="108"/>
      <c r="H679" s="54" t="s">
        <v>69</v>
      </c>
      <c r="I679" s="54"/>
      <c r="J679" s="54"/>
      <c r="K679" s="54"/>
      <c r="L679" s="27"/>
      <c r="M679" s="108"/>
    </row>
    <row r="680" spans="1:13">
      <c r="A680" s="17">
        <v>11</v>
      </c>
      <c r="B680" s="76"/>
      <c r="C680" s="6"/>
      <c r="D680" s="6"/>
      <c r="E680" s="6"/>
      <c r="F680" s="6"/>
      <c r="G680" s="128"/>
      <c r="H680" s="182"/>
      <c r="I680" s="183"/>
      <c r="J680" s="8"/>
      <c r="K680" s="8"/>
      <c r="L680" s="8"/>
      <c r="M680" s="129"/>
    </row>
    <row r="681" spans="1:13">
      <c r="A681" s="17">
        <v>12</v>
      </c>
      <c r="B681" s="75"/>
      <c r="C681" s="6"/>
      <c r="D681" s="6"/>
      <c r="E681" s="6"/>
      <c r="F681" s="6"/>
      <c r="G681" s="128"/>
      <c r="H681" s="95"/>
      <c r="I681" s="7"/>
      <c r="J681" s="8"/>
      <c r="K681" s="8"/>
      <c r="L681" s="8"/>
      <c r="M681" s="129"/>
    </row>
    <row r="682" spans="1:13">
      <c r="A682" s="17">
        <v>13</v>
      </c>
      <c r="B682" s="76"/>
      <c r="C682" s="6"/>
      <c r="D682" s="6"/>
      <c r="E682" s="6"/>
      <c r="F682" s="6"/>
      <c r="G682" s="128"/>
      <c r="H682" s="95"/>
      <c r="I682" s="7"/>
      <c r="J682" s="8"/>
      <c r="K682" s="8"/>
      <c r="L682" s="8"/>
      <c r="M682" s="129"/>
    </row>
    <row r="683" spans="1:13">
      <c r="A683" s="17">
        <v>14</v>
      </c>
      <c r="B683" s="76"/>
      <c r="C683" s="6"/>
      <c r="D683" s="6"/>
      <c r="E683" s="6"/>
      <c r="F683" s="6"/>
      <c r="G683" s="128"/>
      <c r="H683" s="95"/>
      <c r="I683" s="7"/>
      <c r="J683" s="8"/>
      <c r="K683" s="8"/>
      <c r="L683" s="8"/>
      <c r="M683" s="129"/>
    </row>
    <row r="684" spans="1:13">
      <c r="A684" s="17">
        <v>15</v>
      </c>
      <c r="B684" s="76"/>
      <c r="C684" s="6"/>
      <c r="D684" s="6"/>
      <c r="E684" s="6"/>
      <c r="F684" s="6"/>
      <c r="G684" s="128"/>
      <c r="H684" s="95"/>
      <c r="I684" s="7"/>
      <c r="J684" s="8"/>
      <c r="K684" s="8"/>
      <c r="L684" s="8"/>
      <c r="M684" s="129"/>
    </row>
    <row r="685" spans="1:13">
      <c r="A685" s="17">
        <v>16</v>
      </c>
      <c r="B685" s="75"/>
      <c r="C685" s="6"/>
      <c r="D685" s="6"/>
      <c r="E685" s="6"/>
      <c r="F685" s="6"/>
      <c r="G685" s="132"/>
      <c r="H685" s="95"/>
      <c r="I685" s="7"/>
      <c r="J685" s="8"/>
      <c r="K685" s="8"/>
      <c r="L685" s="8"/>
      <c r="M685" s="129"/>
    </row>
    <row r="686" spans="1:13">
      <c r="A686" s="17">
        <v>17</v>
      </c>
      <c r="B686" s="76"/>
      <c r="C686" s="6"/>
      <c r="D686" s="6"/>
      <c r="E686" s="6"/>
      <c r="F686" s="6"/>
      <c r="G686" s="132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32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29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29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29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29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29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29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29"/>
    </row>
    <row r="695" spans="1:13">
      <c r="G695" s="129"/>
      <c r="H695" s="8"/>
      <c r="I695" s="8"/>
      <c r="J695" s="8"/>
      <c r="K695" s="8"/>
      <c r="L695" s="8"/>
      <c r="M695" s="129"/>
    </row>
    <row r="696" spans="1:13">
      <c r="G696" s="129"/>
      <c r="H696" s="8"/>
      <c r="I696" s="8"/>
      <c r="J696" s="8"/>
      <c r="K696" s="8"/>
      <c r="L696" s="8"/>
      <c r="M696" s="129"/>
    </row>
    <row r="697" spans="1:13">
      <c r="G697" s="129"/>
      <c r="H697" s="8"/>
      <c r="I697" s="8"/>
      <c r="J697" s="8"/>
      <c r="K697" s="8"/>
      <c r="L697" s="8"/>
      <c r="M697" s="129"/>
    </row>
    <row r="698" spans="1:13">
      <c r="G698" s="129"/>
      <c r="H698" s="8"/>
      <c r="I698" s="8"/>
      <c r="J698" s="8"/>
      <c r="K698" s="8"/>
      <c r="L698" s="8"/>
      <c r="M698" s="129"/>
    </row>
    <row r="699" spans="1:13">
      <c r="G699" s="129"/>
      <c r="H699" s="8"/>
      <c r="I699" s="8"/>
      <c r="J699" s="8"/>
      <c r="K699" s="8"/>
      <c r="L699" s="8"/>
      <c r="M699" s="129"/>
    </row>
    <row r="700" spans="1:13">
      <c r="G700" s="129"/>
      <c r="H700" s="8"/>
      <c r="I700" s="8"/>
      <c r="J700" s="8"/>
      <c r="K700" s="8"/>
      <c r="L700" s="8"/>
      <c r="M700" s="129"/>
    </row>
    <row r="701" spans="1:13">
      <c r="G701" s="129"/>
      <c r="H701" s="8"/>
      <c r="I701" s="8"/>
      <c r="J701" s="8"/>
      <c r="K701" s="8"/>
      <c r="L701" s="8"/>
      <c r="M701" s="129"/>
    </row>
    <row r="702" spans="1:13">
      <c r="G702" s="129"/>
      <c r="H702" s="8"/>
      <c r="I702" s="8"/>
      <c r="J702" s="8"/>
      <c r="K702" s="8"/>
      <c r="L702" s="8"/>
      <c r="M702" s="129"/>
    </row>
    <row r="703" spans="1:13">
      <c r="G703" s="129"/>
      <c r="H703" s="8"/>
      <c r="I703" s="8"/>
      <c r="J703" s="8"/>
      <c r="K703" s="8"/>
      <c r="L703" s="8"/>
      <c r="M703" s="129"/>
    </row>
    <row r="704" spans="1:13">
      <c r="G704" s="129"/>
      <c r="H704" s="8"/>
      <c r="I704" s="8"/>
      <c r="J704" s="8"/>
      <c r="K704" s="8"/>
      <c r="L704" s="8"/>
      <c r="M704" s="129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24"/>
    </row>
    <row r="706" spans="1:13">
      <c r="A706" s="202" t="s">
        <v>86</v>
      </c>
      <c r="B706" s="203"/>
      <c r="C706" s="203"/>
      <c r="D706" s="203"/>
      <c r="E706" s="203"/>
      <c r="F706" s="97"/>
      <c r="G706" s="108"/>
      <c r="H706" s="96" t="s">
        <v>51</v>
      </c>
      <c r="I706" s="96"/>
      <c r="J706" s="96"/>
      <c r="K706" s="27"/>
      <c r="L706" s="27"/>
      <c r="M706" s="108"/>
    </row>
    <row r="707" spans="1:13">
      <c r="A707" s="34" t="s">
        <v>52</v>
      </c>
      <c r="B707" s="97"/>
      <c r="C707" s="97"/>
      <c r="D707" s="97"/>
      <c r="E707" s="97"/>
      <c r="F707" s="97"/>
      <c r="G707" s="108"/>
      <c r="H707" s="55" t="s">
        <v>89</v>
      </c>
      <c r="I707" s="55"/>
      <c r="J707" s="55"/>
      <c r="K707" s="37"/>
      <c r="L707" s="26"/>
      <c r="M707" s="125"/>
    </row>
    <row r="708" spans="1:13">
      <c r="A708" s="97"/>
      <c r="B708" s="29"/>
      <c r="C708" s="15" t="s">
        <v>53</v>
      </c>
      <c r="D708" s="67"/>
      <c r="E708" s="30"/>
      <c r="F708" s="28"/>
      <c r="G708" s="108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8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8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8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8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8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8"/>
      <c r="H714" s="72"/>
      <c r="I714" s="72"/>
      <c r="J714" s="72"/>
      <c r="K714" s="72"/>
      <c r="L714" s="44"/>
      <c r="M714" s="11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8"/>
      <c r="H715" s="98"/>
      <c r="I715" s="98"/>
      <c r="J715" s="98"/>
      <c r="K715" s="98"/>
      <c r="L715" s="44"/>
      <c r="M715" s="115"/>
    </row>
    <row r="716" spans="1:13">
      <c r="A716" s="17">
        <v>3</v>
      </c>
      <c r="B716" s="75"/>
      <c r="C716" s="71"/>
      <c r="D716" s="6"/>
      <c r="E716" s="71"/>
      <c r="F716" s="6"/>
      <c r="G716" s="108"/>
      <c r="H716" s="204" t="s">
        <v>75</v>
      </c>
      <c r="I716" s="205"/>
      <c r="J716" s="9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8"/>
      <c r="H717" s="21" t="s">
        <v>64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8"/>
      <c r="H718" s="21" t="s">
        <v>65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8"/>
      <c r="H719" s="206" t="s">
        <v>66</v>
      </c>
      <c r="I719" s="207"/>
      <c r="J719" s="206" t="s">
        <v>67</v>
      </c>
      <c r="K719" s="207"/>
      <c r="L719" s="20"/>
      <c r="M719" s="128"/>
    </row>
    <row r="720" spans="1:13">
      <c r="A720" s="17">
        <v>7</v>
      </c>
      <c r="B720" s="76"/>
      <c r="C720" s="71"/>
      <c r="D720" s="71"/>
      <c r="E720" s="71"/>
      <c r="F720" s="6"/>
      <c r="G720" s="108"/>
      <c r="H720" s="197"/>
      <c r="I720" s="198"/>
      <c r="J720" s="197"/>
      <c r="K720" s="198"/>
      <c r="L720" s="27"/>
      <c r="M720" s="108"/>
    </row>
    <row r="721" spans="1:13">
      <c r="A721" s="17">
        <v>8</v>
      </c>
      <c r="B721" s="7"/>
      <c r="C721" s="7"/>
      <c r="D721" s="7"/>
      <c r="E721" s="71"/>
      <c r="F721" s="6"/>
      <c r="G721" s="108"/>
      <c r="H721" s="199"/>
      <c r="I721" s="200"/>
      <c r="J721" s="199"/>
      <c r="K721" s="200"/>
      <c r="L721" s="27"/>
      <c r="M721" s="108"/>
    </row>
    <row r="722" spans="1:13">
      <c r="A722" s="17">
        <v>9</v>
      </c>
      <c r="B722" s="23"/>
      <c r="C722" s="7"/>
      <c r="D722" s="7"/>
      <c r="E722" s="6"/>
      <c r="F722" s="6"/>
      <c r="G722" s="108"/>
      <c r="H722" s="38" t="s">
        <v>68</v>
      </c>
      <c r="I722" s="38"/>
      <c r="J722" s="38"/>
      <c r="K722" s="38"/>
      <c r="L722" s="27"/>
      <c r="M722" s="108"/>
    </row>
    <row r="723" spans="1:13">
      <c r="A723" s="17">
        <v>10</v>
      </c>
      <c r="B723" s="95"/>
      <c r="C723" s="6"/>
      <c r="D723" s="6"/>
      <c r="E723" s="6"/>
      <c r="F723" s="6"/>
      <c r="G723" s="108"/>
      <c r="H723" s="54" t="s">
        <v>69</v>
      </c>
      <c r="I723" s="54"/>
      <c r="J723" s="54"/>
      <c r="K723" s="54"/>
      <c r="L723" s="27"/>
      <c r="M723" s="108"/>
    </row>
    <row r="724" spans="1:13">
      <c r="A724" s="17">
        <v>11</v>
      </c>
      <c r="B724" s="76"/>
      <c r="C724" s="6"/>
      <c r="D724" s="6"/>
      <c r="E724" s="6"/>
      <c r="F724" s="6"/>
      <c r="G724" s="128"/>
      <c r="H724" s="182"/>
      <c r="I724" s="183"/>
      <c r="J724" s="8"/>
      <c r="K724" s="8"/>
      <c r="L724" s="8"/>
      <c r="M724" s="129"/>
    </row>
    <row r="725" spans="1:13">
      <c r="A725" s="17">
        <v>12</v>
      </c>
      <c r="B725" s="75"/>
      <c r="C725" s="6"/>
      <c r="D725" s="6"/>
      <c r="E725" s="6"/>
      <c r="F725" s="6"/>
      <c r="G725" s="128"/>
      <c r="H725" s="95"/>
      <c r="I725" s="7"/>
      <c r="J725" s="8"/>
      <c r="K725" s="8"/>
      <c r="L725" s="8"/>
      <c r="M725" s="129"/>
    </row>
    <row r="726" spans="1:13">
      <c r="A726" s="17">
        <v>13</v>
      </c>
      <c r="B726" s="76"/>
      <c r="C726" s="6"/>
      <c r="D726" s="6"/>
      <c r="E726" s="6"/>
      <c r="F726" s="6"/>
      <c r="G726" s="128"/>
      <c r="H726" s="95"/>
      <c r="I726" s="7"/>
      <c r="J726" s="8"/>
      <c r="K726" s="8"/>
      <c r="L726" s="8"/>
      <c r="M726" s="129"/>
    </row>
    <row r="727" spans="1:13">
      <c r="A727" s="17">
        <v>14</v>
      </c>
      <c r="B727" s="76"/>
      <c r="C727" s="6"/>
      <c r="D727" s="6"/>
      <c r="E727" s="6"/>
      <c r="F727" s="6"/>
      <c r="G727" s="128"/>
      <c r="H727" s="95"/>
      <c r="I727" s="7"/>
      <c r="J727" s="8"/>
      <c r="K727" s="8"/>
      <c r="L727" s="8"/>
      <c r="M727" s="129"/>
    </row>
    <row r="728" spans="1:13">
      <c r="A728" s="17">
        <v>15</v>
      </c>
      <c r="B728" s="76"/>
      <c r="C728" s="6"/>
      <c r="D728" s="6"/>
      <c r="E728" s="6"/>
      <c r="F728" s="6"/>
      <c r="G728" s="128"/>
      <c r="H728" s="95"/>
      <c r="I728" s="7"/>
      <c r="J728" s="8"/>
      <c r="K728" s="8"/>
      <c r="L728" s="8"/>
      <c r="M728" s="129"/>
    </row>
    <row r="729" spans="1:13">
      <c r="A729" s="17">
        <v>16</v>
      </c>
      <c r="B729" s="75"/>
      <c r="C729" s="6"/>
      <c r="D729" s="6"/>
      <c r="E729" s="6"/>
      <c r="F729" s="6"/>
      <c r="G729" s="132"/>
      <c r="H729" s="95"/>
      <c r="I729" s="7"/>
      <c r="J729" s="8"/>
      <c r="K729" s="8"/>
      <c r="L729" s="8"/>
      <c r="M729" s="129"/>
    </row>
    <row r="730" spans="1:13">
      <c r="A730" s="17">
        <v>17</v>
      </c>
      <c r="B730" s="76"/>
      <c r="C730" s="6"/>
      <c r="D730" s="6"/>
      <c r="E730" s="6"/>
      <c r="F730" s="6"/>
      <c r="G730" s="132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32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29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29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29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29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29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29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29"/>
    </row>
    <row r="739" spans="1:13">
      <c r="G739" s="129"/>
      <c r="H739" s="8"/>
      <c r="I739" s="8"/>
      <c r="J739" s="8"/>
      <c r="K739" s="8"/>
      <c r="L739" s="8"/>
      <c r="M739" s="129"/>
    </row>
    <row r="740" spans="1:13">
      <c r="G740" s="129"/>
      <c r="H740" s="8"/>
      <c r="I740" s="8"/>
      <c r="J740" s="8"/>
      <c r="K740" s="8"/>
      <c r="L740" s="8"/>
      <c r="M740" s="129"/>
    </row>
    <row r="741" spans="1:13">
      <c r="G741" s="129"/>
      <c r="H741" s="8"/>
      <c r="I741" s="8"/>
      <c r="J741" s="8"/>
      <c r="K741" s="8"/>
      <c r="L741" s="8"/>
      <c r="M741" s="129"/>
    </row>
    <row r="742" spans="1:13">
      <c r="G742" s="129"/>
      <c r="H742" s="8"/>
      <c r="I742" s="8"/>
      <c r="J742" s="8"/>
      <c r="K742" s="8"/>
      <c r="L742" s="8"/>
      <c r="M742" s="129"/>
    </row>
    <row r="743" spans="1:13">
      <c r="G743" s="129"/>
      <c r="H743" s="8"/>
      <c r="I743" s="8"/>
      <c r="J743" s="8"/>
      <c r="K743" s="8"/>
      <c r="L743" s="8"/>
      <c r="M743" s="129"/>
    </row>
    <row r="744" spans="1:13">
      <c r="G744" s="129"/>
      <c r="H744" s="8"/>
      <c r="I744" s="8"/>
      <c r="J744" s="8"/>
      <c r="K744" s="8"/>
      <c r="L744" s="8"/>
      <c r="M744" s="129"/>
    </row>
    <row r="745" spans="1:13">
      <c r="G745" s="129"/>
      <c r="H745" s="8"/>
      <c r="I745" s="8"/>
      <c r="J745" s="8"/>
      <c r="K745" s="8"/>
      <c r="L745" s="8"/>
      <c r="M745" s="129"/>
    </row>
    <row r="746" spans="1:13">
      <c r="G746" s="129"/>
      <c r="H746" s="8"/>
      <c r="I746" s="8"/>
      <c r="J746" s="8"/>
      <c r="K746" s="8"/>
      <c r="L746" s="8"/>
      <c r="M746" s="129"/>
    </row>
    <row r="747" spans="1:13">
      <c r="G747" s="129"/>
      <c r="H747" s="8"/>
      <c r="I747" s="8"/>
      <c r="J747" s="8"/>
      <c r="K747" s="8"/>
      <c r="L747" s="8"/>
      <c r="M747" s="129"/>
    </row>
    <row r="748" spans="1:13">
      <c r="G748" s="129"/>
      <c r="H748" s="8"/>
      <c r="I748" s="8"/>
      <c r="J748" s="8"/>
      <c r="K748" s="8"/>
      <c r="L748" s="8"/>
      <c r="M748" s="129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24"/>
    </row>
    <row r="750" spans="1:13">
      <c r="A750" s="202" t="s">
        <v>86</v>
      </c>
      <c r="B750" s="203"/>
      <c r="C750" s="203"/>
      <c r="D750" s="203"/>
      <c r="E750" s="203"/>
      <c r="F750" s="97"/>
      <c r="G750" s="108"/>
      <c r="H750" s="96" t="s">
        <v>51</v>
      </c>
      <c r="I750" s="96"/>
      <c r="J750" s="96"/>
      <c r="K750" s="27"/>
      <c r="L750" s="27"/>
      <c r="M750" s="108"/>
    </row>
    <row r="751" spans="1:13">
      <c r="A751" s="34" t="s">
        <v>52</v>
      </c>
      <c r="B751" s="97"/>
      <c r="C751" s="97"/>
      <c r="D751" s="97"/>
      <c r="E751" s="97"/>
      <c r="F751" s="97"/>
      <c r="G751" s="108"/>
      <c r="H751" s="55" t="s">
        <v>89</v>
      </c>
      <c r="I751" s="55"/>
      <c r="J751" s="55"/>
      <c r="K751" s="37"/>
      <c r="L751" s="26"/>
      <c r="M751" s="125"/>
    </row>
    <row r="752" spans="1:13">
      <c r="A752" s="97"/>
      <c r="B752" s="29"/>
      <c r="C752" s="15" t="s">
        <v>53</v>
      </c>
      <c r="D752" s="67"/>
      <c r="E752" s="30"/>
      <c r="F752" s="28"/>
      <c r="G752" s="108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8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8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8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8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8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8"/>
      <c r="H758" s="72"/>
      <c r="I758" s="72"/>
      <c r="J758" s="72"/>
      <c r="K758" s="72"/>
      <c r="L758" s="44"/>
      <c r="M758" s="11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8"/>
      <c r="H759" s="98"/>
      <c r="I759" s="98"/>
      <c r="J759" s="98"/>
      <c r="K759" s="98"/>
      <c r="L759" s="44"/>
      <c r="M759" s="115"/>
    </row>
    <row r="760" spans="1:13">
      <c r="A760" s="17">
        <v>3</v>
      </c>
      <c r="B760" s="75"/>
      <c r="C760" s="71"/>
      <c r="D760" s="6"/>
      <c r="E760" s="71"/>
      <c r="F760" s="6"/>
      <c r="G760" s="108"/>
      <c r="H760" s="204" t="s">
        <v>75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8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8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8"/>
      <c r="H763" s="206" t="s">
        <v>66</v>
      </c>
      <c r="I763" s="207"/>
      <c r="J763" s="206" t="s">
        <v>67</v>
      </c>
      <c r="K763" s="207"/>
      <c r="L763" s="20"/>
      <c r="M763" s="128"/>
    </row>
    <row r="764" spans="1:13">
      <c r="A764" s="17">
        <v>7</v>
      </c>
      <c r="B764" s="76"/>
      <c r="C764" s="71"/>
      <c r="D764" s="71"/>
      <c r="E764" s="71"/>
      <c r="F764" s="6"/>
      <c r="G764" s="108"/>
      <c r="H764" s="197"/>
      <c r="I764" s="198"/>
      <c r="J764" s="197"/>
      <c r="K764" s="198"/>
      <c r="L764" s="27"/>
      <c r="M764" s="108"/>
    </row>
    <row r="765" spans="1:13">
      <c r="A765" s="17">
        <v>8</v>
      </c>
      <c r="B765" s="7"/>
      <c r="C765" s="7"/>
      <c r="D765" s="7"/>
      <c r="E765" s="71"/>
      <c r="F765" s="6"/>
      <c r="G765" s="108"/>
      <c r="H765" s="199"/>
      <c r="I765" s="200"/>
      <c r="J765" s="199"/>
      <c r="K765" s="200"/>
      <c r="L765" s="27"/>
      <c r="M765" s="108"/>
    </row>
    <row r="766" spans="1:13">
      <c r="A766" s="17">
        <v>9</v>
      </c>
      <c r="B766" s="23"/>
      <c r="C766" s="7"/>
      <c r="D766" s="7"/>
      <c r="E766" s="6"/>
      <c r="F766" s="6"/>
      <c r="G766" s="108"/>
      <c r="H766" s="38" t="s">
        <v>68</v>
      </c>
      <c r="I766" s="38"/>
      <c r="J766" s="38"/>
      <c r="K766" s="38"/>
      <c r="L766" s="27"/>
      <c r="M766" s="108"/>
    </row>
    <row r="767" spans="1:13">
      <c r="A767" s="17">
        <v>10</v>
      </c>
      <c r="B767" s="95"/>
      <c r="C767" s="6"/>
      <c r="D767" s="6"/>
      <c r="E767" s="6"/>
      <c r="F767" s="6"/>
      <c r="G767" s="108"/>
      <c r="H767" s="54" t="s">
        <v>69</v>
      </c>
      <c r="I767" s="54"/>
      <c r="J767" s="54"/>
      <c r="K767" s="54"/>
      <c r="L767" s="27"/>
      <c r="M767" s="108"/>
    </row>
    <row r="768" spans="1:13">
      <c r="A768" s="17">
        <v>11</v>
      </c>
      <c r="B768" s="76"/>
      <c r="C768" s="6"/>
      <c r="D768" s="6"/>
      <c r="E768" s="6"/>
      <c r="F768" s="6"/>
      <c r="G768" s="128"/>
      <c r="H768" s="182"/>
      <c r="I768" s="183"/>
      <c r="J768" s="8"/>
      <c r="K768" s="8"/>
      <c r="L768" s="8"/>
      <c r="M768" s="129"/>
    </row>
    <row r="769" spans="1:13">
      <c r="A769" s="17">
        <v>12</v>
      </c>
      <c r="B769" s="75"/>
      <c r="C769" s="6"/>
      <c r="D769" s="6"/>
      <c r="E769" s="6"/>
      <c r="F769" s="6"/>
      <c r="G769" s="128"/>
      <c r="H769" s="95"/>
      <c r="I769" s="7"/>
      <c r="J769" s="8"/>
      <c r="K769" s="8"/>
      <c r="L769" s="8"/>
      <c r="M769" s="129"/>
    </row>
    <row r="770" spans="1:13">
      <c r="A770" s="17">
        <v>13</v>
      </c>
      <c r="B770" s="76"/>
      <c r="C770" s="6"/>
      <c r="D770" s="6"/>
      <c r="E770" s="6"/>
      <c r="F770" s="6"/>
      <c r="G770" s="128"/>
      <c r="H770" s="95"/>
      <c r="I770" s="7"/>
      <c r="J770" s="8"/>
      <c r="K770" s="8"/>
      <c r="L770" s="8"/>
      <c r="M770" s="129"/>
    </row>
    <row r="771" spans="1:13">
      <c r="A771" s="17">
        <v>14</v>
      </c>
      <c r="B771" s="76"/>
      <c r="C771" s="6"/>
      <c r="D771" s="6"/>
      <c r="E771" s="6"/>
      <c r="F771" s="6"/>
      <c r="G771" s="128"/>
      <c r="H771" s="95"/>
      <c r="I771" s="7"/>
      <c r="J771" s="8"/>
      <c r="K771" s="8"/>
      <c r="L771" s="8"/>
      <c r="M771" s="129"/>
    </row>
    <row r="772" spans="1:13">
      <c r="A772" s="17">
        <v>15</v>
      </c>
      <c r="B772" s="76"/>
      <c r="C772" s="6"/>
      <c r="D772" s="6"/>
      <c r="E772" s="6"/>
      <c r="F772" s="6"/>
      <c r="G772" s="128"/>
      <c r="H772" s="95"/>
      <c r="I772" s="7"/>
      <c r="J772" s="8"/>
      <c r="K772" s="8"/>
      <c r="L772" s="8"/>
      <c r="M772" s="129"/>
    </row>
    <row r="773" spans="1:13">
      <c r="A773" s="17">
        <v>16</v>
      </c>
      <c r="B773" s="75"/>
      <c r="C773" s="6"/>
      <c r="D773" s="6"/>
      <c r="E773" s="6"/>
      <c r="F773" s="6"/>
      <c r="G773" s="132"/>
      <c r="H773" s="95"/>
      <c r="I773" s="7"/>
      <c r="J773" s="8"/>
      <c r="K773" s="8"/>
      <c r="L773" s="8"/>
      <c r="M773" s="129"/>
    </row>
    <row r="774" spans="1:13">
      <c r="A774" s="17">
        <v>17</v>
      </c>
      <c r="B774" s="76"/>
      <c r="C774" s="6"/>
      <c r="D774" s="6"/>
      <c r="E774" s="6"/>
      <c r="F774" s="6"/>
      <c r="G774" s="132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32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29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29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29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29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29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29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29"/>
    </row>
    <row r="783" spans="1:13">
      <c r="G783" s="129"/>
      <c r="H783" s="8"/>
      <c r="I783" s="8"/>
      <c r="J783" s="8"/>
      <c r="K783" s="8"/>
      <c r="L783" s="8"/>
      <c r="M783" s="129"/>
    </row>
    <row r="784" spans="1:13">
      <c r="G784" s="129"/>
      <c r="H784" s="8"/>
      <c r="I784" s="8"/>
      <c r="J784" s="8"/>
      <c r="K784" s="8"/>
      <c r="L784" s="8"/>
      <c r="M784" s="129"/>
    </row>
    <row r="785" spans="1:13">
      <c r="G785" s="129"/>
      <c r="H785" s="8"/>
      <c r="I785" s="8"/>
      <c r="J785" s="8"/>
      <c r="K785" s="8"/>
      <c r="L785" s="8"/>
      <c r="M785" s="129"/>
    </row>
    <row r="786" spans="1:13">
      <c r="G786" s="129"/>
      <c r="H786" s="8"/>
      <c r="I786" s="8"/>
      <c r="J786" s="8"/>
      <c r="K786" s="8"/>
      <c r="L786" s="8"/>
      <c r="M786" s="129"/>
    </row>
    <row r="787" spans="1:13">
      <c r="G787" s="129"/>
      <c r="H787" s="8"/>
      <c r="I787" s="8"/>
      <c r="J787" s="8"/>
      <c r="K787" s="8"/>
      <c r="L787" s="8"/>
      <c r="M787" s="129"/>
    </row>
    <row r="788" spans="1:13">
      <c r="G788" s="129"/>
      <c r="H788" s="8"/>
      <c r="I788" s="8"/>
      <c r="J788" s="8"/>
      <c r="K788" s="8"/>
      <c r="L788" s="8"/>
      <c r="M788" s="129"/>
    </row>
    <row r="789" spans="1:13">
      <c r="G789" s="129"/>
      <c r="H789" s="8"/>
      <c r="I789" s="8"/>
      <c r="J789" s="8"/>
      <c r="K789" s="8"/>
      <c r="L789" s="8"/>
      <c r="M789" s="129"/>
    </row>
    <row r="790" spans="1:13">
      <c r="G790" s="129"/>
      <c r="H790" s="8"/>
      <c r="I790" s="8"/>
      <c r="J790" s="8"/>
      <c r="K790" s="8"/>
      <c r="L790" s="8"/>
      <c r="M790" s="129"/>
    </row>
    <row r="791" spans="1:13">
      <c r="G791" s="129"/>
      <c r="H791" s="8"/>
      <c r="I791" s="8"/>
      <c r="J791" s="8"/>
      <c r="K791" s="8"/>
      <c r="L791" s="8"/>
      <c r="M791" s="129"/>
    </row>
    <row r="792" spans="1:13">
      <c r="G792" s="129"/>
      <c r="H792" s="8"/>
      <c r="I792" s="8"/>
      <c r="J792" s="8"/>
      <c r="K792" s="8"/>
      <c r="L792" s="8"/>
      <c r="M792" s="129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24"/>
    </row>
    <row r="794" spans="1:13">
      <c r="A794" s="202" t="s">
        <v>86</v>
      </c>
      <c r="B794" s="203"/>
      <c r="C794" s="203"/>
      <c r="D794" s="203"/>
      <c r="E794" s="203"/>
      <c r="F794" s="97"/>
      <c r="G794" s="108"/>
      <c r="H794" s="96" t="s">
        <v>51</v>
      </c>
      <c r="I794" s="96"/>
      <c r="J794" s="96"/>
      <c r="K794" s="27"/>
      <c r="L794" s="27"/>
      <c r="M794" s="108"/>
    </row>
    <row r="795" spans="1:13">
      <c r="A795" s="34" t="s">
        <v>52</v>
      </c>
      <c r="B795" s="97"/>
      <c r="C795" s="97"/>
      <c r="D795" s="97"/>
      <c r="E795" s="97"/>
      <c r="F795" s="97"/>
      <c r="G795" s="108"/>
      <c r="H795" s="55" t="s">
        <v>89</v>
      </c>
      <c r="I795" s="55"/>
      <c r="J795" s="55"/>
      <c r="K795" s="37"/>
      <c r="L795" s="26"/>
      <c r="M795" s="125"/>
    </row>
    <row r="796" spans="1:13">
      <c r="A796" s="97"/>
      <c r="B796" s="29"/>
      <c r="C796" s="15" t="s">
        <v>53</v>
      </c>
      <c r="D796" s="67"/>
      <c r="E796" s="30"/>
      <c r="F796" s="28"/>
      <c r="G796" s="108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8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8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8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8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8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8"/>
      <c r="H802" s="72"/>
      <c r="I802" s="72"/>
      <c r="J802" s="72"/>
      <c r="K802" s="72"/>
      <c r="L802" s="44"/>
      <c r="M802" s="11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8"/>
      <c r="H803" s="98"/>
      <c r="I803" s="98"/>
      <c r="J803" s="98"/>
      <c r="K803" s="98"/>
      <c r="L803" s="44"/>
      <c r="M803" s="115"/>
    </row>
    <row r="804" spans="1:13">
      <c r="A804" s="17">
        <v>3</v>
      </c>
      <c r="B804" s="75"/>
      <c r="C804" s="71"/>
      <c r="D804" s="6"/>
      <c r="E804" s="71"/>
      <c r="F804" s="6"/>
      <c r="G804" s="108"/>
      <c r="H804" s="204" t="s">
        <v>75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8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8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8"/>
      <c r="H807" s="206" t="s">
        <v>66</v>
      </c>
      <c r="I807" s="207"/>
      <c r="J807" s="206" t="s">
        <v>67</v>
      </c>
      <c r="K807" s="207"/>
      <c r="L807" s="20"/>
      <c r="M807" s="128"/>
    </row>
    <row r="808" spans="1:13">
      <c r="A808" s="17">
        <v>7</v>
      </c>
      <c r="B808" s="76"/>
      <c r="C808" s="71"/>
      <c r="D808" s="71"/>
      <c r="E808" s="71"/>
      <c r="F808" s="6"/>
      <c r="G808" s="108"/>
      <c r="H808" s="197"/>
      <c r="I808" s="198"/>
      <c r="J808" s="197"/>
      <c r="K808" s="198"/>
      <c r="L808" s="27"/>
      <c r="M808" s="108"/>
    </row>
    <row r="809" spans="1:13">
      <c r="A809" s="17">
        <v>8</v>
      </c>
      <c r="B809" s="7"/>
      <c r="C809" s="7"/>
      <c r="D809" s="7"/>
      <c r="E809" s="71"/>
      <c r="F809" s="6"/>
      <c r="G809" s="108"/>
      <c r="H809" s="199"/>
      <c r="I809" s="200"/>
      <c r="J809" s="199"/>
      <c r="K809" s="200"/>
      <c r="L809" s="27"/>
      <c r="M809" s="108"/>
    </row>
    <row r="810" spans="1:13">
      <c r="A810" s="17">
        <v>9</v>
      </c>
      <c r="B810" s="23"/>
      <c r="C810" s="7"/>
      <c r="D810" s="7"/>
      <c r="E810" s="6"/>
      <c r="F810" s="6"/>
      <c r="G810" s="108"/>
      <c r="H810" s="38" t="s">
        <v>68</v>
      </c>
      <c r="I810" s="38"/>
      <c r="J810" s="38"/>
      <c r="K810" s="38"/>
      <c r="L810" s="27"/>
      <c r="M810" s="108"/>
    </row>
    <row r="811" spans="1:13">
      <c r="A811" s="17">
        <v>10</v>
      </c>
      <c r="B811" s="95"/>
      <c r="C811" s="6"/>
      <c r="D811" s="6"/>
      <c r="E811" s="6"/>
      <c r="F811" s="6"/>
      <c r="G811" s="108"/>
      <c r="H811" s="54" t="s">
        <v>69</v>
      </c>
      <c r="I811" s="54"/>
      <c r="J811" s="54"/>
      <c r="K811" s="54"/>
      <c r="L811" s="27"/>
      <c r="M811" s="108"/>
    </row>
    <row r="812" spans="1:13">
      <c r="A812" s="17">
        <v>11</v>
      </c>
      <c r="B812" s="76"/>
      <c r="C812" s="6"/>
      <c r="D812" s="6"/>
      <c r="E812" s="6"/>
      <c r="F812" s="6"/>
      <c r="G812" s="128"/>
      <c r="H812" s="182"/>
      <c r="I812" s="183"/>
      <c r="J812" s="8"/>
      <c r="K812" s="8"/>
      <c r="L812" s="8"/>
      <c r="M812" s="129"/>
    </row>
    <row r="813" spans="1:13">
      <c r="A813" s="17">
        <v>12</v>
      </c>
      <c r="B813" s="75"/>
      <c r="C813" s="6"/>
      <c r="D813" s="6"/>
      <c r="E813" s="6"/>
      <c r="F813" s="6"/>
      <c r="G813" s="128"/>
      <c r="H813" s="95"/>
      <c r="I813" s="7"/>
      <c r="J813" s="8"/>
      <c r="K813" s="8"/>
      <c r="L813" s="8"/>
      <c r="M813" s="129"/>
    </row>
    <row r="814" spans="1:13">
      <c r="A814" s="17">
        <v>13</v>
      </c>
      <c r="B814" s="76"/>
      <c r="C814" s="6"/>
      <c r="D814" s="6"/>
      <c r="E814" s="6"/>
      <c r="F814" s="6"/>
      <c r="G814" s="128"/>
      <c r="H814" s="95"/>
      <c r="I814" s="7"/>
      <c r="J814" s="8"/>
      <c r="K814" s="8"/>
      <c r="L814" s="8"/>
      <c r="M814" s="129"/>
    </row>
    <row r="815" spans="1:13">
      <c r="A815" s="17">
        <v>14</v>
      </c>
      <c r="B815" s="76"/>
      <c r="C815" s="6"/>
      <c r="D815" s="6"/>
      <c r="E815" s="6"/>
      <c r="F815" s="6"/>
      <c r="G815" s="128"/>
      <c r="H815" s="95"/>
      <c r="I815" s="7"/>
      <c r="J815" s="8"/>
      <c r="K815" s="8"/>
      <c r="L815" s="8"/>
      <c r="M815" s="129"/>
    </row>
    <row r="816" spans="1:13">
      <c r="A816" s="17">
        <v>15</v>
      </c>
      <c r="B816" s="76"/>
      <c r="C816" s="6"/>
      <c r="D816" s="6"/>
      <c r="E816" s="6"/>
      <c r="F816" s="6"/>
      <c r="G816" s="128"/>
      <c r="H816" s="95"/>
      <c r="I816" s="7"/>
      <c r="J816" s="8"/>
      <c r="K816" s="8"/>
      <c r="L816" s="8"/>
      <c r="M816" s="129"/>
    </row>
    <row r="817" spans="1:13">
      <c r="A817" s="17">
        <v>16</v>
      </c>
      <c r="B817" s="75"/>
      <c r="C817" s="6"/>
      <c r="D817" s="6"/>
      <c r="E817" s="6"/>
      <c r="F817" s="6"/>
      <c r="G817" s="132"/>
      <c r="H817" s="95"/>
      <c r="I817" s="7"/>
      <c r="J817" s="8"/>
      <c r="K817" s="8"/>
      <c r="L817" s="8"/>
      <c r="M817" s="129"/>
    </row>
    <row r="818" spans="1:13">
      <c r="A818" s="17">
        <v>17</v>
      </c>
      <c r="B818" s="76"/>
      <c r="C818" s="6"/>
      <c r="D818" s="6"/>
      <c r="E818" s="6"/>
      <c r="F818" s="6"/>
      <c r="G818" s="132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32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29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29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29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29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29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29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29"/>
    </row>
    <row r="827" spans="1:13">
      <c r="G827" s="129"/>
      <c r="H827" s="8"/>
      <c r="I827" s="8"/>
      <c r="J827" s="8"/>
      <c r="K827" s="8"/>
      <c r="L827" s="8"/>
      <c r="M827" s="129"/>
    </row>
    <row r="828" spans="1:13">
      <c r="G828" s="129"/>
      <c r="H828" s="8"/>
      <c r="I828" s="8"/>
      <c r="J828" s="8"/>
      <c r="K828" s="8"/>
      <c r="L828" s="8"/>
      <c r="M828" s="129"/>
    </row>
    <row r="829" spans="1:13">
      <c r="G829" s="129"/>
      <c r="H829" s="8"/>
      <c r="I829" s="8"/>
      <c r="J829" s="8"/>
      <c r="K829" s="8"/>
      <c r="L829" s="8"/>
      <c r="M829" s="129"/>
    </row>
    <row r="830" spans="1:13">
      <c r="G830" s="129"/>
      <c r="H830" s="8"/>
      <c r="I830" s="8"/>
      <c r="J830" s="8"/>
      <c r="K830" s="8"/>
      <c r="L830" s="8"/>
      <c r="M830" s="129"/>
    </row>
    <row r="831" spans="1:13">
      <c r="G831" s="129"/>
      <c r="H831" s="8"/>
      <c r="I831" s="8"/>
      <c r="J831" s="8"/>
      <c r="K831" s="8"/>
      <c r="L831" s="8"/>
      <c r="M831" s="129"/>
    </row>
    <row r="832" spans="1:13">
      <c r="G832" s="129"/>
      <c r="H832" s="8"/>
      <c r="I832" s="8"/>
      <c r="J832" s="8"/>
      <c r="K832" s="8"/>
      <c r="L832" s="8"/>
      <c r="M832" s="129"/>
    </row>
    <row r="833" spans="1:13">
      <c r="G833" s="129"/>
      <c r="H833" s="8"/>
      <c r="I833" s="8"/>
      <c r="J833" s="8"/>
      <c r="K833" s="8"/>
      <c r="L833" s="8"/>
      <c r="M833" s="129"/>
    </row>
    <row r="834" spans="1:13">
      <c r="G834" s="129"/>
      <c r="H834" s="8"/>
      <c r="I834" s="8"/>
      <c r="J834" s="8"/>
      <c r="K834" s="8"/>
      <c r="L834" s="8"/>
      <c r="M834" s="129"/>
    </row>
    <row r="835" spans="1:13">
      <c r="G835" s="129"/>
      <c r="H835" s="8"/>
      <c r="I835" s="8"/>
      <c r="J835" s="8"/>
      <c r="K835" s="8"/>
      <c r="L835" s="8"/>
      <c r="M835" s="129"/>
    </row>
    <row r="836" spans="1:13">
      <c r="G836" s="129"/>
      <c r="H836" s="8"/>
      <c r="I836" s="8"/>
      <c r="J836" s="8"/>
      <c r="K836" s="8"/>
      <c r="L836" s="8"/>
      <c r="M836" s="129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24"/>
    </row>
    <row r="838" spans="1:13">
      <c r="A838" s="202" t="s">
        <v>86</v>
      </c>
      <c r="B838" s="203"/>
      <c r="C838" s="203"/>
      <c r="D838" s="203"/>
      <c r="E838" s="203"/>
      <c r="F838" s="97"/>
      <c r="G838" s="108"/>
      <c r="H838" s="96" t="s">
        <v>51</v>
      </c>
      <c r="I838" s="96"/>
      <c r="J838" s="96"/>
      <c r="K838" s="27"/>
      <c r="L838" s="27"/>
      <c r="M838" s="108"/>
    </row>
    <row r="839" spans="1:13">
      <c r="A839" s="34" t="s">
        <v>52</v>
      </c>
      <c r="B839" s="97"/>
      <c r="C839" s="97"/>
      <c r="D839" s="97"/>
      <c r="E839" s="97"/>
      <c r="F839" s="97"/>
      <c r="G839" s="108"/>
      <c r="H839" s="55" t="s">
        <v>89</v>
      </c>
      <c r="I839" s="55"/>
      <c r="J839" s="55"/>
      <c r="K839" s="37"/>
      <c r="L839" s="26"/>
      <c r="M839" s="125"/>
    </row>
    <row r="840" spans="1:13">
      <c r="A840" s="97"/>
      <c r="B840" s="29"/>
      <c r="C840" s="15" t="s">
        <v>53</v>
      </c>
      <c r="D840" s="67"/>
      <c r="E840" s="30"/>
      <c r="F840" s="28"/>
      <c r="G840" s="108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8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8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8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8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8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8"/>
      <c r="H846" s="72"/>
      <c r="I846" s="72"/>
      <c r="J846" s="72"/>
      <c r="K846" s="72"/>
      <c r="L846" s="44"/>
      <c r="M846" s="11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8"/>
      <c r="H847" s="98"/>
      <c r="I847" s="98"/>
      <c r="J847" s="98"/>
      <c r="K847" s="98"/>
      <c r="L847" s="44"/>
      <c r="M847" s="115"/>
    </row>
    <row r="848" spans="1:13">
      <c r="A848" s="17">
        <v>3</v>
      </c>
      <c r="B848" s="75"/>
      <c r="C848" s="71"/>
      <c r="D848" s="6"/>
      <c r="E848" s="71"/>
      <c r="F848" s="6"/>
      <c r="G848" s="108"/>
      <c r="H848" s="204" t="s">
        <v>75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8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8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8"/>
      <c r="H851" s="206" t="s">
        <v>66</v>
      </c>
      <c r="I851" s="207"/>
      <c r="J851" s="206" t="s">
        <v>67</v>
      </c>
      <c r="K851" s="207"/>
      <c r="L851" s="20"/>
      <c r="M851" s="128"/>
    </row>
    <row r="852" spans="1:13">
      <c r="A852" s="17">
        <v>7</v>
      </c>
      <c r="B852" s="76"/>
      <c r="C852" s="71"/>
      <c r="D852" s="71"/>
      <c r="E852" s="71"/>
      <c r="F852" s="6"/>
      <c r="G852" s="108"/>
      <c r="H852" s="197"/>
      <c r="I852" s="198"/>
      <c r="J852" s="197"/>
      <c r="K852" s="198"/>
      <c r="L852" s="27"/>
      <c r="M852" s="108"/>
    </row>
    <row r="853" spans="1:13">
      <c r="A853" s="17">
        <v>8</v>
      </c>
      <c r="B853" s="7"/>
      <c r="C853" s="7"/>
      <c r="D853" s="7"/>
      <c r="E853" s="71"/>
      <c r="F853" s="6"/>
      <c r="G853" s="108"/>
      <c r="H853" s="199"/>
      <c r="I853" s="200"/>
      <c r="J853" s="199"/>
      <c r="K853" s="200"/>
      <c r="L853" s="27"/>
      <c r="M853" s="108"/>
    </row>
    <row r="854" spans="1:13">
      <c r="A854" s="17">
        <v>9</v>
      </c>
      <c r="B854" s="23"/>
      <c r="C854" s="7"/>
      <c r="D854" s="7"/>
      <c r="E854" s="6"/>
      <c r="F854" s="6"/>
      <c r="G854" s="108"/>
      <c r="H854" s="38" t="s">
        <v>68</v>
      </c>
      <c r="I854" s="38"/>
      <c r="J854" s="38"/>
      <c r="K854" s="38"/>
      <c r="L854" s="27"/>
      <c r="M854" s="108"/>
    </row>
    <row r="855" spans="1:13">
      <c r="A855" s="17">
        <v>10</v>
      </c>
      <c r="B855" s="95"/>
      <c r="C855" s="6"/>
      <c r="D855" s="6"/>
      <c r="E855" s="6"/>
      <c r="F855" s="6"/>
      <c r="G855" s="108"/>
      <c r="H855" s="54" t="s">
        <v>69</v>
      </c>
      <c r="I855" s="54"/>
      <c r="J855" s="54"/>
      <c r="K855" s="54"/>
      <c r="L855" s="27"/>
      <c r="M855" s="108"/>
    </row>
    <row r="856" spans="1:13">
      <c r="A856" s="17">
        <v>11</v>
      </c>
      <c r="B856" s="76"/>
      <c r="C856" s="6"/>
      <c r="D856" s="6"/>
      <c r="E856" s="6"/>
      <c r="F856" s="6"/>
      <c r="G856" s="128"/>
      <c r="H856" s="182"/>
      <c r="I856" s="183"/>
      <c r="J856" s="8"/>
      <c r="K856" s="8"/>
      <c r="L856" s="8"/>
      <c r="M856" s="129"/>
    </row>
    <row r="857" spans="1:13">
      <c r="A857" s="17">
        <v>12</v>
      </c>
      <c r="B857" s="75"/>
      <c r="C857" s="6"/>
      <c r="D857" s="6"/>
      <c r="E857" s="6"/>
      <c r="F857" s="6"/>
      <c r="G857" s="128"/>
      <c r="H857" s="95"/>
      <c r="I857" s="7"/>
      <c r="J857" s="8"/>
      <c r="K857" s="8"/>
      <c r="L857" s="8"/>
      <c r="M857" s="129"/>
    </row>
    <row r="858" spans="1:13">
      <c r="A858" s="17">
        <v>13</v>
      </c>
      <c r="B858" s="76"/>
      <c r="C858" s="6"/>
      <c r="D858" s="6"/>
      <c r="E858" s="6"/>
      <c r="F858" s="6"/>
      <c r="G858" s="128"/>
      <c r="H858" s="95"/>
      <c r="I858" s="7"/>
      <c r="J858" s="8"/>
      <c r="K858" s="8"/>
      <c r="L858" s="8"/>
      <c r="M858" s="129"/>
    </row>
    <row r="859" spans="1:13">
      <c r="A859" s="17">
        <v>14</v>
      </c>
      <c r="B859" s="76"/>
      <c r="C859" s="6"/>
      <c r="D859" s="6"/>
      <c r="E859" s="6"/>
      <c r="F859" s="6"/>
      <c r="G859" s="128"/>
      <c r="H859" s="95"/>
      <c r="I859" s="7"/>
      <c r="J859" s="8"/>
      <c r="K859" s="8"/>
      <c r="L859" s="8"/>
      <c r="M859" s="129"/>
    </row>
    <row r="860" spans="1:13">
      <c r="A860" s="17">
        <v>15</v>
      </c>
      <c r="B860" s="76"/>
      <c r="C860" s="6"/>
      <c r="D860" s="6"/>
      <c r="E860" s="6"/>
      <c r="F860" s="6"/>
      <c r="G860" s="128"/>
      <c r="H860" s="95"/>
      <c r="I860" s="7"/>
      <c r="J860" s="8"/>
      <c r="K860" s="8"/>
      <c r="L860" s="8"/>
      <c r="M860" s="129"/>
    </row>
    <row r="861" spans="1:13">
      <c r="A861" s="17">
        <v>16</v>
      </c>
      <c r="B861" s="75"/>
      <c r="C861" s="6"/>
      <c r="D861" s="6"/>
      <c r="E861" s="6"/>
      <c r="F861" s="6"/>
      <c r="G861" s="132"/>
      <c r="H861" s="95"/>
      <c r="I861" s="7"/>
      <c r="J861" s="8"/>
      <c r="K861" s="8"/>
      <c r="L861" s="8"/>
      <c r="M861" s="129"/>
    </row>
    <row r="862" spans="1:13">
      <c r="A862" s="17">
        <v>17</v>
      </c>
      <c r="B862" s="76"/>
      <c r="C862" s="6"/>
      <c r="D862" s="6"/>
      <c r="E862" s="6"/>
      <c r="F862" s="6"/>
      <c r="G862" s="132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32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29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29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29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29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29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29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29"/>
    </row>
    <row r="871" spans="1:13">
      <c r="G871" s="129"/>
      <c r="H871" s="8"/>
      <c r="I871" s="8"/>
      <c r="J871" s="8"/>
      <c r="K871" s="8"/>
      <c r="L871" s="8"/>
      <c r="M871" s="129"/>
    </row>
    <row r="872" spans="1:13">
      <c r="G872" s="129"/>
      <c r="H872" s="8"/>
      <c r="I872" s="8"/>
      <c r="J872" s="8"/>
      <c r="K872" s="8"/>
      <c r="L872" s="8"/>
      <c r="M872" s="129"/>
    </row>
    <row r="873" spans="1:13">
      <c r="G873" s="129"/>
      <c r="H873" s="8"/>
      <c r="I873" s="8"/>
      <c r="J873" s="8"/>
      <c r="K873" s="8"/>
      <c r="L873" s="8"/>
      <c r="M873" s="129"/>
    </row>
    <row r="874" spans="1:13">
      <c r="G874" s="129"/>
      <c r="H874" s="8"/>
      <c r="I874" s="8"/>
      <c r="J874" s="8"/>
      <c r="K874" s="8"/>
      <c r="L874" s="8"/>
      <c r="M874" s="129"/>
    </row>
    <row r="875" spans="1:13">
      <c r="G875" s="129"/>
      <c r="H875" s="8"/>
      <c r="I875" s="8"/>
      <c r="J875" s="8"/>
      <c r="K875" s="8"/>
      <c r="L875" s="8"/>
      <c r="M875" s="129"/>
    </row>
    <row r="876" spans="1:13">
      <c r="G876" s="129"/>
      <c r="H876" s="8"/>
      <c r="I876" s="8"/>
      <c r="J876" s="8"/>
      <c r="K876" s="8"/>
      <c r="L876" s="8"/>
      <c r="M876" s="129"/>
    </row>
    <row r="877" spans="1:13">
      <c r="G877" s="129"/>
      <c r="H877" s="8"/>
      <c r="I877" s="8"/>
      <c r="J877" s="8"/>
      <c r="K877" s="8"/>
      <c r="L877" s="8"/>
      <c r="M877" s="129"/>
    </row>
    <row r="878" spans="1:13">
      <c r="G878" s="129"/>
      <c r="H878" s="8"/>
      <c r="I878" s="8"/>
      <c r="J878" s="8"/>
      <c r="K878" s="8"/>
      <c r="L878" s="8"/>
      <c r="M878" s="129"/>
    </row>
    <row r="879" spans="1:13">
      <c r="G879" s="129"/>
      <c r="H879" s="8"/>
      <c r="I879" s="8"/>
      <c r="J879" s="8"/>
      <c r="K879" s="8"/>
      <c r="L879" s="8"/>
      <c r="M879" s="129"/>
    </row>
    <row r="880" spans="1:13">
      <c r="G880" s="129"/>
      <c r="H880" s="8"/>
      <c r="I880" s="8"/>
      <c r="J880" s="8"/>
      <c r="K880" s="8"/>
      <c r="L880" s="8"/>
      <c r="M880" s="129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24"/>
    </row>
    <row r="882" spans="1:13">
      <c r="A882" s="202" t="s">
        <v>86</v>
      </c>
      <c r="B882" s="203"/>
      <c r="C882" s="203"/>
      <c r="D882" s="203"/>
      <c r="E882" s="203"/>
      <c r="F882" s="97"/>
      <c r="G882" s="108"/>
      <c r="H882" s="96" t="s">
        <v>51</v>
      </c>
      <c r="I882" s="96"/>
      <c r="J882" s="96"/>
      <c r="K882" s="27"/>
      <c r="L882" s="27"/>
      <c r="M882" s="108"/>
    </row>
    <row r="883" spans="1:13">
      <c r="A883" s="34" t="s">
        <v>52</v>
      </c>
      <c r="B883" s="97"/>
      <c r="C883" s="97"/>
      <c r="D883" s="97"/>
      <c r="E883" s="97"/>
      <c r="F883" s="97"/>
      <c r="G883" s="108"/>
      <c r="H883" s="55" t="s">
        <v>89</v>
      </c>
      <c r="I883" s="55"/>
      <c r="J883" s="55"/>
      <c r="K883" s="37"/>
      <c r="L883" s="26"/>
      <c r="M883" s="125"/>
    </row>
    <row r="884" spans="1:13">
      <c r="A884" s="97"/>
      <c r="B884" s="29"/>
      <c r="C884" s="15" t="s">
        <v>53</v>
      </c>
      <c r="D884" s="67"/>
      <c r="E884" s="30"/>
      <c r="F884" s="28"/>
      <c r="G884" s="108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8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8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8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8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8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8"/>
      <c r="H890" s="72"/>
      <c r="I890" s="72"/>
      <c r="J890" s="72"/>
      <c r="K890" s="72"/>
      <c r="L890" s="44"/>
      <c r="M890" s="11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8"/>
      <c r="H891" s="98"/>
      <c r="I891" s="98"/>
      <c r="J891" s="98"/>
      <c r="K891" s="98"/>
      <c r="L891" s="44"/>
      <c r="M891" s="115"/>
    </row>
    <row r="892" spans="1:13">
      <c r="A892" s="17">
        <v>3</v>
      </c>
      <c r="B892" s="75"/>
      <c r="C892" s="71"/>
      <c r="D892" s="6"/>
      <c r="E892" s="71"/>
      <c r="F892" s="6"/>
      <c r="G892" s="108"/>
      <c r="H892" s="204" t="s">
        <v>75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8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8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8"/>
      <c r="H895" s="206" t="s">
        <v>66</v>
      </c>
      <c r="I895" s="207"/>
      <c r="J895" s="206" t="s">
        <v>67</v>
      </c>
      <c r="K895" s="207"/>
      <c r="L895" s="20"/>
      <c r="M895" s="128"/>
    </row>
    <row r="896" spans="1:13">
      <c r="A896" s="17">
        <v>7</v>
      </c>
      <c r="B896" s="76"/>
      <c r="C896" s="71"/>
      <c r="D896" s="71"/>
      <c r="E896" s="71"/>
      <c r="F896" s="6"/>
      <c r="G896" s="108"/>
      <c r="H896" s="197"/>
      <c r="I896" s="198"/>
      <c r="J896" s="197"/>
      <c r="K896" s="198"/>
      <c r="L896" s="27"/>
      <c r="M896" s="108"/>
    </row>
    <row r="897" spans="1:13">
      <c r="A897" s="17">
        <v>8</v>
      </c>
      <c r="B897" s="7"/>
      <c r="C897" s="7"/>
      <c r="D897" s="7"/>
      <c r="E897" s="71"/>
      <c r="F897" s="6"/>
      <c r="G897" s="108"/>
      <c r="H897" s="199"/>
      <c r="I897" s="200"/>
      <c r="J897" s="199"/>
      <c r="K897" s="200"/>
      <c r="L897" s="27"/>
      <c r="M897" s="108"/>
    </row>
    <row r="898" spans="1:13">
      <c r="A898" s="17">
        <v>9</v>
      </c>
      <c r="B898" s="23"/>
      <c r="C898" s="7"/>
      <c r="D898" s="7"/>
      <c r="E898" s="6"/>
      <c r="F898" s="6"/>
      <c r="G898" s="108"/>
      <c r="H898" s="38" t="s">
        <v>68</v>
      </c>
      <c r="I898" s="38"/>
      <c r="J898" s="38"/>
      <c r="K898" s="38"/>
      <c r="L898" s="27"/>
      <c r="M898" s="108"/>
    </row>
    <row r="899" spans="1:13">
      <c r="A899" s="17">
        <v>10</v>
      </c>
      <c r="B899" s="95"/>
      <c r="C899" s="6"/>
      <c r="D899" s="6"/>
      <c r="E899" s="6"/>
      <c r="F899" s="6"/>
      <c r="G899" s="108"/>
      <c r="H899" s="54" t="s">
        <v>69</v>
      </c>
      <c r="I899" s="54"/>
      <c r="J899" s="54"/>
      <c r="K899" s="54"/>
      <c r="L899" s="27"/>
      <c r="M899" s="108"/>
    </row>
    <row r="900" spans="1:13">
      <c r="A900" s="17">
        <v>11</v>
      </c>
      <c r="B900" s="76"/>
      <c r="C900" s="6"/>
      <c r="D900" s="6"/>
      <c r="E900" s="6"/>
      <c r="F900" s="6"/>
      <c r="G900" s="128"/>
      <c r="H900" s="182"/>
      <c r="I900" s="183"/>
      <c r="J900" s="8"/>
      <c r="K900" s="8"/>
      <c r="L900" s="8"/>
      <c r="M900" s="129"/>
    </row>
    <row r="901" spans="1:13">
      <c r="A901" s="17">
        <v>12</v>
      </c>
      <c r="B901" s="75"/>
      <c r="C901" s="6"/>
      <c r="D901" s="6"/>
      <c r="E901" s="6"/>
      <c r="F901" s="6"/>
      <c r="G901" s="128"/>
      <c r="H901" s="95"/>
      <c r="I901" s="7"/>
      <c r="J901" s="8"/>
      <c r="K901" s="8"/>
      <c r="L901" s="8"/>
      <c r="M901" s="129"/>
    </row>
    <row r="902" spans="1:13">
      <c r="A902" s="17">
        <v>13</v>
      </c>
      <c r="B902" s="76"/>
      <c r="C902" s="6"/>
      <c r="D902" s="6"/>
      <c r="E902" s="6"/>
      <c r="F902" s="6"/>
      <c r="G902" s="128"/>
      <c r="H902" s="95"/>
      <c r="I902" s="7"/>
      <c r="J902" s="8"/>
      <c r="K902" s="8"/>
      <c r="L902" s="8"/>
      <c r="M902" s="129"/>
    </row>
    <row r="903" spans="1:13">
      <c r="A903" s="17">
        <v>14</v>
      </c>
      <c r="B903" s="76"/>
      <c r="C903" s="6"/>
      <c r="D903" s="6"/>
      <c r="E903" s="6"/>
      <c r="F903" s="6"/>
      <c r="G903" s="128"/>
      <c r="H903" s="95"/>
      <c r="I903" s="7"/>
      <c r="J903" s="8"/>
      <c r="K903" s="8"/>
      <c r="L903" s="8"/>
      <c r="M903" s="129"/>
    </row>
    <row r="904" spans="1:13">
      <c r="A904" s="17">
        <v>15</v>
      </c>
      <c r="B904" s="76"/>
      <c r="C904" s="6"/>
      <c r="D904" s="6"/>
      <c r="E904" s="6"/>
      <c r="F904" s="6"/>
      <c r="G904" s="128"/>
      <c r="H904" s="95"/>
      <c r="I904" s="7"/>
      <c r="J904" s="8"/>
      <c r="K904" s="8"/>
      <c r="L904" s="8"/>
      <c r="M904" s="129"/>
    </row>
    <row r="905" spans="1:13">
      <c r="A905" s="17">
        <v>16</v>
      </c>
      <c r="B905" s="75"/>
      <c r="C905" s="6"/>
      <c r="D905" s="6"/>
      <c r="E905" s="6"/>
      <c r="F905" s="6"/>
      <c r="G905" s="132"/>
      <c r="H905" s="95"/>
      <c r="I905" s="7"/>
      <c r="J905" s="8"/>
      <c r="K905" s="8"/>
      <c r="L905" s="8"/>
      <c r="M905" s="129"/>
    </row>
    <row r="906" spans="1:13">
      <c r="A906" s="17">
        <v>17</v>
      </c>
      <c r="B906" s="76"/>
      <c r="C906" s="6"/>
      <c r="D906" s="6"/>
      <c r="E906" s="6"/>
      <c r="F906" s="6"/>
      <c r="G906" s="132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32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29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29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29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29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29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29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29"/>
    </row>
    <row r="915" spans="1:13">
      <c r="G915" s="129"/>
      <c r="H915" s="8"/>
      <c r="I915" s="8"/>
      <c r="J915" s="8"/>
      <c r="K915" s="8"/>
      <c r="L915" s="8"/>
      <c r="M915" s="129"/>
    </row>
    <row r="916" spans="1:13">
      <c r="G916" s="129"/>
      <c r="H916" s="8"/>
      <c r="I916" s="8"/>
      <c r="J916" s="8"/>
      <c r="K916" s="8"/>
      <c r="L916" s="8"/>
      <c r="M916" s="129"/>
    </row>
    <row r="917" spans="1:13">
      <c r="G917" s="129"/>
      <c r="H917" s="8"/>
      <c r="I917" s="8"/>
      <c r="J917" s="8"/>
      <c r="K917" s="8"/>
      <c r="L917" s="8"/>
      <c r="M917" s="129"/>
    </row>
    <row r="918" spans="1:13">
      <c r="G918" s="129"/>
      <c r="H918" s="8"/>
      <c r="I918" s="8"/>
      <c r="J918" s="8"/>
      <c r="K918" s="8"/>
      <c r="L918" s="8"/>
      <c r="M918" s="129"/>
    </row>
    <row r="919" spans="1:13">
      <c r="G919" s="129"/>
      <c r="H919" s="8"/>
      <c r="I919" s="8"/>
      <c r="J919" s="8"/>
      <c r="K919" s="8"/>
      <c r="L919" s="8"/>
      <c r="M919" s="129"/>
    </row>
    <row r="920" spans="1:13">
      <c r="G920" s="129"/>
      <c r="H920" s="8"/>
      <c r="I920" s="8"/>
      <c r="J920" s="8"/>
      <c r="K920" s="8"/>
      <c r="L920" s="8"/>
      <c r="M920" s="129"/>
    </row>
    <row r="921" spans="1:13">
      <c r="G921" s="129"/>
      <c r="H921" s="8"/>
      <c r="I921" s="8"/>
      <c r="J921" s="8"/>
      <c r="K921" s="8"/>
      <c r="L921" s="8"/>
      <c r="M921" s="129"/>
    </row>
    <row r="922" spans="1:13">
      <c r="G922" s="129"/>
      <c r="H922" s="8"/>
      <c r="I922" s="8"/>
      <c r="J922" s="8"/>
      <c r="K922" s="8"/>
      <c r="L922" s="8"/>
      <c r="M922" s="129"/>
    </row>
    <row r="923" spans="1:13">
      <c r="G923" s="129"/>
      <c r="H923" s="8"/>
      <c r="I923" s="8"/>
      <c r="J923" s="8"/>
      <c r="K923" s="8"/>
      <c r="L923" s="8"/>
      <c r="M923" s="129"/>
    </row>
    <row r="924" spans="1:13">
      <c r="G924" s="129"/>
      <c r="H924" s="8"/>
      <c r="I924" s="8"/>
      <c r="J924" s="8"/>
      <c r="K924" s="8"/>
      <c r="L924" s="8"/>
      <c r="M924" s="129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24"/>
    </row>
    <row r="926" spans="1:13">
      <c r="A926" s="202" t="s">
        <v>86</v>
      </c>
      <c r="B926" s="203"/>
      <c r="C926" s="203"/>
      <c r="D926" s="203"/>
      <c r="E926" s="203"/>
      <c r="F926" s="97"/>
      <c r="G926" s="108"/>
      <c r="H926" s="96" t="s">
        <v>51</v>
      </c>
      <c r="I926" s="96"/>
      <c r="J926" s="96"/>
      <c r="K926" s="27"/>
      <c r="L926" s="27"/>
      <c r="M926" s="108"/>
    </row>
    <row r="927" spans="1:13">
      <c r="A927" s="34" t="s">
        <v>52</v>
      </c>
      <c r="B927" s="97"/>
      <c r="C927" s="97"/>
      <c r="D927" s="97"/>
      <c r="E927" s="97"/>
      <c r="F927" s="97"/>
      <c r="G927" s="108"/>
      <c r="H927" s="55" t="s">
        <v>89</v>
      </c>
      <c r="I927" s="55"/>
      <c r="J927" s="55"/>
      <c r="K927" s="37"/>
      <c r="L927" s="26"/>
      <c r="M927" s="125"/>
    </row>
    <row r="928" spans="1:13">
      <c r="A928" s="97"/>
      <c r="B928" s="29"/>
      <c r="C928" s="15" t="s">
        <v>53</v>
      </c>
      <c r="D928" s="67"/>
      <c r="E928" s="30"/>
      <c r="F928" s="28"/>
      <c r="G928" s="108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8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8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8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8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8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8"/>
      <c r="H934" s="72"/>
      <c r="I934" s="72"/>
      <c r="J934" s="72"/>
      <c r="K934" s="72"/>
      <c r="L934" s="44"/>
      <c r="M934" s="11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8"/>
      <c r="H935" s="98"/>
      <c r="I935" s="98"/>
      <c r="J935" s="98"/>
      <c r="K935" s="98"/>
      <c r="L935" s="44"/>
      <c r="M935" s="115"/>
    </row>
    <row r="936" spans="1:13">
      <c r="A936" s="17">
        <v>3</v>
      </c>
      <c r="B936" s="75"/>
      <c r="C936" s="71"/>
      <c r="D936" s="6"/>
      <c r="E936" s="71"/>
      <c r="F936" s="6"/>
      <c r="G936" s="108"/>
      <c r="H936" s="204" t="s">
        <v>75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8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8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8"/>
      <c r="H939" s="206" t="s">
        <v>66</v>
      </c>
      <c r="I939" s="207"/>
      <c r="J939" s="206" t="s">
        <v>67</v>
      </c>
      <c r="K939" s="207"/>
      <c r="L939" s="20"/>
      <c r="M939" s="128"/>
    </row>
    <row r="940" spans="1:13">
      <c r="A940" s="17">
        <v>7</v>
      </c>
      <c r="B940" s="76"/>
      <c r="C940" s="71"/>
      <c r="D940" s="71"/>
      <c r="E940" s="71"/>
      <c r="F940" s="6"/>
      <c r="G940" s="108"/>
      <c r="H940" s="197"/>
      <c r="I940" s="198"/>
      <c r="J940" s="197"/>
      <c r="K940" s="198"/>
      <c r="L940" s="27"/>
      <c r="M940" s="108"/>
    </row>
    <row r="941" spans="1:13">
      <c r="A941" s="17">
        <v>8</v>
      </c>
      <c r="B941" s="7"/>
      <c r="C941" s="7"/>
      <c r="D941" s="7"/>
      <c r="E941" s="71"/>
      <c r="F941" s="6"/>
      <c r="G941" s="108"/>
      <c r="H941" s="199"/>
      <c r="I941" s="200"/>
      <c r="J941" s="199"/>
      <c r="K941" s="200"/>
      <c r="L941" s="27"/>
      <c r="M941" s="108"/>
    </row>
    <row r="942" spans="1:13">
      <c r="A942" s="17">
        <v>9</v>
      </c>
      <c r="B942" s="23"/>
      <c r="C942" s="7"/>
      <c r="D942" s="7"/>
      <c r="E942" s="6"/>
      <c r="F942" s="6"/>
      <c r="G942" s="108"/>
      <c r="H942" s="38" t="s">
        <v>68</v>
      </c>
      <c r="I942" s="38"/>
      <c r="J942" s="38"/>
      <c r="K942" s="38"/>
      <c r="L942" s="27"/>
      <c r="M942" s="108"/>
    </row>
    <row r="943" spans="1:13">
      <c r="A943" s="17">
        <v>10</v>
      </c>
      <c r="B943" s="95"/>
      <c r="C943" s="6"/>
      <c r="D943" s="6"/>
      <c r="E943" s="6"/>
      <c r="F943" s="6"/>
      <c r="G943" s="108"/>
      <c r="H943" s="54" t="s">
        <v>69</v>
      </c>
      <c r="I943" s="54"/>
      <c r="J943" s="54"/>
      <c r="K943" s="54"/>
      <c r="L943" s="27"/>
      <c r="M943" s="108"/>
    </row>
    <row r="944" spans="1:13">
      <c r="A944" s="17">
        <v>11</v>
      </c>
      <c r="B944" s="76"/>
      <c r="C944" s="6"/>
      <c r="D944" s="6"/>
      <c r="E944" s="6"/>
      <c r="F944" s="6"/>
      <c r="G944" s="128"/>
      <c r="H944" s="182"/>
      <c r="I944" s="183"/>
      <c r="J944" s="8"/>
      <c r="K944" s="8"/>
      <c r="L944" s="8"/>
      <c r="M944" s="129"/>
    </row>
    <row r="945" spans="1:13">
      <c r="A945" s="17">
        <v>12</v>
      </c>
      <c r="B945" s="75"/>
      <c r="C945" s="6"/>
      <c r="D945" s="6"/>
      <c r="E945" s="6"/>
      <c r="F945" s="6"/>
      <c r="G945" s="128"/>
      <c r="H945" s="95"/>
      <c r="I945" s="7"/>
      <c r="J945" s="8"/>
      <c r="K945" s="8"/>
      <c r="L945" s="8"/>
      <c r="M945" s="129"/>
    </row>
    <row r="946" spans="1:13">
      <c r="A946" s="17">
        <v>13</v>
      </c>
      <c r="B946" s="76"/>
      <c r="C946" s="6"/>
      <c r="D946" s="6"/>
      <c r="E946" s="6"/>
      <c r="F946" s="6"/>
      <c r="G946" s="128"/>
      <c r="H946" s="95"/>
      <c r="I946" s="7"/>
      <c r="J946" s="8"/>
      <c r="K946" s="8"/>
      <c r="L946" s="8"/>
      <c r="M946" s="129"/>
    </row>
    <row r="947" spans="1:13">
      <c r="A947" s="17">
        <v>14</v>
      </c>
      <c r="B947" s="76"/>
      <c r="C947" s="6"/>
      <c r="D947" s="6"/>
      <c r="E947" s="6"/>
      <c r="F947" s="6"/>
      <c r="G947" s="128"/>
      <c r="H947" s="95"/>
      <c r="I947" s="7"/>
      <c r="J947" s="8"/>
      <c r="K947" s="8"/>
      <c r="L947" s="8"/>
      <c r="M947" s="129"/>
    </row>
    <row r="948" spans="1:13">
      <c r="A948" s="17">
        <v>15</v>
      </c>
      <c r="B948" s="76"/>
      <c r="C948" s="6"/>
      <c r="D948" s="6"/>
      <c r="E948" s="6"/>
      <c r="F948" s="6"/>
      <c r="G948" s="128"/>
      <c r="H948" s="95"/>
      <c r="I948" s="7"/>
      <c r="J948" s="8"/>
      <c r="K948" s="8"/>
      <c r="L948" s="8"/>
      <c r="M948" s="129"/>
    </row>
    <row r="949" spans="1:13">
      <c r="A949" s="17">
        <v>16</v>
      </c>
      <c r="B949" s="75"/>
      <c r="C949" s="6"/>
      <c r="D949" s="6"/>
      <c r="E949" s="6"/>
      <c r="F949" s="6"/>
      <c r="G949" s="132"/>
      <c r="H949" s="95"/>
      <c r="I949" s="7"/>
      <c r="J949" s="8"/>
      <c r="K949" s="8"/>
      <c r="L949" s="8"/>
      <c r="M949" s="129"/>
    </row>
    <row r="950" spans="1:13">
      <c r="A950" s="17">
        <v>17</v>
      </c>
      <c r="B950" s="76"/>
      <c r="C950" s="6"/>
      <c r="D950" s="6"/>
      <c r="E950" s="6"/>
      <c r="F950" s="6"/>
      <c r="G950" s="132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32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29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29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29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29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29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29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29"/>
    </row>
    <row r="959" spans="1:13">
      <c r="G959" s="129"/>
      <c r="H959" s="8"/>
      <c r="I959" s="8"/>
      <c r="J959" s="8"/>
      <c r="K959" s="8"/>
      <c r="L959" s="8"/>
      <c r="M959" s="129"/>
    </row>
    <row r="960" spans="1:13">
      <c r="G960" s="129"/>
      <c r="H960" s="8"/>
      <c r="I960" s="8"/>
      <c r="J960" s="8"/>
      <c r="K960" s="8"/>
      <c r="L960" s="8"/>
      <c r="M960" s="129"/>
    </row>
    <row r="961" spans="1:13">
      <c r="G961" s="129"/>
      <c r="H961" s="8"/>
      <c r="I961" s="8"/>
      <c r="J961" s="8"/>
      <c r="K961" s="8"/>
      <c r="L961" s="8"/>
      <c r="M961" s="129"/>
    </row>
    <row r="962" spans="1:13">
      <c r="G962" s="129"/>
      <c r="H962" s="8"/>
      <c r="I962" s="8"/>
      <c r="J962" s="8"/>
      <c r="K962" s="8"/>
      <c r="L962" s="8"/>
      <c r="M962" s="129"/>
    </row>
    <row r="963" spans="1:13">
      <c r="G963" s="129"/>
      <c r="H963" s="8"/>
      <c r="I963" s="8"/>
      <c r="J963" s="8"/>
      <c r="K963" s="8"/>
      <c r="L963" s="8"/>
      <c r="M963" s="129"/>
    </row>
    <row r="964" spans="1:13">
      <c r="G964" s="129"/>
      <c r="H964" s="8"/>
      <c r="I964" s="8"/>
      <c r="J964" s="8"/>
      <c r="K964" s="8"/>
      <c r="L964" s="8"/>
      <c r="M964" s="129"/>
    </row>
    <row r="965" spans="1:13">
      <c r="G965" s="129"/>
      <c r="H965" s="8"/>
      <c r="I965" s="8"/>
      <c r="J965" s="8"/>
      <c r="K965" s="8"/>
      <c r="L965" s="8"/>
      <c r="M965" s="129"/>
    </row>
    <row r="966" spans="1:13">
      <c r="G966" s="129"/>
      <c r="H966" s="8"/>
      <c r="I966" s="8"/>
      <c r="J966" s="8"/>
      <c r="K966" s="8"/>
      <c r="L966" s="8"/>
      <c r="M966" s="129"/>
    </row>
    <row r="967" spans="1:13">
      <c r="G967" s="129"/>
      <c r="H967" s="8"/>
      <c r="I967" s="8"/>
      <c r="J967" s="8"/>
      <c r="K967" s="8"/>
      <c r="L967" s="8"/>
      <c r="M967" s="129"/>
    </row>
    <row r="968" spans="1:13">
      <c r="G968" s="129"/>
      <c r="H968" s="8"/>
      <c r="I968" s="8"/>
      <c r="J968" s="8"/>
      <c r="K968" s="8"/>
      <c r="L968" s="8"/>
      <c r="M968" s="129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24"/>
    </row>
    <row r="970" spans="1:13">
      <c r="A970" s="202" t="s">
        <v>86</v>
      </c>
      <c r="B970" s="203"/>
      <c r="C970" s="203"/>
      <c r="D970" s="203"/>
      <c r="E970" s="203"/>
      <c r="F970" s="97"/>
      <c r="G970" s="108"/>
      <c r="H970" s="96" t="s">
        <v>51</v>
      </c>
      <c r="I970" s="96"/>
      <c r="J970" s="96"/>
      <c r="K970" s="27"/>
      <c r="L970" s="27"/>
      <c r="M970" s="108"/>
    </row>
    <row r="971" spans="1:13">
      <c r="A971" s="34" t="s">
        <v>52</v>
      </c>
      <c r="B971" s="97"/>
      <c r="C971" s="97"/>
      <c r="D971" s="97"/>
      <c r="E971" s="97"/>
      <c r="F971" s="97"/>
      <c r="G971" s="108"/>
      <c r="H971" s="55" t="s">
        <v>89</v>
      </c>
      <c r="I971" s="55"/>
      <c r="J971" s="55"/>
      <c r="K971" s="37"/>
      <c r="L971" s="26"/>
      <c r="M971" s="125"/>
    </row>
    <row r="972" spans="1:13">
      <c r="A972" s="97"/>
      <c r="B972" s="29"/>
      <c r="C972" s="15" t="s">
        <v>53</v>
      </c>
      <c r="D972" s="67"/>
      <c r="E972" s="30"/>
      <c r="F972" s="28"/>
      <c r="G972" s="108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8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8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8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8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8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8"/>
      <c r="H978" s="72"/>
      <c r="I978" s="72"/>
      <c r="J978" s="72"/>
      <c r="K978" s="72"/>
      <c r="L978" s="44"/>
      <c r="M978" s="11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8"/>
      <c r="H979" s="98"/>
      <c r="I979" s="98"/>
      <c r="J979" s="98"/>
      <c r="K979" s="98"/>
      <c r="L979" s="44"/>
      <c r="M979" s="115"/>
    </row>
    <row r="980" spans="1:13">
      <c r="A980" s="17">
        <v>3</v>
      </c>
      <c r="B980" s="75"/>
      <c r="C980" s="71"/>
      <c r="D980" s="6"/>
      <c r="E980" s="71"/>
      <c r="F980" s="6"/>
      <c r="G980" s="108"/>
      <c r="H980" s="204" t="s">
        <v>75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8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8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8"/>
      <c r="H983" s="206" t="s">
        <v>66</v>
      </c>
      <c r="I983" s="207"/>
      <c r="J983" s="206" t="s">
        <v>67</v>
      </c>
      <c r="K983" s="207"/>
      <c r="L983" s="20"/>
      <c r="M983" s="128"/>
    </row>
    <row r="984" spans="1:13">
      <c r="A984" s="17">
        <v>7</v>
      </c>
      <c r="B984" s="76"/>
      <c r="C984" s="71"/>
      <c r="D984" s="71"/>
      <c r="E984" s="71"/>
      <c r="F984" s="6"/>
      <c r="G984" s="108"/>
      <c r="H984" s="197"/>
      <c r="I984" s="198"/>
      <c r="J984" s="197"/>
      <c r="K984" s="198"/>
      <c r="L984" s="27"/>
      <c r="M984" s="108"/>
    </row>
    <row r="985" spans="1:13">
      <c r="A985" s="17">
        <v>8</v>
      </c>
      <c r="B985" s="7"/>
      <c r="C985" s="7"/>
      <c r="D985" s="7"/>
      <c r="E985" s="71"/>
      <c r="F985" s="6"/>
      <c r="G985" s="108"/>
      <c r="H985" s="199"/>
      <c r="I985" s="200"/>
      <c r="J985" s="199"/>
      <c r="K985" s="200"/>
      <c r="L985" s="27"/>
      <c r="M985" s="108"/>
    </row>
    <row r="986" spans="1:13">
      <c r="A986" s="17">
        <v>9</v>
      </c>
      <c r="B986" s="23"/>
      <c r="C986" s="7"/>
      <c r="D986" s="7"/>
      <c r="E986" s="6"/>
      <c r="F986" s="6"/>
      <c r="G986" s="108"/>
      <c r="H986" s="38" t="s">
        <v>68</v>
      </c>
      <c r="I986" s="38"/>
      <c r="J986" s="38"/>
      <c r="K986" s="38"/>
      <c r="L986" s="27"/>
      <c r="M986" s="108"/>
    </row>
    <row r="987" spans="1:13">
      <c r="A987" s="17">
        <v>10</v>
      </c>
      <c r="B987" s="95"/>
      <c r="C987" s="6"/>
      <c r="D987" s="6"/>
      <c r="E987" s="6"/>
      <c r="F987" s="6"/>
      <c r="G987" s="108"/>
      <c r="H987" s="54" t="s">
        <v>69</v>
      </c>
      <c r="I987" s="54"/>
      <c r="J987" s="54"/>
      <c r="K987" s="54"/>
      <c r="L987" s="27"/>
      <c r="M987" s="108"/>
    </row>
    <row r="988" spans="1:13">
      <c r="A988" s="17">
        <v>11</v>
      </c>
      <c r="B988" s="76"/>
      <c r="C988" s="6"/>
      <c r="D988" s="6"/>
      <c r="E988" s="6"/>
      <c r="F988" s="6"/>
      <c r="G988" s="128"/>
      <c r="H988" s="182"/>
      <c r="I988" s="183"/>
      <c r="J988" s="8"/>
      <c r="K988" s="8"/>
      <c r="L988" s="8"/>
      <c r="M988" s="129"/>
    </row>
    <row r="989" spans="1:13">
      <c r="A989" s="17">
        <v>12</v>
      </c>
      <c r="B989" s="75"/>
      <c r="C989" s="6"/>
      <c r="D989" s="6"/>
      <c r="E989" s="6"/>
      <c r="F989" s="6"/>
      <c r="G989" s="128"/>
      <c r="H989" s="95"/>
      <c r="I989" s="7"/>
      <c r="J989" s="8"/>
      <c r="K989" s="8"/>
      <c r="L989" s="8"/>
      <c r="M989" s="129"/>
    </row>
    <row r="990" spans="1:13">
      <c r="A990" s="17">
        <v>13</v>
      </c>
      <c r="B990" s="76"/>
      <c r="C990" s="6"/>
      <c r="D990" s="6"/>
      <c r="E990" s="6"/>
      <c r="F990" s="6"/>
      <c r="G990" s="128"/>
      <c r="H990" s="95"/>
      <c r="I990" s="7"/>
      <c r="J990" s="8"/>
      <c r="K990" s="8"/>
      <c r="L990" s="8"/>
      <c r="M990" s="129"/>
    </row>
    <row r="991" spans="1:13">
      <c r="A991" s="17">
        <v>14</v>
      </c>
      <c r="B991" s="76"/>
      <c r="C991" s="6"/>
      <c r="D991" s="6"/>
      <c r="E991" s="6"/>
      <c r="F991" s="6"/>
      <c r="G991" s="128"/>
      <c r="H991" s="95"/>
      <c r="I991" s="7"/>
      <c r="J991" s="8"/>
      <c r="K991" s="8"/>
      <c r="L991" s="8"/>
      <c r="M991" s="129"/>
    </row>
    <row r="992" spans="1:13">
      <c r="A992" s="17">
        <v>15</v>
      </c>
      <c r="B992" s="76"/>
      <c r="C992" s="6"/>
      <c r="D992" s="6"/>
      <c r="E992" s="6"/>
      <c r="F992" s="6"/>
      <c r="G992" s="128"/>
      <c r="H992" s="95"/>
      <c r="I992" s="7"/>
      <c r="J992" s="8"/>
      <c r="K992" s="8"/>
      <c r="L992" s="8"/>
      <c r="M992" s="129"/>
    </row>
    <row r="993" spans="1:13">
      <c r="A993" s="17">
        <v>16</v>
      </c>
      <c r="B993" s="75"/>
      <c r="C993" s="6"/>
      <c r="D993" s="6"/>
      <c r="E993" s="6"/>
      <c r="F993" s="6"/>
      <c r="G993" s="132"/>
      <c r="H993" s="95"/>
      <c r="I993" s="7"/>
      <c r="J993" s="8"/>
      <c r="K993" s="8"/>
      <c r="L993" s="8"/>
      <c r="M993" s="129"/>
    </row>
    <row r="994" spans="1:13">
      <c r="A994" s="17">
        <v>17</v>
      </c>
      <c r="B994" s="76"/>
      <c r="C994" s="6"/>
      <c r="D994" s="6"/>
      <c r="E994" s="6"/>
      <c r="F994" s="6"/>
      <c r="G994" s="132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32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29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29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29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29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29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29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29"/>
    </row>
    <row r="1003" spans="1:13">
      <c r="G1003" s="129"/>
      <c r="H1003" s="8"/>
      <c r="I1003" s="8"/>
      <c r="J1003" s="8"/>
      <c r="K1003" s="8"/>
      <c r="L1003" s="8"/>
      <c r="M1003" s="129"/>
    </row>
    <row r="1004" spans="1:13">
      <c r="G1004" s="129"/>
      <c r="H1004" s="8"/>
      <c r="I1004" s="8"/>
      <c r="J1004" s="8"/>
      <c r="K1004" s="8"/>
      <c r="L1004" s="8"/>
      <c r="M1004" s="129"/>
    </row>
    <row r="1005" spans="1:13">
      <c r="G1005" s="129"/>
      <c r="H1005" s="8"/>
      <c r="I1005" s="8"/>
      <c r="J1005" s="8"/>
      <c r="K1005" s="8"/>
      <c r="L1005" s="8"/>
      <c r="M1005" s="129"/>
    </row>
    <row r="1006" spans="1:13">
      <c r="G1006" s="129"/>
      <c r="H1006" s="8"/>
      <c r="I1006" s="8"/>
      <c r="J1006" s="8"/>
      <c r="K1006" s="8"/>
      <c r="L1006" s="8"/>
      <c r="M1006" s="129"/>
    </row>
    <row r="1007" spans="1:13">
      <c r="G1007" s="129"/>
      <c r="H1007" s="8"/>
      <c r="I1007" s="8"/>
      <c r="J1007" s="8"/>
      <c r="K1007" s="8"/>
      <c r="L1007" s="8"/>
      <c r="M1007" s="129"/>
    </row>
    <row r="1008" spans="1:13">
      <c r="G1008" s="129"/>
      <c r="H1008" s="8"/>
      <c r="I1008" s="8"/>
      <c r="J1008" s="8"/>
      <c r="K1008" s="8"/>
      <c r="L1008" s="8"/>
      <c r="M1008" s="129"/>
    </row>
    <row r="1009" spans="1:13">
      <c r="G1009" s="129"/>
      <c r="H1009" s="8"/>
      <c r="I1009" s="8"/>
      <c r="J1009" s="8"/>
      <c r="K1009" s="8"/>
      <c r="L1009" s="8"/>
      <c r="M1009" s="129"/>
    </row>
    <row r="1010" spans="1:13">
      <c r="G1010" s="129"/>
      <c r="H1010" s="8"/>
      <c r="I1010" s="8"/>
      <c r="J1010" s="8"/>
      <c r="K1010" s="8"/>
      <c r="L1010" s="8"/>
      <c r="M1010" s="129"/>
    </row>
    <row r="1011" spans="1:13">
      <c r="G1011" s="129"/>
      <c r="H1011" s="8"/>
      <c r="I1011" s="8"/>
      <c r="J1011" s="8"/>
      <c r="K1011" s="8"/>
      <c r="L1011" s="8"/>
      <c r="M1011" s="129"/>
    </row>
    <row r="1012" spans="1:13">
      <c r="G1012" s="129"/>
      <c r="H1012" s="8"/>
      <c r="I1012" s="8"/>
      <c r="J1012" s="8"/>
      <c r="K1012" s="8"/>
      <c r="L1012" s="8"/>
      <c r="M1012" s="129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  <c r="M1013" s="124"/>
    </row>
    <row r="1014" spans="1:13">
      <c r="A1014" s="202" t="s">
        <v>86</v>
      </c>
      <c r="B1014" s="203"/>
      <c r="C1014" s="203"/>
      <c r="D1014" s="203"/>
      <c r="E1014" s="203"/>
      <c r="F1014" s="97"/>
      <c r="G1014" s="108"/>
      <c r="H1014" s="96" t="s">
        <v>51</v>
      </c>
      <c r="I1014" s="96"/>
      <c r="J1014" s="96"/>
      <c r="K1014" s="27"/>
      <c r="L1014" s="27"/>
      <c r="M1014" s="108"/>
    </row>
    <row r="1015" spans="1:13">
      <c r="A1015" s="34" t="s">
        <v>52</v>
      </c>
      <c r="B1015" s="97"/>
      <c r="C1015" s="97"/>
      <c r="D1015" s="97"/>
      <c r="E1015" s="97"/>
      <c r="F1015" s="97"/>
      <c r="G1015" s="108"/>
      <c r="H1015" s="55" t="s">
        <v>89</v>
      </c>
      <c r="I1015" s="55"/>
      <c r="J1015" s="55"/>
      <c r="K1015" s="37"/>
      <c r="L1015" s="26"/>
      <c r="M1015" s="125"/>
    </row>
    <row r="1016" spans="1:13">
      <c r="A1016" s="97"/>
      <c r="B1016" s="29"/>
      <c r="C1016" s="15" t="s">
        <v>53</v>
      </c>
      <c r="D1016" s="67"/>
      <c r="E1016" s="30"/>
      <c r="F1016" s="28"/>
      <c r="G1016" s="108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8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8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8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8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8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8"/>
      <c r="H1022" s="72"/>
      <c r="I1022" s="72"/>
      <c r="J1022" s="72"/>
      <c r="K1022" s="72"/>
      <c r="L1022" s="44"/>
      <c r="M1022" s="11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8"/>
      <c r="H1023" s="98"/>
      <c r="I1023" s="98"/>
      <c r="J1023" s="98"/>
      <c r="K1023" s="98"/>
      <c r="L1023" s="44"/>
      <c r="M1023" s="115"/>
    </row>
    <row r="1024" spans="1:13">
      <c r="A1024" s="17">
        <v>3</v>
      </c>
      <c r="B1024" s="75"/>
      <c r="C1024" s="71"/>
      <c r="D1024" s="6"/>
      <c r="E1024" s="71"/>
      <c r="F1024" s="6"/>
      <c r="G1024" s="108"/>
      <c r="H1024" s="204" t="s">
        <v>75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8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8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8"/>
      <c r="H1027" s="206" t="s">
        <v>66</v>
      </c>
      <c r="I1027" s="207"/>
      <c r="J1027" s="206" t="s">
        <v>67</v>
      </c>
      <c r="K1027" s="207"/>
      <c r="L1027" s="20"/>
      <c r="M1027" s="128"/>
    </row>
    <row r="1028" spans="1:14">
      <c r="A1028" s="17">
        <v>7</v>
      </c>
      <c r="B1028" s="76"/>
      <c r="C1028" s="71"/>
      <c r="D1028" s="71"/>
      <c r="E1028" s="71"/>
      <c r="F1028" s="6"/>
      <c r="G1028" s="108"/>
      <c r="H1028" s="197"/>
      <c r="I1028" s="198"/>
      <c r="J1028" s="197"/>
      <c r="K1028" s="198"/>
      <c r="L1028" s="27"/>
      <c r="M1028" s="108"/>
    </row>
    <row r="1029" spans="1:14">
      <c r="A1029" s="17">
        <v>8</v>
      </c>
      <c r="B1029" s="7"/>
      <c r="C1029" s="7"/>
      <c r="D1029" s="7"/>
      <c r="E1029" s="71"/>
      <c r="F1029" s="6"/>
      <c r="G1029" s="108"/>
      <c r="H1029" s="199"/>
      <c r="I1029" s="200"/>
      <c r="J1029" s="199"/>
      <c r="K1029" s="200"/>
      <c r="L1029" s="27"/>
      <c r="M1029" s="108"/>
    </row>
    <row r="1030" spans="1:14">
      <c r="A1030" s="17">
        <v>9</v>
      </c>
      <c r="B1030" s="23"/>
      <c r="C1030" s="7"/>
      <c r="D1030" s="7"/>
      <c r="E1030" s="6"/>
      <c r="F1030" s="6"/>
      <c r="G1030" s="108"/>
      <c r="H1030" s="38" t="s">
        <v>68</v>
      </c>
      <c r="I1030" s="38"/>
      <c r="J1030" s="38"/>
      <c r="K1030" s="38"/>
      <c r="L1030" s="27"/>
      <c r="M1030" s="108"/>
    </row>
    <row r="1031" spans="1:14">
      <c r="A1031" s="17">
        <v>10</v>
      </c>
      <c r="B1031" s="95"/>
      <c r="C1031" s="6"/>
      <c r="D1031" s="6"/>
      <c r="E1031" s="6"/>
      <c r="F1031" s="6"/>
      <c r="G1031" s="108"/>
      <c r="H1031" s="54" t="s">
        <v>69</v>
      </c>
      <c r="I1031" s="54"/>
      <c r="J1031" s="54"/>
      <c r="K1031" s="54"/>
      <c r="L1031" s="27"/>
      <c r="M1031" s="108"/>
    </row>
    <row r="1032" spans="1:14">
      <c r="A1032" s="17">
        <v>11</v>
      </c>
      <c r="B1032" s="76"/>
      <c r="C1032" s="6"/>
      <c r="D1032" s="6"/>
      <c r="E1032" s="6"/>
      <c r="F1032" s="6"/>
      <c r="G1032" s="128"/>
      <c r="H1032" s="182"/>
      <c r="I1032" s="183"/>
      <c r="J1032" s="8"/>
      <c r="K1032" s="8"/>
      <c r="L1032" s="8"/>
      <c r="M1032" s="129"/>
    </row>
    <row r="1033" spans="1:14">
      <c r="A1033" s="17">
        <v>12</v>
      </c>
      <c r="B1033" s="75"/>
      <c r="C1033" s="6"/>
      <c r="D1033" s="6"/>
      <c r="E1033" s="6"/>
      <c r="F1033" s="6"/>
      <c r="G1033" s="128"/>
      <c r="H1033" s="95"/>
      <c r="I1033" s="7"/>
      <c r="J1033" s="8"/>
      <c r="K1033" s="8"/>
      <c r="L1033" s="8"/>
      <c r="M1033" s="129"/>
    </row>
    <row r="1034" spans="1:14">
      <c r="A1034" s="17">
        <v>13</v>
      </c>
      <c r="B1034" s="76"/>
      <c r="C1034" s="6"/>
      <c r="D1034" s="6"/>
      <c r="E1034" s="6"/>
      <c r="F1034" s="6"/>
      <c r="G1034" s="128"/>
      <c r="H1034" s="95"/>
      <c r="I1034" s="7"/>
      <c r="J1034" s="8"/>
      <c r="K1034" s="8"/>
      <c r="L1034" s="8"/>
      <c r="M1034" s="129"/>
    </row>
    <row r="1035" spans="1:14">
      <c r="A1035" s="17">
        <v>14</v>
      </c>
      <c r="B1035" s="76"/>
      <c r="C1035" s="6"/>
      <c r="D1035" s="6"/>
      <c r="E1035" s="6"/>
      <c r="F1035" s="6"/>
      <c r="G1035" s="128"/>
      <c r="H1035" s="95"/>
      <c r="I1035" s="7"/>
      <c r="J1035" s="8"/>
      <c r="K1035" s="8"/>
      <c r="L1035" s="8"/>
      <c r="M1035" s="129"/>
    </row>
    <row r="1036" spans="1:14">
      <c r="A1036" s="17">
        <v>15</v>
      </c>
      <c r="B1036" s="76"/>
      <c r="C1036" s="6"/>
      <c r="D1036" s="6"/>
      <c r="E1036" s="6"/>
      <c r="F1036" s="6"/>
      <c r="G1036" s="128"/>
      <c r="H1036" s="95"/>
      <c r="I1036" s="7"/>
      <c r="J1036" s="8"/>
      <c r="K1036" s="8"/>
      <c r="L1036" s="8"/>
      <c r="M1036" s="129"/>
    </row>
    <row r="1037" spans="1:14">
      <c r="A1037" s="17">
        <v>16</v>
      </c>
      <c r="B1037" s="75"/>
      <c r="C1037" s="6"/>
      <c r="D1037" s="6"/>
      <c r="E1037" s="6"/>
      <c r="F1037" s="6"/>
      <c r="G1037" s="132"/>
      <c r="H1037" s="95"/>
      <c r="I1037" s="7"/>
      <c r="J1037" s="8"/>
      <c r="K1037" s="8"/>
      <c r="L1037" s="8"/>
      <c r="M1037" s="129"/>
    </row>
    <row r="1038" spans="1:14">
      <c r="A1038" s="17">
        <v>17</v>
      </c>
      <c r="B1038" s="76"/>
      <c r="C1038" s="6"/>
      <c r="D1038" s="6"/>
      <c r="E1038" s="6"/>
      <c r="F1038" s="6"/>
      <c r="G1038" s="132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32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29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29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29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29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29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29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29"/>
    </row>
    <row r="1047" spans="1:13">
      <c r="G1047" s="129"/>
      <c r="H1047" s="8"/>
      <c r="I1047" s="8"/>
      <c r="J1047" s="8"/>
      <c r="K1047" s="8"/>
      <c r="L1047" s="8"/>
      <c r="M1047" s="129"/>
    </row>
    <row r="1048" spans="1:13">
      <c r="G1048" s="129"/>
      <c r="H1048" s="8"/>
      <c r="I1048" s="8"/>
      <c r="J1048" s="8"/>
      <c r="K1048" s="8"/>
      <c r="L1048" s="8"/>
      <c r="M1048" s="129"/>
    </row>
    <row r="1049" spans="1:13">
      <c r="G1049" s="129"/>
      <c r="H1049" s="8"/>
      <c r="I1049" s="8"/>
      <c r="J1049" s="8"/>
      <c r="K1049" s="8"/>
      <c r="L1049" s="8"/>
      <c r="M1049" s="129"/>
    </row>
    <row r="1050" spans="1:13">
      <c r="G1050" s="129"/>
      <c r="H1050" s="8"/>
      <c r="I1050" s="8"/>
      <c r="J1050" s="8"/>
      <c r="K1050" s="8"/>
      <c r="L1050" s="8"/>
      <c r="M1050" s="129"/>
    </row>
    <row r="1051" spans="1:13">
      <c r="G1051" s="129"/>
      <c r="H1051" s="8"/>
      <c r="I1051" s="8"/>
      <c r="J1051" s="8"/>
      <c r="K1051" s="8"/>
      <c r="L1051" s="8"/>
      <c r="M1051" s="129"/>
    </row>
    <row r="1052" spans="1:13">
      <c r="G1052" s="129"/>
      <c r="H1052" s="8"/>
      <c r="I1052" s="8"/>
      <c r="J1052" s="8"/>
      <c r="K1052" s="8"/>
      <c r="L1052" s="8"/>
      <c r="M1052" s="129"/>
    </row>
    <row r="1053" spans="1:13">
      <c r="G1053" s="129"/>
      <c r="H1053" s="8"/>
      <c r="I1053" s="8"/>
      <c r="J1053" s="8"/>
      <c r="K1053" s="8"/>
      <c r="L1053" s="8"/>
      <c r="M1053" s="129"/>
    </row>
    <row r="1054" spans="1:13">
      <c r="G1054" s="129"/>
      <c r="H1054" s="8"/>
      <c r="I1054" s="8"/>
      <c r="J1054" s="8"/>
      <c r="K1054" s="8"/>
      <c r="L1054" s="8"/>
      <c r="M1054" s="129"/>
    </row>
    <row r="1055" spans="1:13">
      <c r="G1055" s="129"/>
      <c r="H1055" s="8"/>
      <c r="I1055" s="8"/>
      <c r="J1055" s="8"/>
      <c r="K1055" s="8"/>
      <c r="L1055" s="8"/>
      <c r="M1055" s="129"/>
    </row>
    <row r="1056" spans="1:13">
      <c r="G1056" s="129"/>
      <c r="H1056" s="8"/>
      <c r="I1056" s="8"/>
      <c r="J1056" s="8"/>
      <c r="K1056" s="8"/>
      <c r="L1056" s="8"/>
      <c r="M1056" s="129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  <c r="M1057" s="124"/>
    </row>
    <row r="1058" spans="1:14">
      <c r="A1058" s="202" t="s">
        <v>86</v>
      </c>
      <c r="B1058" s="203"/>
      <c r="C1058" s="203"/>
      <c r="D1058" s="203"/>
      <c r="E1058" s="203"/>
      <c r="F1058" s="97"/>
      <c r="G1058" s="108"/>
      <c r="H1058" s="96" t="s">
        <v>51</v>
      </c>
      <c r="I1058" s="96"/>
      <c r="J1058" s="96"/>
      <c r="K1058" s="27"/>
      <c r="L1058" s="27"/>
      <c r="M1058" s="108"/>
    </row>
    <row r="1059" spans="1:14">
      <c r="A1059" s="34" t="s">
        <v>52</v>
      </c>
      <c r="B1059" s="97"/>
      <c r="C1059" s="97"/>
      <c r="D1059" s="97"/>
      <c r="E1059" s="97"/>
      <c r="F1059" s="97"/>
      <c r="G1059" s="108"/>
      <c r="H1059" s="55" t="s">
        <v>89</v>
      </c>
      <c r="I1059" s="55"/>
      <c r="J1059" s="55"/>
      <c r="K1059" s="37"/>
      <c r="L1059" s="26"/>
      <c r="M1059" s="125"/>
    </row>
    <row r="1060" spans="1:14">
      <c r="A1060" s="97"/>
      <c r="B1060" s="29"/>
      <c r="C1060" s="15" t="s">
        <v>53</v>
      </c>
      <c r="D1060" s="67"/>
      <c r="E1060" s="30"/>
      <c r="F1060" s="28"/>
      <c r="G1060" s="108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8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8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8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8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8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8"/>
      <c r="H1066" s="72"/>
      <c r="I1066" s="72"/>
      <c r="J1066" s="72"/>
      <c r="K1066" s="72"/>
      <c r="L1066" s="44"/>
      <c r="M1066" s="11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8"/>
      <c r="H1067" s="98"/>
      <c r="I1067" s="98"/>
      <c r="J1067" s="98"/>
      <c r="K1067" s="98"/>
      <c r="L1067" s="44"/>
      <c r="M1067" s="115"/>
    </row>
    <row r="1068" spans="1:14">
      <c r="A1068" s="17">
        <v>3</v>
      </c>
      <c r="B1068" s="75"/>
      <c r="C1068" s="71"/>
      <c r="D1068" s="6"/>
      <c r="E1068" s="71"/>
      <c r="F1068" s="6"/>
      <c r="G1068" s="108"/>
      <c r="H1068" s="204" t="s">
        <v>75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8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8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8"/>
      <c r="H1071" s="206" t="s">
        <v>66</v>
      </c>
      <c r="I1071" s="207"/>
      <c r="J1071" s="206" t="s">
        <v>67</v>
      </c>
      <c r="K1071" s="207"/>
      <c r="L1071" s="20"/>
      <c r="M1071" s="128"/>
    </row>
    <row r="1072" spans="1:14">
      <c r="A1072" s="17">
        <v>7</v>
      </c>
      <c r="B1072" s="76"/>
      <c r="C1072" s="71"/>
      <c r="D1072" s="71"/>
      <c r="E1072" s="71"/>
      <c r="F1072" s="6"/>
      <c r="G1072" s="108"/>
      <c r="H1072" s="197"/>
      <c r="I1072" s="198"/>
      <c r="J1072" s="197"/>
      <c r="K1072" s="198"/>
      <c r="L1072" s="27"/>
      <c r="M1072" s="108"/>
    </row>
    <row r="1073" spans="1:13">
      <c r="A1073" s="17">
        <v>8</v>
      </c>
      <c r="B1073" s="7"/>
      <c r="C1073" s="7"/>
      <c r="D1073" s="7"/>
      <c r="E1073" s="71"/>
      <c r="F1073" s="6"/>
      <c r="G1073" s="108"/>
      <c r="H1073" s="199"/>
      <c r="I1073" s="200"/>
      <c r="J1073" s="199"/>
      <c r="K1073" s="200"/>
      <c r="L1073" s="27"/>
      <c r="M1073" s="108"/>
    </row>
    <row r="1074" spans="1:13">
      <c r="A1074" s="17">
        <v>9</v>
      </c>
      <c r="B1074" s="23"/>
      <c r="C1074" s="7"/>
      <c r="D1074" s="7"/>
      <c r="E1074" s="6"/>
      <c r="F1074" s="6"/>
      <c r="G1074" s="108"/>
      <c r="H1074" s="38" t="s">
        <v>68</v>
      </c>
      <c r="I1074" s="38"/>
      <c r="J1074" s="38"/>
      <c r="K1074" s="38"/>
      <c r="L1074" s="27"/>
      <c r="M1074" s="108"/>
    </row>
    <row r="1075" spans="1:13">
      <c r="A1075" s="17">
        <v>10</v>
      </c>
      <c r="B1075" s="95"/>
      <c r="C1075" s="6"/>
      <c r="D1075" s="6"/>
      <c r="E1075" s="6"/>
      <c r="F1075" s="6"/>
      <c r="G1075" s="108"/>
      <c r="H1075" s="54" t="s">
        <v>69</v>
      </c>
      <c r="I1075" s="54"/>
      <c r="J1075" s="54"/>
      <c r="K1075" s="54"/>
      <c r="L1075" s="27"/>
      <c r="M1075" s="108"/>
    </row>
    <row r="1076" spans="1:13">
      <c r="A1076" s="17">
        <v>11</v>
      </c>
      <c r="B1076" s="76"/>
      <c r="C1076" s="6"/>
      <c r="D1076" s="6"/>
      <c r="E1076" s="6"/>
      <c r="F1076" s="6"/>
      <c r="G1076" s="128"/>
      <c r="H1076" s="182"/>
      <c r="I1076" s="183"/>
      <c r="J1076" s="8"/>
      <c r="K1076" s="8"/>
      <c r="L1076" s="8"/>
      <c r="M1076" s="129"/>
    </row>
    <row r="1077" spans="1:13">
      <c r="A1077" s="17">
        <v>12</v>
      </c>
      <c r="B1077" s="75"/>
      <c r="C1077" s="6"/>
      <c r="D1077" s="6"/>
      <c r="E1077" s="6"/>
      <c r="F1077" s="6"/>
      <c r="G1077" s="128"/>
      <c r="H1077" s="95"/>
      <c r="I1077" s="7"/>
      <c r="J1077" s="8"/>
      <c r="K1077" s="8"/>
      <c r="L1077" s="8"/>
      <c r="M1077" s="129"/>
    </row>
    <row r="1078" spans="1:13">
      <c r="A1078" s="17">
        <v>13</v>
      </c>
      <c r="B1078" s="76"/>
      <c r="C1078" s="6"/>
      <c r="D1078" s="6"/>
      <c r="E1078" s="6"/>
      <c r="F1078" s="6"/>
      <c r="G1078" s="128"/>
      <c r="H1078" s="95"/>
      <c r="I1078" s="7"/>
      <c r="J1078" s="8"/>
      <c r="K1078" s="8"/>
      <c r="L1078" s="8"/>
      <c r="M1078" s="129"/>
    </row>
    <row r="1079" spans="1:13">
      <c r="A1079" s="17">
        <v>14</v>
      </c>
      <c r="B1079" s="76"/>
      <c r="C1079" s="6"/>
      <c r="D1079" s="6"/>
      <c r="E1079" s="6"/>
      <c r="F1079" s="6"/>
      <c r="G1079" s="128"/>
      <c r="H1079" s="95"/>
      <c r="I1079" s="7"/>
      <c r="J1079" s="8"/>
      <c r="K1079" s="8"/>
      <c r="L1079" s="8"/>
      <c r="M1079" s="129"/>
    </row>
    <row r="1080" spans="1:13">
      <c r="A1080" s="17">
        <v>15</v>
      </c>
      <c r="B1080" s="76"/>
      <c r="C1080" s="6"/>
      <c r="D1080" s="6"/>
      <c r="E1080" s="6"/>
      <c r="F1080" s="6"/>
      <c r="G1080" s="128"/>
      <c r="H1080" s="95"/>
      <c r="I1080" s="7"/>
      <c r="J1080" s="8"/>
      <c r="K1080" s="8"/>
      <c r="L1080" s="8"/>
      <c r="M1080" s="129"/>
    </row>
    <row r="1081" spans="1:13">
      <c r="A1081" s="17">
        <v>16</v>
      </c>
      <c r="B1081" s="75"/>
      <c r="C1081" s="6"/>
      <c r="D1081" s="6"/>
      <c r="E1081" s="6"/>
      <c r="F1081" s="6"/>
      <c r="G1081" s="132"/>
      <c r="H1081" s="95"/>
      <c r="I1081" s="7"/>
      <c r="J1081" s="8"/>
      <c r="K1081" s="8"/>
      <c r="L1081" s="8"/>
      <c r="M1081" s="129"/>
    </row>
    <row r="1082" spans="1:13">
      <c r="A1082" s="17">
        <v>17</v>
      </c>
      <c r="B1082" s="76"/>
      <c r="C1082" s="6"/>
      <c r="D1082" s="6"/>
      <c r="E1082" s="6"/>
      <c r="F1082" s="6"/>
      <c r="G1082" s="132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32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29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29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29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29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29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29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29"/>
    </row>
    <row r="1091" spans="1:13">
      <c r="G1091" s="129"/>
      <c r="H1091" s="8"/>
      <c r="I1091" s="8"/>
      <c r="J1091" s="8"/>
      <c r="K1091" s="8"/>
      <c r="L1091" s="8"/>
      <c r="M1091" s="129"/>
    </row>
    <row r="1092" spans="1:13">
      <c r="G1092" s="129"/>
      <c r="H1092" s="8"/>
      <c r="I1092" s="8"/>
      <c r="J1092" s="8"/>
      <c r="K1092" s="8"/>
      <c r="L1092" s="8"/>
      <c r="M1092" s="129"/>
    </row>
    <row r="1093" spans="1:13">
      <c r="G1093" s="129"/>
      <c r="H1093" s="8"/>
      <c r="I1093" s="8"/>
      <c r="J1093" s="8"/>
      <c r="K1093" s="8"/>
      <c r="L1093" s="8"/>
      <c r="M1093" s="129"/>
    </row>
    <row r="1094" spans="1:13">
      <c r="G1094" s="129"/>
      <c r="H1094" s="8"/>
      <c r="I1094" s="8"/>
      <c r="J1094" s="8"/>
      <c r="K1094" s="8"/>
      <c r="L1094" s="8"/>
      <c r="M1094" s="129"/>
    </row>
    <row r="1095" spans="1:13">
      <c r="G1095" s="129"/>
      <c r="H1095" s="8"/>
      <c r="I1095" s="8"/>
      <c r="J1095" s="8"/>
      <c r="K1095" s="8"/>
      <c r="L1095" s="8"/>
      <c r="M1095" s="129"/>
    </row>
    <row r="1096" spans="1:13">
      <c r="G1096" s="129"/>
      <c r="H1096" s="8"/>
      <c r="I1096" s="8"/>
      <c r="J1096" s="8"/>
      <c r="K1096" s="8"/>
      <c r="L1096" s="8"/>
      <c r="M1096" s="129"/>
    </row>
    <row r="1097" spans="1:13">
      <c r="G1097" s="129"/>
      <c r="H1097" s="8"/>
      <c r="I1097" s="8"/>
      <c r="J1097" s="8"/>
      <c r="K1097" s="8"/>
      <c r="L1097" s="8"/>
      <c r="M1097" s="129"/>
    </row>
    <row r="1098" spans="1:13">
      <c r="G1098" s="129"/>
      <c r="H1098" s="8"/>
      <c r="I1098" s="8"/>
      <c r="J1098" s="8"/>
      <c r="K1098" s="8"/>
      <c r="L1098" s="8"/>
      <c r="M1098" s="129"/>
    </row>
    <row r="1099" spans="1:13">
      <c r="G1099" s="129"/>
      <c r="H1099" s="8"/>
      <c r="I1099" s="8"/>
      <c r="J1099" s="8"/>
      <c r="K1099" s="8"/>
      <c r="L1099" s="8"/>
      <c r="M1099" s="129"/>
    </row>
    <row r="1100" spans="1:13">
      <c r="G1100" s="129"/>
      <c r="H1100" s="8"/>
      <c r="I1100" s="8"/>
      <c r="J1100" s="8"/>
      <c r="K1100" s="8"/>
      <c r="L1100" s="8"/>
      <c r="M1100" s="129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124"/>
    </row>
    <row r="1102" spans="1:13">
      <c r="A1102" s="202" t="s">
        <v>86</v>
      </c>
      <c r="B1102" s="203"/>
      <c r="C1102" s="203"/>
      <c r="D1102" s="203"/>
      <c r="E1102" s="203"/>
      <c r="F1102" s="97"/>
      <c r="G1102" s="108"/>
      <c r="H1102" s="96" t="s">
        <v>51</v>
      </c>
      <c r="I1102" s="96"/>
      <c r="J1102" s="96"/>
      <c r="K1102" s="27"/>
      <c r="L1102" s="27"/>
      <c r="M1102" s="108"/>
    </row>
    <row r="1103" spans="1:13">
      <c r="A1103" s="34" t="s">
        <v>52</v>
      </c>
      <c r="B1103" s="97"/>
      <c r="C1103" s="97"/>
      <c r="D1103" s="97"/>
      <c r="E1103" s="97"/>
      <c r="F1103" s="97"/>
      <c r="G1103" s="108"/>
      <c r="H1103" s="55" t="s">
        <v>89</v>
      </c>
      <c r="I1103" s="55"/>
      <c r="J1103" s="55"/>
      <c r="K1103" s="37"/>
      <c r="L1103" s="26"/>
      <c r="M1103" s="125"/>
    </row>
    <row r="1104" spans="1:13">
      <c r="A1104" s="97"/>
      <c r="B1104" s="29"/>
      <c r="C1104" s="15" t="s">
        <v>53</v>
      </c>
      <c r="D1104" s="67"/>
      <c r="E1104" s="30"/>
      <c r="F1104" s="28"/>
      <c r="G1104" s="108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8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8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8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8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8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8"/>
      <c r="H1110" s="72"/>
      <c r="I1110" s="72"/>
      <c r="J1110" s="72"/>
      <c r="K1110" s="72"/>
      <c r="L1110" s="44"/>
      <c r="M1110" s="11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8"/>
      <c r="H1111" s="98"/>
      <c r="I1111" s="98"/>
      <c r="J1111" s="98"/>
      <c r="K1111" s="98"/>
      <c r="L1111" s="44"/>
      <c r="M1111" s="115"/>
    </row>
    <row r="1112" spans="1:13">
      <c r="A1112" s="17">
        <v>3</v>
      </c>
      <c r="B1112" s="75"/>
      <c r="C1112" s="71"/>
      <c r="D1112" s="6"/>
      <c r="E1112" s="71"/>
      <c r="F1112" s="6"/>
      <c r="G1112" s="108"/>
      <c r="H1112" s="204" t="s">
        <v>75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8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8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8"/>
      <c r="H1115" s="206" t="s">
        <v>66</v>
      </c>
      <c r="I1115" s="207"/>
      <c r="J1115" s="206" t="s">
        <v>67</v>
      </c>
      <c r="K1115" s="207"/>
      <c r="L1115" s="20"/>
      <c r="M1115" s="128"/>
    </row>
    <row r="1116" spans="1:13">
      <c r="A1116" s="17">
        <v>7</v>
      </c>
      <c r="B1116" s="76"/>
      <c r="C1116" s="71"/>
      <c r="D1116" s="71"/>
      <c r="E1116" s="71"/>
      <c r="F1116" s="6"/>
      <c r="G1116" s="108"/>
      <c r="H1116" s="197"/>
      <c r="I1116" s="198"/>
      <c r="J1116" s="197"/>
      <c r="K1116" s="198"/>
      <c r="L1116" s="27"/>
      <c r="M1116" s="108"/>
    </row>
    <row r="1117" spans="1:13">
      <c r="A1117" s="17">
        <v>8</v>
      </c>
      <c r="B1117" s="7"/>
      <c r="C1117" s="7"/>
      <c r="D1117" s="7"/>
      <c r="E1117" s="71"/>
      <c r="F1117" s="6"/>
      <c r="G1117" s="108"/>
      <c r="H1117" s="199"/>
      <c r="I1117" s="200"/>
      <c r="J1117" s="199"/>
      <c r="K1117" s="200"/>
      <c r="L1117" s="27"/>
      <c r="M1117" s="108"/>
    </row>
    <row r="1118" spans="1:13">
      <c r="A1118" s="17">
        <v>9</v>
      </c>
      <c r="B1118" s="23"/>
      <c r="C1118" s="7"/>
      <c r="D1118" s="7"/>
      <c r="E1118" s="6"/>
      <c r="F1118" s="6"/>
      <c r="G1118" s="108"/>
      <c r="H1118" s="38" t="s">
        <v>68</v>
      </c>
      <c r="I1118" s="38"/>
      <c r="J1118" s="38"/>
      <c r="K1118" s="38"/>
      <c r="L1118" s="27"/>
      <c r="M1118" s="108"/>
    </row>
    <row r="1119" spans="1:13">
      <c r="A1119" s="17">
        <v>10</v>
      </c>
      <c r="B1119" s="95"/>
      <c r="C1119" s="6"/>
      <c r="D1119" s="6"/>
      <c r="E1119" s="6"/>
      <c r="F1119" s="6"/>
      <c r="G1119" s="108"/>
      <c r="H1119" s="54" t="s">
        <v>69</v>
      </c>
      <c r="I1119" s="54"/>
      <c r="J1119" s="54"/>
      <c r="K1119" s="54"/>
      <c r="L1119" s="27"/>
      <c r="M1119" s="108"/>
    </row>
    <row r="1120" spans="1:13">
      <c r="A1120" s="17">
        <v>11</v>
      </c>
      <c r="B1120" s="76"/>
      <c r="C1120" s="6"/>
      <c r="D1120" s="6"/>
      <c r="E1120" s="6"/>
      <c r="F1120" s="6"/>
      <c r="G1120" s="128"/>
      <c r="H1120" s="182"/>
      <c r="I1120" s="183"/>
      <c r="J1120" s="8"/>
      <c r="K1120" s="8"/>
      <c r="L1120" s="8"/>
      <c r="M1120" s="129"/>
    </row>
    <row r="1121" spans="1:13">
      <c r="A1121" s="17">
        <v>12</v>
      </c>
      <c r="B1121" s="75"/>
      <c r="C1121" s="6"/>
      <c r="D1121" s="6"/>
      <c r="E1121" s="6"/>
      <c r="F1121" s="6"/>
      <c r="G1121" s="128"/>
      <c r="H1121" s="95"/>
      <c r="I1121" s="7"/>
      <c r="J1121" s="8"/>
      <c r="K1121" s="8"/>
      <c r="L1121" s="8"/>
      <c r="M1121" s="129"/>
    </row>
    <row r="1122" spans="1:13">
      <c r="A1122" s="17">
        <v>13</v>
      </c>
      <c r="B1122" s="76"/>
      <c r="C1122" s="6"/>
      <c r="D1122" s="6"/>
      <c r="E1122" s="6"/>
      <c r="F1122" s="6"/>
      <c r="G1122" s="128"/>
      <c r="H1122" s="95"/>
      <c r="I1122" s="7"/>
      <c r="J1122" s="8"/>
      <c r="K1122" s="8"/>
      <c r="L1122" s="8"/>
      <c r="M1122" s="129"/>
    </row>
    <row r="1123" spans="1:13">
      <c r="A1123" s="17">
        <v>14</v>
      </c>
      <c r="B1123" s="76"/>
      <c r="C1123" s="6"/>
      <c r="D1123" s="6"/>
      <c r="E1123" s="6"/>
      <c r="F1123" s="6"/>
      <c r="G1123" s="128"/>
      <c r="H1123" s="95"/>
      <c r="I1123" s="7"/>
      <c r="J1123" s="8"/>
      <c r="K1123" s="8"/>
      <c r="L1123" s="8"/>
      <c r="M1123" s="129"/>
    </row>
    <row r="1124" spans="1:13">
      <c r="A1124" s="17">
        <v>15</v>
      </c>
      <c r="B1124" s="76"/>
      <c r="C1124" s="6"/>
      <c r="D1124" s="6"/>
      <c r="E1124" s="6"/>
      <c r="F1124" s="6"/>
      <c r="G1124" s="128"/>
      <c r="H1124" s="95"/>
      <c r="I1124" s="7"/>
      <c r="J1124" s="8"/>
      <c r="K1124" s="8"/>
      <c r="L1124" s="8"/>
      <c r="M1124" s="129"/>
    </row>
    <row r="1125" spans="1:13">
      <c r="A1125" s="17">
        <v>16</v>
      </c>
      <c r="B1125" s="75"/>
      <c r="C1125" s="6"/>
      <c r="D1125" s="6"/>
      <c r="E1125" s="6"/>
      <c r="F1125" s="6"/>
      <c r="G1125" s="132"/>
      <c r="H1125" s="95"/>
      <c r="I1125" s="7"/>
      <c r="J1125" s="8"/>
      <c r="K1125" s="8"/>
      <c r="L1125" s="8"/>
      <c r="M1125" s="129"/>
    </row>
    <row r="1126" spans="1:13">
      <c r="A1126" s="17">
        <v>17</v>
      </c>
      <c r="B1126" s="76"/>
      <c r="C1126" s="6"/>
      <c r="D1126" s="6"/>
      <c r="E1126" s="6"/>
      <c r="F1126" s="6"/>
      <c r="G1126" s="132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32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29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29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29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29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29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29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29"/>
    </row>
    <row r="1135" spans="1:13">
      <c r="G1135" s="129"/>
      <c r="H1135" s="8"/>
      <c r="I1135" s="8"/>
      <c r="J1135" s="8"/>
      <c r="K1135" s="8"/>
      <c r="L1135" s="8"/>
      <c r="M1135" s="129"/>
    </row>
    <row r="1136" spans="1:13">
      <c r="G1136" s="129"/>
      <c r="H1136" s="8"/>
      <c r="I1136" s="8"/>
      <c r="J1136" s="8"/>
      <c r="K1136" s="8"/>
      <c r="L1136" s="8"/>
      <c r="M1136" s="129"/>
    </row>
    <row r="1137" spans="1:13">
      <c r="G1137" s="129"/>
      <c r="H1137" s="8"/>
      <c r="I1137" s="8"/>
      <c r="J1137" s="8"/>
      <c r="K1137" s="8"/>
      <c r="L1137" s="8"/>
      <c r="M1137" s="129"/>
    </row>
    <row r="1138" spans="1:13">
      <c r="G1138" s="129"/>
      <c r="H1138" s="8"/>
      <c r="I1138" s="8"/>
      <c r="J1138" s="8"/>
      <c r="K1138" s="8"/>
      <c r="L1138" s="8"/>
      <c r="M1138" s="129"/>
    </row>
    <row r="1139" spans="1:13">
      <c r="G1139" s="129"/>
      <c r="H1139" s="8"/>
      <c r="I1139" s="8"/>
      <c r="J1139" s="8"/>
      <c r="K1139" s="8"/>
      <c r="L1139" s="8"/>
      <c r="M1139" s="129"/>
    </row>
    <row r="1140" spans="1:13">
      <c r="G1140" s="129"/>
      <c r="H1140" s="8"/>
      <c r="I1140" s="8"/>
      <c r="J1140" s="8"/>
      <c r="K1140" s="8"/>
      <c r="L1140" s="8"/>
      <c r="M1140" s="129"/>
    </row>
    <row r="1141" spans="1:13">
      <c r="G1141" s="129"/>
      <c r="H1141" s="8"/>
      <c r="I1141" s="8"/>
      <c r="J1141" s="8"/>
      <c r="K1141" s="8"/>
      <c r="L1141" s="8"/>
      <c r="M1141" s="129"/>
    </row>
    <row r="1142" spans="1:13">
      <c r="G1142" s="129"/>
      <c r="H1142" s="8"/>
      <c r="I1142" s="8"/>
      <c r="J1142" s="8"/>
      <c r="K1142" s="8"/>
      <c r="L1142" s="8"/>
      <c r="M1142" s="129"/>
    </row>
    <row r="1143" spans="1:13">
      <c r="G1143" s="129"/>
      <c r="H1143" s="8"/>
      <c r="I1143" s="8"/>
      <c r="J1143" s="8"/>
      <c r="K1143" s="8"/>
      <c r="L1143" s="8"/>
      <c r="M1143" s="129"/>
    </row>
    <row r="1144" spans="1:13">
      <c r="G1144" s="129"/>
      <c r="H1144" s="8"/>
      <c r="I1144" s="8"/>
      <c r="J1144" s="8"/>
      <c r="K1144" s="8"/>
      <c r="L1144" s="8"/>
      <c r="M1144" s="129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  <c r="M1145" s="124"/>
    </row>
    <row r="1146" spans="1:13">
      <c r="A1146" s="202" t="s">
        <v>86</v>
      </c>
      <c r="B1146" s="203"/>
      <c r="C1146" s="203"/>
      <c r="D1146" s="203"/>
      <c r="E1146" s="203"/>
      <c r="F1146" s="97"/>
      <c r="G1146" s="108"/>
      <c r="H1146" s="96" t="s">
        <v>51</v>
      </c>
      <c r="I1146" s="96"/>
      <c r="J1146" s="96"/>
      <c r="K1146" s="27"/>
      <c r="L1146" s="27"/>
      <c r="M1146" s="108"/>
    </row>
    <row r="1147" spans="1:13">
      <c r="A1147" s="34" t="s">
        <v>52</v>
      </c>
      <c r="B1147" s="97"/>
      <c r="C1147" s="97"/>
      <c r="D1147" s="97"/>
      <c r="E1147" s="97"/>
      <c r="F1147" s="97"/>
      <c r="G1147" s="108"/>
      <c r="H1147" s="55" t="s">
        <v>89</v>
      </c>
      <c r="I1147" s="55"/>
      <c r="J1147" s="55"/>
      <c r="K1147" s="37"/>
      <c r="L1147" s="26"/>
      <c r="M1147" s="125"/>
    </row>
    <row r="1148" spans="1:13">
      <c r="A1148" s="97"/>
      <c r="B1148" s="29"/>
      <c r="C1148" s="15" t="s">
        <v>53</v>
      </c>
      <c r="D1148" s="67"/>
      <c r="E1148" s="30"/>
      <c r="F1148" s="28"/>
      <c r="G1148" s="108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8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8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8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8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8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8"/>
      <c r="H1154" s="72"/>
      <c r="I1154" s="72"/>
      <c r="J1154" s="72"/>
      <c r="K1154" s="72"/>
      <c r="L1154" s="44"/>
      <c r="M1154" s="11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8"/>
      <c r="H1155" s="98"/>
      <c r="I1155" s="98"/>
      <c r="J1155" s="98"/>
      <c r="K1155" s="98"/>
      <c r="L1155" s="44"/>
      <c r="M1155" s="115"/>
    </row>
    <row r="1156" spans="1:13">
      <c r="A1156" s="17">
        <v>3</v>
      </c>
      <c r="B1156" s="75"/>
      <c r="C1156" s="71"/>
      <c r="D1156" s="6"/>
      <c r="E1156" s="71"/>
      <c r="F1156" s="6"/>
      <c r="G1156" s="108"/>
      <c r="H1156" s="204" t="s">
        <v>75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8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8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8"/>
      <c r="H1159" s="206" t="s">
        <v>66</v>
      </c>
      <c r="I1159" s="207"/>
      <c r="J1159" s="206" t="s">
        <v>67</v>
      </c>
      <c r="K1159" s="207"/>
      <c r="L1159" s="20"/>
      <c r="M1159" s="128"/>
    </row>
    <row r="1160" spans="1:13">
      <c r="A1160" s="17">
        <v>7</v>
      </c>
      <c r="B1160" s="76"/>
      <c r="C1160" s="71"/>
      <c r="D1160" s="71"/>
      <c r="E1160" s="71"/>
      <c r="F1160" s="6"/>
      <c r="G1160" s="108"/>
      <c r="H1160" s="197"/>
      <c r="I1160" s="198"/>
      <c r="J1160" s="197"/>
      <c r="K1160" s="198"/>
      <c r="L1160" s="27"/>
      <c r="M1160" s="108"/>
    </row>
    <row r="1161" spans="1:13">
      <c r="A1161" s="17">
        <v>8</v>
      </c>
      <c r="B1161" s="7"/>
      <c r="C1161" s="7"/>
      <c r="D1161" s="7"/>
      <c r="E1161" s="71"/>
      <c r="F1161" s="6"/>
      <c r="G1161" s="108"/>
      <c r="H1161" s="199"/>
      <c r="I1161" s="200"/>
      <c r="J1161" s="199"/>
      <c r="K1161" s="200"/>
      <c r="L1161" s="27"/>
      <c r="M1161" s="108"/>
    </row>
    <row r="1162" spans="1:13">
      <c r="A1162" s="17">
        <v>9</v>
      </c>
      <c r="B1162" s="23"/>
      <c r="C1162" s="7"/>
      <c r="D1162" s="7"/>
      <c r="E1162" s="6"/>
      <c r="F1162" s="6"/>
      <c r="G1162" s="108"/>
      <c r="H1162" s="38" t="s">
        <v>68</v>
      </c>
      <c r="I1162" s="38"/>
      <c r="J1162" s="38"/>
      <c r="K1162" s="38"/>
      <c r="L1162" s="27"/>
      <c r="M1162" s="108"/>
    </row>
    <row r="1163" spans="1:13">
      <c r="A1163" s="17">
        <v>10</v>
      </c>
      <c r="B1163" s="95"/>
      <c r="C1163" s="6"/>
      <c r="D1163" s="6"/>
      <c r="E1163" s="6"/>
      <c r="F1163" s="6"/>
      <c r="G1163" s="108"/>
      <c r="H1163" s="54" t="s">
        <v>69</v>
      </c>
      <c r="I1163" s="54"/>
      <c r="J1163" s="54"/>
      <c r="K1163" s="54"/>
      <c r="L1163" s="27"/>
      <c r="M1163" s="108"/>
    </row>
    <row r="1164" spans="1:13">
      <c r="A1164" s="17">
        <v>11</v>
      </c>
      <c r="B1164" s="76"/>
      <c r="C1164" s="6"/>
      <c r="D1164" s="6"/>
      <c r="E1164" s="6"/>
      <c r="F1164" s="6"/>
      <c r="G1164" s="128"/>
      <c r="H1164" s="182"/>
      <c r="I1164" s="183"/>
      <c r="J1164" s="8"/>
      <c r="K1164" s="8"/>
      <c r="L1164" s="8"/>
      <c r="M1164" s="129"/>
    </row>
    <row r="1165" spans="1:13">
      <c r="A1165" s="17">
        <v>12</v>
      </c>
      <c r="B1165" s="75"/>
      <c r="C1165" s="6"/>
      <c r="D1165" s="6"/>
      <c r="E1165" s="6"/>
      <c r="F1165" s="6"/>
      <c r="G1165" s="128"/>
      <c r="H1165" s="95"/>
      <c r="I1165" s="7"/>
      <c r="J1165" s="8"/>
      <c r="K1165" s="8"/>
      <c r="L1165" s="8"/>
      <c r="M1165" s="129"/>
    </row>
    <row r="1166" spans="1:13">
      <c r="A1166" s="17">
        <v>13</v>
      </c>
      <c r="B1166" s="76"/>
      <c r="C1166" s="6"/>
      <c r="D1166" s="6"/>
      <c r="E1166" s="6"/>
      <c r="F1166" s="6"/>
      <c r="G1166" s="128"/>
      <c r="H1166" s="95"/>
      <c r="I1166" s="7"/>
      <c r="J1166" s="8"/>
      <c r="K1166" s="8"/>
      <c r="L1166" s="8"/>
      <c r="M1166" s="129"/>
    </row>
    <row r="1167" spans="1:13">
      <c r="A1167" s="17">
        <v>14</v>
      </c>
      <c r="B1167" s="76"/>
      <c r="C1167" s="6"/>
      <c r="D1167" s="6"/>
      <c r="E1167" s="6"/>
      <c r="F1167" s="6"/>
      <c r="G1167" s="128"/>
      <c r="H1167" s="95"/>
      <c r="I1167" s="7"/>
      <c r="J1167" s="8"/>
      <c r="K1167" s="8"/>
      <c r="L1167" s="8"/>
      <c r="M1167" s="129"/>
    </row>
    <row r="1168" spans="1:13">
      <c r="A1168" s="17">
        <v>15</v>
      </c>
      <c r="B1168" s="76"/>
      <c r="C1168" s="6"/>
      <c r="D1168" s="6"/>
      <c r="E1168" s="6"/>
      <c r="F1168" s="6"/>
      <c r="G1168" s="128"/>
      <c r="H1168" s="95"/>
      <c r="I1168" s="7"/>
      <c r="J1168" s="8"/>
      <c r="K1168" s="8"/>
      <c r="L1168" s="8"/>
      <c r="M1168" s="129"/>
    </row>
    <row r="1169" spans="1:13">
      <c r="A1169" s="17">
        <v>16</v>
      </c>
      <c r="B1169" s="75"/>
      <c r="C1169" s="6"/>
      <c r="D1169" s="6"/>
      <c r="E1169" s="6"/>
      <c r="F1169" s="6"/>
      <c r="G1169" s="132"/>
      <c r="H1169" s="95"/>
      <c r="I1169" s="7"/>
      <c r="J1169" s="8"/>
      <c r="K1169" s="8"/>
      <c r="L1169" s="8"/>
      <c r="M1169" s="129"/>
    </row>
    <row r="1170" spans="1:13">
      <c r="A1170" s="17">
        <v>17</v>
      </c>
      <c r="B1170" s="76"/>
      <c r="C1170" s="6"/>
      <c r="D1170" s="6"/>
      <c r="E1170" s="6"/>
      <c r="F1170" s="6"/>
      <c r="G1170" s="132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32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29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29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29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29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29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29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29"/>
    </row>
    <row r="1179" spans="1:13">
      <c r="G1179" s="129"/>
      <c r="H1179" s="8"/>
      <c r="I1179" s="8"/>
      <c r="J1179" s="8"/>
      <c r="K1179" s="8"/>
      <c r="L1179" s="8"/>
      <c r="M1179" s="129"/>
    </row>
    <row r="1180" spans="1:13">
      <c r="G1180" s="129"/>
      <c r="H1180" s="8"/>
      <c r="I1180" s="8"/>
      <c r="J1180" s="8"/>
      <c r="K1180" s="8"/>
      <c r="L1180" s="8"/>
      <c r="M1180" s="129"/>
    </row>
    <row r="1181" spans="1:13">
      <c r="G1181" s="129"/>
      <c r="H1181" s="8"/>
      <c r="I1181" s="8"/>
      <c r="J1181" s="8"/>
      <c r="K1181" s="8"/>
      <c r="L1181" s="8"/>
      <c r="M1181" s="129"/>
    </row>
    <row r="1182" spans="1:13">
      <c r="G1182" s="129"/>
      <c r="H1182" s="8"/>
      <c r="I1182" s="8"/>
      <c r="J1182" s="8"/>
      <c r="K1182" s="8"/>
      <c r="L1182" s="8"/>
      <c r="M1182" s="129"/>
    </row>
    <row r="1183" spans="1:13">
      <c r="G1183" s="129"/>
      <c r="H1183" s="8"/>
      <c r="I1183" s="8"/>
      <c r="J1183" s="8"/>
      <c r="K1183" s="8"/>
      <c r="L1183" s="8"/>
      <c r="M1183" s="129"/>
    </row>
    <row r="1184" spans="1:13">
      <c r="G1184" s="129"/>
      <c r="H1184" s="8"/>
      <c r="I1184" s="8"/>
      <c r="J1184" s="8"/>
      <c r="K1184" s="8"/>
      <c r="L1184" s="8"/>
      <c r="M1184" s="129"/>
    </row>
    <row r="1185" spans="1:13">
      <c r="G1185" s="129"/>
      <c r="H1185" s="8"/>
      <c r="I1185" s="8"/>
      <c r="J1185" s="8"/>
      <c r="K1185" s="8"/>
      <c r="L1185" s="8"/>
      <c r="M1185" s="129"/>
    </row>
    <row r="1186" spans="1:13">
      <c r="G1186" s="129"/>
      <c r="H1186" s="8"/>
      <c r="I1186" s="8"/>
      <c r="J1186" s="8"/>
      <c r="K1186" s="8"/>
      <c r="L1186" s="8"/>
      <c r="M1186" s="129"/>
    </row>
    <row r="1187" spans="1:13">
      <c r="G1187" s="129"/>
      <c r="H1187" s="8"/>
      <c r="I1187" s="8"/>
      <c r="J1187" s="8"/>
      <c r="K1187" s="8"/>
      <c r="L1187" s="8"/>
      <c r="M1187" s="129"/>
    </row>
    <row r="1188" spans="1:13">
      <c r="G1188" s="129"/>
      <c r="H1188" s="8"/>
      <c r="I1188" s="8"/>
      <c r="J1188" s="8"/>
      <c r="K1188" s="8"/>
      <c r="L1188" s="8"/>
      <c r="M1188" s="129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  <c r="M1189" s="124"/>
    </row>
    <row r="1190" spans="1:13">
      <c r="A1190" s="202" t="s">
        <v>86</v>
      </c>
      <c r="B1190" s="203"/>
      <c r="C1190" s="203"/>
      <c r="D1190" s="203"/>
      <c r="E1190" s="203"/>
      <c r="F1190" s="97"/>
      <c r="G1190" s="108"/>
      <c r="H1190" s="96" t="s">
        <v>51</v>
      </c>
      <c r="I1190" s="96"/>
      <c r="J1190" s="96"/>
      <c r="K1190" s="27"/>
      <c r="L1190" s="27"/>
      <c r="M1190" s="108"/>
    </row>
    <row r="1191" spans="1:13">
      <c r="A1191" s="34" t="s">
        <v>52</v>
      </c>
      <c r="B1191" s="97"/>
      <c r="C1191" s="97"/>
      <c r="D1191" s="97"/>
      <c r="E1191" s="97"/>
      <c r="F1191" s="97"/>
      <c r="G1191" s="108"/>
      <c r="H1191" s="55" t="s">
        <v>89</v>
      </c>
      <c r="I1191" s="55"/>
      <c r="J1191" s="55"/>
      <c r="K1191" s="37"/>
      <c r="L1191" s="26"/>
      <c r="M1191" s="125"/>
    </row>
    <row r="1192" spans="1:13">
      <c r="A1192" s="97"/>
      <c r="B1192" s="29"/>
      <c r="C1192" s="15" t="s">
        <v>53</v>
      </c>
      <c r="D1192" s="67"/>
      <c r="E1192" s="30"/>
      <c r="F1192" s="28"/>
      <c r="G1192" s="108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8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8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8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8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8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8"/>
      <c r="H1198" s="72"/>
      <c r="I1198" s="72"/>
      <c r="J1198" s="72"/>
      <c r="K1198" s="72"/>
      <c r="L1198" s="44"/>
      <c r="M1198" s="11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8"/>
      <c r="H1199" s="98"/>
      <c r="I1199" s="98"/>
      <c r="J1199" s="98"/>
      <c r="K1199" s="98"/>
      <c r="L1199" s="44"/>
      <c r="M1199" s="115"/>
    </row>
    <row r="1200" spans="1:13">
      <c r="A1200" s="17">
        <v>3</v>
      </c>
      <c r="B1200" s="75"/>
      <c r="C1200" s="71"/>
      <c r="D1200" s="6"/>
      <c r="E1200" s="71"/>
      <c r="F1200" s="6"/>
      <c r="G1200" s="108"/>
      <c r="H1200" s="204" t="s">
        <v>75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8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8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8"/>
      <c r="H1203" s="206" t="s">
        <v>66</v>
      </c>
      <c r="I1203" s="207"/>
      <c r="J1203" s="206" t="s">
        <v>67</v>
      </c>
      <c r="K1203" s="207"/>
      <c r="L1203" s="20"/>
      <c r="M1203" s="128"/>
    </row>
    <row r="1204" spans="1:13">
      <c r="A1204" s="17">
        <v>7</v>
      </c>
      <c r="B1204" s="76"/>
      <c r="C1204" s="71"/>
      <c r="D1204" s="71"/>
      <c r="E1204" s="71"/>
      <c r="F1204" s="6"/>
      <c r="G1204" s="108"/>
      <c r="H1204" s="197"/>
      <c r="I1204" s="198"/>
      <c r="J1204" s="197"/>
      <c r="K1204" s="198"/>
      <c r="L1204" s="27"/>
      <c r="M1204" s="108"/>
    </row>
    <row r="1205" spans="1:13">
      <c r="A1205" s="17">
        <v>8</v>
      </c>
      <c r="B1205" s="7"/>
      <c r="C1205" s="7"/>
      <c r="D1205" s="7"/>
      <c r="E1205" s="71"/>
      <c r="F1205" s="6"/>
      <c r="G1205" s="108"/>
      <c r="H1205" s="199"/>
      <c r="I1205" s="200"/>
      <c r="J1205" s="199"/>
      <c r="K1205" s="200"/>
      <c r="L1205" s="27"/>
      <c r="M1205" s="108"/>
    </row>
    <row r="1206" spans="1:13">
      <c r="A1206" s="17">
        <v>9</v>
      </c>
      <c r="B1206" s="23"/>
      <c r="C1206" s="7"/>
      <c r="D1206" s="7"/>
      <c r="E1206" s="6"/>
      <c r="F1206" s="6"/>
      <c r="G1206" s="108"/>
      <c r="H1206" s="38" t="s">
        <v>68</v>
      </c>
      <c r="I1206" s="38"/>
      <c r="J1206" s="38"/>
      <c r="K1206" s="38"/>
      <c r="L1206" s="27"/>
      <c r="M1206" s="108"/>
    </row>
    <row r="1207" spans="1:13">
      <c r="A1207" s="17">
        <v>10</v>
      </c>
      <c r="B1207" s="95"/>
      <c r="C1207" s="6"/>
      <c r="D1207" s="6"/>
      <c r="E1207" s="6"/>
      <c r="F1207" s="6"/>
      <c r="G1207" s="108"/>
      <c r="H1207" s="54" t="s">
        <v>69</v>
      </c>
      <c r="I1207" s="54"/>
      <c r="J1207" s="54"/>
      <c r="K1207" s="54"/>
      <c r="L1207" s="27"/>
      <c r="M1207" s="108"/>
    </row>
    <row r="1208" spans="1:13">
      <c r="A1208" s="17">
        <v>11</v>
      </c>
      <c r="B1208" s="76"/>
      <c r="C1208" s="6"/>
      <c r="D1208" s="6"/>
      <c r="E1208" s="6"/>
      <c r="F1208" s="6"/>
      <c r="G1208" s="128"/>
      <c r="H1208" s="182"/>
      <c r="I1208" s="183"/>
      <c r="J1208" s="8"/>
      <c r="K1208" s="8"/>
      <c r="L1208" s="8"/>
      <c r="M1208" s="129"/>
    </row>
    <row r="1209" spans="1:13">
      <c r="A1209" s="17">
        <v>12</v>
      </c>
      <c r="B1209" s="75"/>
      <c r="C1209" s="6"/>
      <c r="D1209" s="6"/>
      <c r="E1209" s="6"/>
      <c r="F1209" s="6"/>
      <c r="G1209" s="128"/>
      <c r="H1209" s="95"/>
      <c r="I1209" s="7"/>
      <c r="J1209" s="8"/>
      <c r="K1209" s="8"/>
      <c r="L1209" s="8"/>
      <c r="M1209" s="129"/>
    </row>
    <row r="1210" spans="1:13">
      <c r="A1210" s="17">
        <v>13</v>
      </c>
      <c r="B1210" s="76"/>
      <c r="C1210" s="6"/>
      <c r="D1210" s="6"/>
      <c r="E1210" s="6"/>
      <c r="F1210" s="6"/>
      <c r="G1210" s="128"/>
      <c r="H1210" s="95"/>
      <c r="I1210" s="7"/>
      <c r="J1210" s="8"/>
      <c r="K1210" s="8"/>
      <c r="L1210" s="8"/>
      <c r="M1210" s="129"/>
    </row>
    <row r="1211" spans="1:13">
      <c r="A1211" s="17">
        <v>14</v>
      </c>
      <c r="B1211" s="76"/>
      <c r="C1211" s="6"/>
      <c r="D1211" s="6"/>
      <c r="E1211" s="6"/>
      <c r="F1211" s="6"/>
      <c r="G1211" s="128"/>
      <c r="H1211" s="95"/>
      <c r="I1211" s="7"/>
      <c r="J1211" s="8"/>
      <c r="K1211" s="8"/>
      <c r="L1211" s="8"/>
      <c r="M1211" s="129"/>
    </row>
    <row r="1212" spans="1:13">
      <c r="A1212" s="17">
        <v>15</v>
      </c>
      <c r="B1212" s="76"/>
      <c r="C1212" s="6"/>
      <c r="D1212" s="6"/>
      <c r="E1212" s="6"/>
      <c r="F1212" s="6"/>
      <c r="G1212" s="128"/>
      <c r="H1212" s="95"/>
      <c r="I1212" s="7"/>
      <c r="J1212" s="8"/>
      <c r="K1212" s="8"/>
      <c r="L1212" s="8"/>
      <c r="M1212" s="129"/>
    </row>
    <row r="1213" spans="1:13">
      <c r="A1213" s="17">
        <v>16</v>
      </c>
      <c r="B1213" s="75"/>
      <c r="C1213" s="6"/>
      <c r="D1213" s="6"/>
      <c r="E1213" s="6"/>
      <c r="F1213" s="6"/>
      <c r="G1213" s="132"/>
      <c r="H1213" s="95"/>
      <c r="I1213" s="7"/>
      <c r="J1213" s="8"/>
      <c r="K1213" s="8"/>
      <c r="L1213" s="8"/>
      <c r="M1213" s="129"/>
    </row>
    <row r="1214" spans="1:13">
      <c r="A1214" s="17">
        <v>17</v>
      </c>
      <c r="B1214" s="76"/>
      <c r="C1214" s="6"/>
      <c r="D1214" s="6"/>
      <c r="E1214" s="6"/>
      <c r="F1214" s="6"/>
      <c r="G1214" s="132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32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29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29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29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29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29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29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29"/>
    </row>
    <row r="1223" spans="1:13">
      <c r="G1223" s="129"/>
      <c r="H1223" s="8"/>
      <c r="I1223" s="8"/>
      <c r="J1223" s="8"/>
      <c r="K1223" s="8"/>
      <c r="L1223" s="8"/>
      <c r="M1223" s="129"/>
    </row>
    <row r="1224" spans="1:13">
      <c r="G1224" s="129"/>
      <c r="H1224" s="8"/>
      <c r="I1224" s="8"/>
      <c r="J1224" s="8"/>
      <c r="K1224" s="8"/>
      <c r="L1224" s="8"/>
      <c r="M1224" s="129"/>
    </row>
    <row r="1225" spans="1:13">
      <c r="G1225" s="129"/>
      <c r="H1225" s="8"/>
      <c r="I1225" s="8"/>
      <c r="J1225" s="8"/>
      <c r="K1225" s="8"/>
      <c r="L1225" s="8"/>
      <c r="M1225" s="129"/>
    </row>
    <row r="1226" spans="1:13">
      <c r="G1226" s="129"/>
      <c r="H1226" s="8"/>
      <c r="I1226" s="8"/>
      <c r="J1226" s="8"/>
      <c r="K1226" s="8"/>
      <c r="L1226" s="8"/>
      <c r="M1226" s="129"/>
    </row>
    <row r="1227" spans="1:13">
      <c r="G1227" s="129"/>
      <c r="H1227" s="8"/>
      <c r="I1227" s="8"/>
      <c r="J1227" s="8"/>
      <c r="K1227" s="8"/>
      <c r="L1227" s="8"/>
      <c r="M1227" s="129"/>
    </row>
    <row r="1228" spans="1:13">
      <c r="G1228" s="129"/>
      <c r="H1228" s="8"/>
      <c r="I1228" s="8"/>
      <c r="J1228" s="8"/>
      <c r="K1228" s="8"/>
      <c r="L1228" s="8"/>
      <c r="M1228" s="129"/>
    </row>
    <row r="1229" spans="1:13">
      <c r="G1229" s="129"/>
      <c r="H1229" s="8"/>
      <c r="I1229" s="8"/>
      <c r="J1229" s="8"/>
      <c r="K1229" s="8"/>
      <c r="L1229" s="8"/>
      <c r="M1229" s="129"/>
    </row>
    <row r="1230" spans="1:13">
      <c r="G1230" s="129"/>
      <c r="H1230" s="8"/>
      <c r="I1230" s="8"/>
      <c r="J1230" s="8"/>
      <c r="K1230" s="8"/>
      <c r="L1230" s="8"/>
      <c r="M1230" s="129"/>
    </row>
    <row r="1231" spans="1:13">
      <c r="G1231" s="129"/>
      <c r="H1231" s="8"/>
      <c r="I1231" s="8"/>
      <c r="J1231" s="8"/>
      <c r="K1231" s="8"/>
      <c r="L1231" s="8"/>
      <c r="M1231" s="129"/>
    </row>
    <row r="1232" spans="1:13">
      <c r="G1232" s="129"/>
      <c r="H1232" s="8"/>
      <c r="I1232" s="8"/>
      <c r="J1232" s="8"/>
      <c r="K1232" s="8"/>
      <c r="L1232" s="8"/>
      <c r="M1232" s="129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  <c r="M1233" s="124"/>
    </row>
    <row r="1234" spans="1:14">
      <c r="A1234" s="202" t="s">
        <v>86</v>
      </c>
      <c r="B1234" s="203"/>
      <c r="C1234" s="203"/>
      <c r="D1234" s="203"/>
      <c r="E1234" s="203"/>
      <c r="F1234" s="97"/>
      <c r="G1234" s="108"/>
      <c r="H1234" s="96" t="s">
        <v>51</v>
      </c>
      <c r="I1234" s="96"/>
      <c r="J1234" s="96"/>
      <c r="K1234" s="27"/>
      <c r="L1234" s="27"/>
      <c r="M1234" s="108"/>
    </row>
    <row r="1235" spans="1:14">
      <c r="A1235" s="34" t="s">
        <v>52</v>
      </c>
      <c r="B1235" s="97"/>
      <c r="C1235" s="97"/>
      <c r="D1235" s="97"/>
      <c r="E1235" s="97"/>
      <c r="F1235" s="97"/>
      <c r="G1235" s="108"/>
      <c r="H1235" s="55" t="s">
        <v>89</v>
      </c>
      <c r="I1235" s="55"/>
      <c r="J1235" s="55"/>
      <c r="K1235" s="37"/>
      <c r="L1235" s="26"/>
      <c r="M1235" s="125"/>
    </row>
    <row r="1236" spans="1:14">
      <c r="A1236" s="97"/>
      <c r="B1236" s="29"/>
      <c r="C1236" s="15" t="s">
        <v>53</v>
      </c>
      <c r="D1236" s="67"/>
      <c r="E1236" s="30"/>
      <c r="F1236" s="28"/>
      <c r="G1236" s="108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8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8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8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8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8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8"/>
      <c r="H1242" s="72"/>
      <c r="I1242" s="72"/>
      <c r="J1242" s="72"/>
      <c r="K1242" s="72"/>
      <c r="L1242" s="44"/>
      <c r="M1242" s="11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8"/>
      <c r="H1243" s="98"/>
      <c r="I1243" s="98"/>
      <c r="J1243" s="98"/>
      <c r="K1243" s="98"/>
      <c r="L1243" s="44"/>
      <c r="M1243" s="115"/>
    </row>
    <row r="1244" spans="1:14">
      <c r="A1244" s="17">
        <v>3</v>
      </c>
      <c r="B1244" s="75"/>
      <c r="C1244" s="71"/>
      <c r="D1244" s="6"/>
      <c r="E1244" s="71"/>
      <c r="F1244" s="6"/>
      <c r="G1244" s="108"/>
      <c r="H1244" s="204" t="s">
        <v>75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8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8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8"/>
      <c r="H1247" s="206" t="s">
        <v>66</v>
      </c>
      <c r="I1247" s="207"/>
      <c r="J1247" s="206" t="s">
        <v>67</v>
      </c>
      <c r="K1247" s="207"/>
      <c r="L1247" s="20"/>
      <c r="M1247" s="128"/>
    </row>
    <row r="1248" spans="1:14">
      <c r="A1248" s="17">
        <v>7</v>
      </c>
      <c r="B1248" s="76"/>
      <c r="C1248" s="71"/>
      <c r="D1248" s="71"/>
      <c r="E1248" s="71"/>
      <c r="F1248" s="6"/>
      <c r="G1248" s="108"/>
      <c r="H1248" s="197"/>
      <c r="I1248" s="198"/>
      <c r="J1248" s="197"/>
      <c r="K1248" s="198"/>
      <c r="L1248" s="27"/>
      <c r="M1248" s="108"/>
    </row>
    <row r="1249" spans="1:13">
      <c r="A1249" s="17">
        <v>8</v>
      </c>
      <c r="B1249" s="7"/>
      <c r="C1249" s="7"/>
      <c r="D1249" s="7"/>
      <c r="E1249" s="71"/>
      <c r="F1249" s="6"/>
      <c r="G1249" s="108"/>
      <c r="H1249" s="199"/>
      <c r="I1249" s="200"/>
      <c r="J1249" s="199"/>
      <c r="K1249" s="200"/>
      <c r="L1249" s="27"/>
      <c r="M1249" s="108"/>
    </row>
    <row r="1250" spans="1:13">
      <c r="A1250" s="17">
        <v>9</v>
      </c>
      <c r="B1250" s="23"/>
      <c r="C1250" s="7"/>
      <c r="D1250" s="7"/>
      <c r="E1250" s="6"/>
      <c r="F1250" s="6"/>
      <c r="G1250" s="108"/>
      <c r="H1250" s="38" t="s">
        <v>68</v>
      </c>
      <c r="I1250" s="38"/>
      <c r="J1250" s="38"/>
      <c r="K1250" s="38"/>
      <c r="L1250" s="27"/>
      <c r="M1250" s="108"/>
    </row>
    <row r="1251" spans="1:13">
      <c r="A1251" s="17">
        <v>10</v>
      </c>
      <c r="B1251" s="95"/>
      <c r="C1251" s="6"/>
      <c r="D1251" s="6"/>
      <c r="E1251" s="6"/>
      <c r="F1251" s="6"/>
      <c r="G1251" s="108"/>
      <c r="H1251" s="54" t="s">
        <v>69</v>
      </c>
      <c r="I1251" s="54"/>
      <c r="J1251" s="54"/>
      <c r="K1251" s="54"/>
      <c r="L1251" s="27"/>
      <c r="M1251" s="108"/>
    </row>
    <row r="1252" spans="1:13">
      <c r="A1252" s="17">
        <v>11</v>
      </c>
      <c r="B1252" s="76"/>
      <c r="C1252" s="6"/>
      <c r="D1252" s="6"/>
      <c r="E1252" s="6"/>
      <c r="F1252" s="6"/>
      <c r="G1252" s="128"/>
      <c r="H1252" s="182"/>
      <c r="I1252" s="183"/>
      <c r="J1252" s="8"/>
      <c r="K1252" s="8"/>
      <c r="L1252" s="8"/>
      <c r="M1252" s="129"/>
    </row>
    <row r="1253" spans="1:13">
      <c r="A1253" s="17">
        <v>12</v>
      </c>
      <c r="B1253" s="75"/>
      <c r="C1253" s="6"/>
      <c r="D1253" s="6"/>
      <c r="E1253" s="6"/>
      <c r="F1253" s="6"/>
      <c r="G1253" s="128"/>
      <c r="H1253" s="95"/>
      <c r="I1253" s="7"/>
      <c r="J1253" s="8"/>
      <c r="K1253" s="8"/>
      <c r="L1253" s="8"/>
      <c r="M1253" s="129"/>
    </row>
    <row r="1254" spans="1:13">
      <c r="A1254" s="17">
        <v>13</v>
      </c>
      <c r="B1254" s="76"/>
      <c r="C1254" s="6"/>
      <c r="D1254" s="6"/>
      <c r="E1254" s="6"/>
      <c r="F1254" s="6"/>
      <c r="G1254" s="128"/>
      <c r="H1254" s="95"/>
      <c r="I1254" s="7"/>
      <c r="J1254" s="8"/>
      <c r="K1254" s="8"/>
      <c r="L1254" s="8"/>
      <c r="M1254" s="129"/>
    </row>
    <row r="1255" spans="1:13">
      <c r="A1255" s="17">
        <v>14</v>
      </c>
      <c r="B1255" s="76"/>
      <c r="C1255" s="6"/>
      <c r="D1255" s="6"/>
      <c r="E1255" s="6"/>
      <c r="F1255" s="6"/>
      <c r="G1255" s="128"/>
      <c r="H1255" s="95"/>
      <c r="I1255" s="7"/>
      <c r="J1255" s="8"/>
      <c r="K1255" s="8"/>
      <c r="L1255" s="8"/>
      <c r="M1255" s="129"/>
    </row>
    <row r="1256" spans="1:13">
      <c r="A1256" s="17">
        <v>15</v>
      </c>
      <c r="B1256" s="76"/>
      <c r="C1256" s="6"/>
      <c r="D1256" s="6"/>
      <c r="E1256" s="6"/>
      <c r="F1256" s="6"/>
      <c r="G1256" s="128"/>
      <c r="H1256" s="95"/>
      <c r="I1256" s="7"/>
      <c r="J1256" s="8"/>
      <c r="K1256" s="8"/>
      <c r="L1256" s="8"/>
      <c r="M1256" s="129"/>
    </row>
    <row r="1257" spans="1:13">
      <c r="A1257" s="17">
        <v>16</v>
      </c>
      <c r="B1257" s="75"/>
      <c r="C1257" s="6"/>
      <c r="D1257" s="6"/>
      <c r="E1257" s="6"/>
      <c r="F1257" s="6"/>
      <c r="G1257" s="132"/>
      <c r="H1257" s="95"/>
      <c r="I1257" s="7"/>
      <c r="J1257" s="8"/>
      <c r="K1257" s="8"/>
      <c r="L1257" s="8"/>
      <c r="M1257" s="129"/>
    </row>
    <row r="1258" spans="1:13">
      <c r="A1258" s="17">
        <v>17</v>
      </c>
      <c r="B1258" s="76"/>
      <c r="C1258" s="6"/>
      <c r="D1258" s="6"/>
      <c r="E1258" s="6"/>
      <c r="F1258" s="6"/>
      <c r="G1258" s="132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32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29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29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29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29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29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29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29"/>
    </row>
    <row r="1267" spans="1:13">
      <c r="G1267" s="129"/>
      <c r="H1267" s="8"/>
      <c r="I1267" s="8"/>
      <c r="J1267" s="8"/>
      <c r="K1267" s="8"/>
      <c r="L1267" s="8"/>
      <c r="M1267" s="129"/>
    </row>
    <row r="1268" spans="1:13">
      <c r="G1268" s="129"/>
      <c r="H1268" s="8"/>
      <c r="I1268" s="8"/>
      <c r="J1268" s="8"/>
      <c r="K1268" s="8"/>
      <c r="L1268" s="8"/>
      <c r="M1268" s="129"/>
    </row>
    <row r="1269" spans="1:13">
      <c r="G1269" s="129"/>
      <c r="H1269" s="8"/>
      <c r="I1269" s="8"/>
      <c r="J1269" s="8"/>
      <c r="K1269" s="8"/>
      <c r="L1269" s="8"/>
      <c r="M1269" s="129"/>
    </row>
    <row r="1270" spans="1:13">
      <c r="G1270" s="129"/>
      <c r="H1270" s="8"/>
      <c r="I1270" s="8"/>
      <c r="J1270" s="8"/>
      <c r="K1270" s="8"/>
      <c r="L1270" s="8"/>
      <c r="M1270" s="129"/>
    </row>
    <row r="1271" spans="1:13">
      <c r="G1271" s="129"/>
      <c r="H1271" s="8"/>
      <c r="I1271" s="8"/>
      <c r="J1271" s="8"/>
      <c r="K1271" s="8"/>
      <c r="L1271" s="8"/>
      <c r="M1271" s="129"/>
    </row>
    <row r="1272" spans="1:13">
      <c r="G1272" s="129"/>
      <c r="H1272" s="8"/>
      <c r="I1272" s="8"/>
      <c r="J1272" s="8"/>
      <c r="K1272" s="8"/>
      <c r="L1272" s="8"/>
      <c r="M1272" s="129"/>
    </row>
    <row r="1273" spans="1:13">
      <c r="G1273" s="129"/>
      <c r="H1273" s="8"/>
      <c r="I1273" s="8"/>
      <c r="J1273" s="8"/>
      <c r="K1273" s="8"/>
      <c r="L1273" s="8"/>
      <c r="M1273" s="129"/>
    </row>
    <row r="1274" spans="1:13">
      <c r="G1274" s="129"/>
      <c r="H1274" s="8"/>
      <c r="I1274" s="8"/>
      <c r="J1274" s="8"/>
      <c r="K1274" s="8"/>
      <c r="L1274" s="8"/>
      <c r="M1274" s="129"/>
    </row>
    <row r="1275" spans="1:13">
      <c r="G1275" s="129"/>
      <c r="H1275" s="8"/>
      <c r="I1275" s="8"/>
      <c r="J1275" s="8"/>
      <c r="K1275" s="8"/>
      <c r="L1275" s="8"/>
      <c r="M1275" s="129"/>
    </row>
    <row r="1276" spans="1:13">
      <c r="G1276" s="129"/>
      <c r="H1276" s="8"/>
      <c r="I1276" s="8"/>
      <c r="J1276" s="8"/>
      <c r="K1276" s="8"/>
      <c r="L1276" s="8"/>
      <c r="M1276" s="129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  <c r="M1277" s="124"/>
    </row>
    <row r="1278" spans="1:13">
      <c r="A1278" s="202" t="s">
        <v>86</v>
      </c>
      <c r="B1278" s="203"/>
      <c r="C1278" s="203"/>
      <c r="D1278" s="203"/>
      <c r="E1278" s="203"/>
      <c r="F1278" s="97"/>
      <c r="G1278" s="108"/>
      <c r="H1278" s="96" t="s">
        <v>51</v>
      </c>
      <c r="I1278" s="96"/>
      <c r="J1278" s="96"/>
      <c r="K1278" s="27"/>
      <c r="L1278" s="27"/>
      <c r="M1278" s="108"/>
    </row>
    <row r="1279" spans="1:13">
      <c r="A1279" s="34" t="s">
        <v>52</v>
      </c>
      <c r="B1279" s="97"/>
      <c r="C1279" s="97"/>
      <c r="D1279" s="97"/>
      <c r="E1279" s="97"/>
      <c r="F1279" s="97"/>
      <c r="G1279" s="108"/>
      <c r="H1279" s="55" t="s">
        <v>89</v>
      </c>
      <c r="I1279" s="55"/>
      <c r="J1279" s="55"/>
      <c r="K1279" s="37"/>
      <c r="L1279" s="26"/>
      <c r="M1279" s="125"/>
    </row>
    <row r="1280" spans="1:13">
      <c r="A1280" s="97"/>
      <c r="B1280" s="29"/>
      <c r="C1280" s="15" t="s">
        <v>53</v>
      </c>
      <c r="D1280" s="67"/>
      <c r="E1280" s="30"/>
      <c r="F1280" s="28"/>
      <c r="G1280" s="108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8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8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8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8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8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8"/>
      <c r="H1286" s="72"/>
      <c r="I1286" s="72"/>
      <c r="J1286" s="72"/>
      <c r="K1286" s="72"/>
      <c r="L1286" s="44"/>
      <c r="M1286" s="11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8"/>
      <c r="H1287" s="98"/>
      <c r="I1287" s="98"/>
      <c r="J1287" s="98"/>
      <c r="K1287" s="98"/>
      <c r="L1287" s="44"/>
      <c r="M1287" s="115"/>
    </row>
    <row r="1288" spans="1:14">
      <c r="A1288" s="17">
        <v>3</v>
      </c>
      <c r="B1288" s="75"/>
      <c r="C1288" s="71"/>
      <c r="D1288" s="6"/>
      <c r="E1288" s="71"/>
      <c r="F1288" s="6"/>
      <c r="G1288" s="108"/>
      <c r="H1288" s="204" t="s">
        <v>75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8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8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8"/>
      <c r="H1291" s="206" t="s">
        <v>66</v>
      </c>
      <c r="I1291" s="207"/>
      <c r="J1291" s="206" t="s">
        <v>67</v>
      </c>
      <c r="K1291" s="207"/>
      <c r="L1291" s="20"/>
      <c r="M1291" s="128"/>
    </row>
    <row r="1292" spans="1:14">
      <c r="A1292" s="17">
        <v>7</v>
      </c>
      <c r="B1292" s="76"/>
      <c r="C1292" s="71"/>
      <c r="D1292" s="71"/>
      <c r="E1292" s="71"/>
      <c r="F1292" s="6"/>
      <c r="G1292" s="108"/>
      <c r="H1292" s="197"/>
      <c r="I1292" s="198"/>
      <c r="J1292" s="197"/>
      <c r="K1292" s="198"/>
      <c r="L1292" s="27"/>
      <c r="M1292" s="108"/>
    </row>
    <row r="1293" spans="1:14">
      <c r="A1293" s="17">
        <v>8</v>
      </c>
      <c r="B1293" s="7"/>
      <c r="C1293" s="7"/>
      <c r="D1293" s="7"/>
      <c r="E1293" s="71"/>
      <c r="F1293" s="6"/>
      <c r="G1293" s="108"/>
      <c r="H1293" s="199"/>
      <c r="I1293" s="200"/>
      <c r="J1293" s="199"/>
      <c r="K1293" s="200"/>
      <c r="L1293" s="27"/>
      <c r="M1293" s="108"/>
    </row>
    <row r="1294" spans="1:14">
      <c r="A1294" s="17">
        <v>9</v>
      </c>
      <c r="B1294" s="23"/>
      <c r="C1294" s="7"/>
      <c r="D1294" s="7"/>
      <c r="E1294" s="6"/>
      <c r="F1294" s="6"/>
      <c r="G1294" s="108"/>
      <c r="H1294" s="38" t="s">
        <v>68</v>
      </c>
      <c r="I1294" s="38"/>
      <c r="J1294" s="38"/>
      <c r="K1294" s="38"/>
      <c r="L1294" s="27"/>
      <c r="M1294" s="108"/>
    </row>
    <row r="1295" spans="1:14">
      <c r="A1295" s="17">
        <v>10</v>
      </c>
      <c r="B1295" s="95"/>
      <c r="C1295" s="6"/>
      <c r="D1295" s="6"/>
      <c r="E1295" s="6"/>
      <c r="F1295" s="6"/>
      <c r="G1295" s="108"/>
      <c r="H1295" s="54" t="s">
        <v>69</v>
      </c>
      <c r="I1295" s="54"/>
      <c r="J1295" s="54"/>
      <c r="K1295" s="54"/>
      <c r="L1295" s="27"/>
      <c r="M1295" s="108"/>
    </row>
    <row r="1296" spans="1:14">
      <c r="A1296" s="17">
        <v>11</v>
      </c>
      <c r="B1296" s="76"/>
      <c r="C1296" s="6"/>
      <c r="D1296" s="6"/>
      <c r="E1296" s="6"/>
      <c r="F1296" s="6"/>
      <c r="G1296" s="128"/>
      <c r="H1296" s="182"/>
      <c r="I1296" s="183"/>
      <c r="J1296" s="8"/>
      <c r="K1296" s="8"/>
      <c r="L1296" s="8"/>
      <c r="M1296" s="129"/>
    </row>
    <row r="1297" spans="1:13">
      <c r="A1297" s="17">
        <v>12</v>
      </c>
      <c r="B1297" s="75"/>
      <c r="C1297" s="6"/>
      <c r="D1297" s="6"/>
      <c r="E1297" s="6"/>
      <c r="F1297" s="6"/>
      <c r="G1297" s="128"/>
      <c r="H1297" s="95"/>
      <c r="I1297" s="7"/>
      <c r="J1297" s="8"/>
      <c r="K1297" s="8"/>
      <c r="L1297" s="8"/>
      <c r="M1297" s="129"/>
    </row>
    <row r="1298" spans="1:13">
      <c r="A1298" s="17">
        <v>13</v>
      </c>
      <c r="B1298" s="76"/>
      <c r="C1298" s="6"/>
      <c r="D1298" s="6"/>
      <c r="E1298" s="6"/>
      <c r="F1298" s="6"/>
      <c r="G1298" s="128"/>
      <c r="H1298" s="95"/>
      <c r="I1298" s="7"/>
      <c r="J1298" s="8"/>
      <c r="K1298" s="8"/>
      <c r="L1298" s="8"/>
      <c r="M1298" s="129"/>
    </row>
    <row r="1299" spans="1:13">
      <c r="A1299" s="17">
        <v>14</v>
      </c>
      <c r="B1299" s="76"/>
      <c r="C1299" s="6"/>
      <c r="D1299" s="6"/>
      <c r="E1299" s="6"/>
      <c r="F1299" s="6"/>
      <c r="G1299" s="128"/>
      <c r="H1299" s="95"/>
      <c r="I1299" s="7"/>
      <c r="J1299" s="8"/>
      <c r="K1299" s="8"/>
      <c r="L1299" s="8"/>
      <c r="M1299" s="129"/>
    </row>
    <row r="1300" spans="1:13">
      <c r="A1300" s="17">
        <v>15</v>
      </c>
      <c r="B1300" s="76"/>
      <c r="C1300" s="6"/>
      <c r="D1300" s="6"/>
      <c r="E1300" s="6"/>
      <c r="F1300" s="6"/>
      <c r="G1300" s="128"/>
      <c r="H1300" s="95"/>
      <c r="I1300" s="7"/>
      <c r="J1300" s="8"/>
      <c r="K1300" s="8"/>
      <c r="L1300" s="8"/>
      <c r="M1300" s="129"/>
    </row>
    <row r="1301" spans="1:13">
      <c r="A1301" s="17">
        <v>16</v>
      </c>
      <c r="B1301" s="75"/>
      <c r="C1301" s="6"/>
      <c r="D1301" s="6"/>
      <c r="E1301" s="6"/>
      <c r="F1301" s="6"/>
      <c r="G1301" s="132"/>
      <c r="H1301" s="95"/>
      <c r="I1301" s="7"/>
      <c r="J1301" s="8"/>
      <c r="K1301" s="8"/>
      <c r="L1301" s="8"/>
      <c r="M1301" s="129"/>
    </row>
    <row r="1302" spans="1:13">
      <c r="A1302" s="17">
        <v>17</v>
      </c>
      <c r="B1302" s="76"/>
      <c r="C1302" s="6"/>
      <c r="D1302" s="6"/>
      <c r="E1302" s="6"/>
      <c r="F1302" s="6"/>
      <c r="G1302" s="132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32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29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29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29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29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29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29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29"/>
    </row>
    <row r="1311" spans="1:13">
      <c r="G1311" s="129"/>
      <c r="H1311" s="8"/>
      <c r="I1311" s="8"/>
      <c r="J1311" s="8"/>
      <c r="K1311" s="8"/>
      <c r="L1311" s="8"/>
      <c r="M1311" s="129"/>
    </row>
    <row r="1312" spans="1:13">
      <c r="G1312" s="129"/>
      <c r="H1312" s="8"/>
      <c r="I1312" s="8"/>
      <c r="J1312" s="8"/>
      <c r="K1312" s="8"/>
      <c r="L1312" s="8"/>
      <c r="M1312" s="129"/>
    </row>
    <row r="1313" spans="1:13">
      <c r="G1313" s="129"/>
      <c r="H1313" s="8"/>
      <c r="I1313" s="8"/>
      <c r="J1313" s="8"/>
      <c r="K1313" s="8"/>
      <c r="L1313" s="8"/>
      <c r="M1313" s="129"/>
    </row>
    <row r="1314" spans="1:13">
      <c r="G1314" s="129"/>
      <c r="H1314" s="8"/>
      <c r="I1314" s="8"/>
      <c r="J1314" s="8"/>
      <c r="K1314" s="8"/>
      <c r="L1314" s="8"/>
      <c r="M1314" s="129"/>
    </row>
    <row r="1315" spans="1:13">
      <c r="G1315" s="129"/>
      <c r="H1315" s="8"/>
      <c r="I1315" s="8"/>
      <c r="J1315" s="8"/>
      <c r="K1315" s="8"/>
      <c r="L1315" s="8"/>
      <c r="M1315" s="129"/>
    </row>
    <row r="1316" spans="1:13">
      <c r="G1316" s="129"/>
      <c r="H1316" s="8"/>
      <c r="I1316" s="8"/>
      <c r="J1316" s="8"/>
      <c r="K1316" s="8"/>
      <c r="L1316" s="8"/>
      <c r="M1316" s="129"/>
    </row>
    <row r="1317" spans="1:13">
      <c r="G1317" s="129"/>
      <c r="H1317" s="8"/>
      <c r="I1317" s="8"/>
      <c r="J1317" s="8"/>
      <c r="K1317" s="8"/>
      <c r="L1317" s="8"/>
      <c r="M1317" s="129"/>
    </row>
    <row r="1318" spans="1:13">
      <c r="G1318" s="129"/>
      <c r="H1318" s="8"/>
      <c r="I1318" s="8"/>
      <c r="J1318" s="8"/>
      <c r="K1318" s="8"/>
      <c r="L1318" s="8"/>
      <c r="M1318" s="129"/>
    </row>
    <row r="1319" spans="1:13">
      <c r="G1319" s="129"/>
      <c r="H1319" s="8"/>
      <c r="I1319" s="8"/>
      <c r="J1319" s="8"/>
      <c r="K1319" s="8"/>
      <c r="L1319" s="8"/>
      <c r="M1319" s="129"/>
    </row>
    <row r="1320" spans="1:13">
      <c r="G1320" s="129"/>
      <c r="H1320" s="8"/>
      <c r="I1320" s="8"/>
      <c r="J1320" s="8"/>
      <c r="K1320" s="8"/>
      <c r="L1320" s="8"/>
      <c r="M1320" s="129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  <c r="M1321" s="124"/>
    </row>
    <row r="1322" spans="1:13">
      <c r="A1322" s="202" t="s">
        <v>86</v>
      </c>
      <c r="B1322" s="203"/>
      <c r="C1322" s="203"/>
      <c r="D1322" s="203"/>
      <c r="E1322" s="203"/>
      <c r="F1322" s="97"/>
      <c r="G1322" s="108"/>
      <c r="H1322" s="96" t="s">
        <v>51</v>
      </c>
      <c r="I1322" s="96"/>
      <c r="J1322" s="96"/>
      <c r="K1322" s="27"/>
      <c r="L1322" s="27"/>
      <c r="M1322" s="108"/>
    </row>
    <row r="1323" spans="1:13">
      <c r="A1323" s="34" t="s">
        <v>52</v>
      </c>
      <c r="B1323" s="97"/>
      <c r="C1323" s="97"/>
      <c r="D1323" s="97"/>
      <c r="E1323" s="97"/>
      <c r="F1323" s="97"/>
      <c r="G1323" s="108"/>
      <c r="H1323" s="55" t="s">
        <v>89</v>
      </c>
      <c r="I1323" s="55"/>
      <c r="J1323" s="55"/>
      <c r="K1323" s="37"/>
      <c r="L1323" s="26"/>
      <c r="M1323" s="125"/>
    </row>
    <row r="1324" spans="1:13">
      <c r="A1324" s="97"/>
      <c r="B1324" s="29"/>
      <c r="C1324" s="15" t="s">
        <v>53</v>
      </c>
      <c r="D1324" s="67"/>
      <c r="E1324" s="30"/>
      <c r="F1324" s="28"/>
      <c r="G1324" s="108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8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8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8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8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8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8"/>
      <c r="H1330" s="72"/>
      <c r="I1330" s="72"/>
      <c r="J1330" s="72"/>
      <c r="K1330" s="72"/>
      <c r="L1330" s="44"/>
      <c r="M1330" s="11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8"/>
      <c r="H1331" s="98"/>
      <c r="I1331" s="98"/>
      <c r="J1331" s="98"/>
      <c r="K1331" s="98"/>
      <c r="L1331" s="44"/>
      <c r="M1331" s="115"/>
    </row>
    <row r="1332" spans="1:14">
      <c r="A1332" s="17">
        <v>3</v>
      </c>
      <c r="B1332" s="75"/>
      <c r="C1332" s="71"/>
      <c r="D1332" s="6"/>
      <c r="E1332" s="71"/>
      <c r="F1332" s="6"/>
      <c r="G1332" s="108"/>
      <c r="H1332" s="204" t="s">
        <v>75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8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8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8"/>
      <c r="H1335" s="206" t="s">
        <v>66</v>
      </c>
      <c r="I1335" s="207"/>
      <c r="J1335" s="206" t="s">
        <v>67</v>
      </c>
      <c r="K1335" s="207"/>
      <c r="L1335" s="20"/>
      <c r="M1335" s="128"/>
    </row>
    <row r="1336" spans="1:14">
      <c r="A1336" s="17">
        <v>7</v>
      </c>
      <c r="B1336" s="76"/>
      <c r="C1336" s="71"/>
      <c r="D1336" s="71"/>
      <c r="E1336" s="71"/>
      <c r="F1336" s="6"/>
      <c r="G1336" s="108"/>
      <c r="H1336" s="197"/>
      <c r="I1336" s="198"/>
      <c r="J1336" s="197"/>
      <c r="K1336" s="198"/>
      <c r="L1336" s="27"/>
      <c r="M1336" s="108"/>
    </row>
    <row r="1337" spans="1:14">
      <c r="A1337" s="17">
        <v>8</v>
      </c>
      <c r="B1337" s="7"/>
      <c r="C1337" s="7"/>
      <c r="D1337" s="7"/>
      <c r="E1337" s="71"/>
      <c r="F1337" s="6"/>
      <c r="G1337" s="108"/>
      <c r="H1337" s="199"/>
      <c r="I1337" s="200"/>
      <c r="J1337" s="199"/>
      <c r="K1337" s="200"/>
      <c r="L1337" s="27"/>
      <c r="M1337" s="108"/>
    </row>
    <row r="1338" spans="1:14">
      <c r="A1338" s="17">
        <v>9</v>
      </c>
      <c r="B1338" s="23"/>
      <c r="C1338" s="7"/>
      <c r="D1338" s="7"/>
      <c r="E1338" s="6"/>
      <c r="F1338" s="6"/>
      <c r="G1338" s="108"/>
      <c r="H1338" s="38" t="s">
        <v>68</v>
      </c>
      <c r="I1338" s="38"/>
      <c r="J1338" s="38"/>
      <c r="K1338" s="38"/>
      <c r="L1338" s="27"/>
      <c r="M1338" s="108"/>
    </row>
    <row r="1339" spans="1:14">
      <c r="A1339" s="17">
        <v>10</v>
      </c>
      <c r="B1339" s="95"/>
      <c r="C1339" s="6"/>
      <c r="D1339" s="6"/>
      <c r="E1339" s="6"/>
      <c r="F1339" s="6"/>
      <c r="G1339" s="108"/>
      <c r="H1339" s="54" t="s">
        <v>69</v>
      </c>
      <c r="I1339" s="54"/>
      <c r="J1339" s="54"/>
      <c r="K1339" s="54"/>
      <c r="L1339" s="27"/>
      <c r="M1339" s="108"/>
    </row>
    <row r="1340" spans="1:14">
      <c r="A1340" s="17">
        <v>11</v>
      </c>
      <c r="B1340" s="76"/>
      <c r="C1340" s="6"/>
      <c r="D1340" s="6"/>
      <c r="E1340" s="6"/>
      <c r="F1340" s="6"/>
      <c r="G1340" s="128"/>
      <c r="H1340" s="182"/>
      <c r="I1340" s="183"/>
      <c r="J1340" s="8"/>
      <c r="K1340" s="8"/>
      <c r="L1340" s="8"/>
      <c r="M1340" s="129"/>
    </row>
    <row r="1341" spans="1:14">
      <c r="A1341" s="17">
        <v>12</v>
      </c>
      <c r="B1341" s="75"/>
      <c r="C1341" s="6"/>
      <c r="D1341" s="6"/>
      <c r="E1341" s="6"/>
      <c r="F1341" s="6"/>
      <c r="G1341" s="128"/>
      <c r="H1341" s="95"/>
      <c r="I1341" s="7"/>
      <c r="J1341" s="8"/>
      <c r="K1341" s="8"/>
      <c r="L1341" s="8"/>
      <c r="M1341" s="129"/>
    </row>
    <row r="1342" spans="1:14">
      <c r="A1342" s="17">
        <v>13</v>
      </c>
      <c r="B1342" s="76"/>
      <c r="C1342" s="6"/>
      <c r="D1342" s="6"/>
      <c r="E1342" s="6"/>
      <c r="F1342" s="6"/>
      <c r="G1342" s="128"/>
      <c r="H1342" s="95"/>
      <c r="I1342" s="7"/>
      <c r="J1342" s="8"/>
      <c r="K1342" s="8"/>
      <c r="L1342" s="8"/>
      <c r="M1342" s="129"/>
    </row>
    <row r="1343" spans="1:14">
      <c r="A1343" s="17">
        <v>14</v>
      </c>
      <c r="B1343" s="76"/>
      <c r="C1343" s="6"/>
      <c r="D1343" s="6"/>
      <c r="E1343" s="6"/>
      <c r="F1343" s="6"/>
      <c r="G1343" s="128"/>
      <c r="H1343" s="95"/>
      <c r="I1343" s="7"/>
      <c r="J1343" s="8"/>
      <c r="K1343" s="8"/>
      <c r="L1343" s="8"/>
      <c r="M1343" s="129"/>
    </row>
    <row r="1344" spans="1:14">
      <c r="A1344" s="17">
        <v>15</v>
      </c>
      <c r="B1344" s="76"/>
      <c r="C1344" s="6"/>
      <c r="D1344" s="6"/>
      <c r="E1344" s="6"/>
      <c r="F1344" s="6"/>
      <c r="G1344" s="128"/>
      <c r="H1344" s="95"/>
      <c r="I1344" s="7"/>
      <c r="J1344" s="8"/>
      <c r="K1344" s="8"/>
      <c r="L1344" s="8"/>
      <c r="M1344" s="129"/>
    </row>
    <row r="1345" spans="1:13">
      <c r="A1345" s="17">
        <v>16</v>
      </c>
      <c r="B1345" s="75"/>
      <c r="C1345" s="6"/>
      <c r="D1345" s="6"/>
      <c r="E1345" s="6"/>
      <c r="F1345" s="6"/>
      <c r="G1345" s="132"/>
      <c r="H1345" s="95"/>
      <c r="I1345" s="7"/>
      <c r="J1345" s="8"/>
      <c r="K1345" s="8"/>
      <c r="L1345" s="8"/>
      <c r="M1345" s="129"/>
    </row>
    <row r="1346" spans="1:13">
      <c r="A1346" s="17">
        <v>17</v>
      </c>
      <c r="B1346" s="76"/>
      <c r="C1346" s="6"/>
      <c r="D1346" s="6"/>
      <c r="E1346" s="6"/>
      <c r="F1346" s="6"/>
      <c r="G1346" s="132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32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29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29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29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29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29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29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29"/>
    </row>
    <row r="1355" spans="1:13">
      <c r="G1355" s="129"/>
      <c r="H1355" s="8"/>
      <c r="I1355" s="8"/>
      <c r="J1355" s="8"/>
      <c r="K1355" s="8"/>
      <c r="L1355" s="8"/>
      <c r="M1355" s="129"/>
    </row>
    <row r="1356" spans="1:13">
      <c r="G1356" s="129"/>
      <c r="H1356" s="8"/>
      <c r="I1356" s="8"/>
      <c r="J1356" s="8"/>
      <c r="K1356" s="8"/>
      <c r="L1356" s="8"/>
      <c r="M1356" s="129"/>
    </row>
    <row r="1357" spans="1:13">
      <c r="G1357" s="129"/>
      <c r="H1357" s="8"/>
      <c r="I1357" s="8"/>
      <c r="J1357" s="8"/>
      <c r="K1357" s="8"/>
      <c r="L1357" s="8"/>
      <c r="M1357" s="129"/>
    </row>
    <row r="1358" spans="1:13">
      <c r="G1358" s="129"/>
      <c r="H1358" s="8"/>
      <c r="I1358" s="8"/>
      <c r="J1358" s="8"/>
      <c r="K1358" s="8"/>
      <c r="L1358" s="8"/>
      <c r="M1358" s="129"/>
    </row>
    <row r="1359" spans="1:13">
      <c r="G1359" s="129"/>
      <c r="H1359" s="8"/>
      <c r="I1359" s="8"/>
      <c r="J1359" s="8"/>
      <c r="K1359" s="8"/>
      <c r="L1359" s="8"/>
      <c r="M1359" s="129"/>
    </row>
    <row r="1360" spans="1:13">
      <c r="G1360" s="129"/>
      <c r="H1360" s="8"/>
      <c r="I1360" s="8"/>
      <c r="J1360" s="8"/>
      <c r="K1360" s="8"/>
      <c r="L1360" s="8"/>
      <c r="M1360" s="129"/>
    </row>
    <row r="1361" spans="1:13">
      <c r="G1361" s="129"/>
      <c r="H1361" s="8"/>
      <c r="I1361" s="8"/>
      <c r="J1361" s="8"/>
      <c r="K1361" s="8"/>
      <c r="L1361" s="8"/>
      <c r="M1361" s="129"/>
    </row>
    <row r="1362" spans="1:13">
      <c r="G1362" s="129"/>
      <c r="H1362" s="8"/>
      <c r="I1362" s="8"/>
      <c r="J1362" s="8"/>
      <c r="K1362" s="8"/>
      <c r="L1362" s="8"/>
      <c r="M1362" s="129"/>
    </row>
    <row r="1363" spans="1:13">
      <c r="G1363" s="129"/>
      <c r="H1363" s="8"/>
      <c r="I1363" s="8"/>
      <c r="J1363" s="8"/>
      <c r="K1363" s="8"/>
      <c r="L1363" s="8"/>
      <c r="M1363" s="129"/>
    </row>
    <row r="1364" spans="1:13">
      <c r="G1364" s="129"/>
      <c r="H1364" s="8"/>
      <c r="I1364" s="8"/>
      <c r="J1364" s="8"/>
      <c r="K1364" s="8"/>
      <c r="L1364" s="8"/>
      <c r="M1364" s="129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  <c r="M1365" s="124"/>
    </row>
    <row r="1366" spans="1:13">
      <c r="A1366" s="202" t="s">
        <v>86</v>
      </c>
      <c r="B1366" s="203"/>
      <c r="C1366" s="203"/>
      <c r="D1366" s="203"/>
      <c r="E1366" s="203"/>
      <c r="F1366" s="97"/>
      <c r="G1366" s="108"/>
      <c r="H1366" s="96" t="s">
        <v>51</v>
      </c>
      <c r="I1366" s="96"/>
      <c r="J1366" s="96"/>
      <c r="K1366" s="27"/>
      <c r="L1366" s="27"/>
      <c r="M1366" s="108"/>
    </row>
    <row r="1367" spans="1:13">
      <c r="A1367" s="34" t="s">
        <v>52</v>
      </c>
      <c r="B1367" s="97"/>
      <c r="C1367" s="97"/>
      <c r="D1367" s="97"/>
      <c r="E1367" s="97"/>
      <c r="F1367" s="97"/>
      <c r="G1367" s="108"/>
      <c r="H1367" s="55" t="s">
        <v>89</v>
      </c>
      <c r="I1367" s="55"/>
      <c r="J1367" s="55"/>
      <c r="K1367" s="37"/>
      <c r="L1367" s="26"/>
      <c r="M1367" s="125"/>
    </row>
    <row r="1368" spans="1:13">
      <c r="A1368" s="97"/>
      <c r="B1368" s="29"/>
      <c r="C1368" s="15" t="s">
        <v>53</v>
      </c>
      <c r="D1368" s="67"/>
      <c r="E1368" s="30"/>
      <c r="F1368" s="28"/>
      <c r="G1368" s="108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8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8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8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8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8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8"/>
      <c r="H1374" s="72"/>
      <c r="I1374" s="72"/>
      <c r="J1374" s="72"/>
      <c r="K1374" s="72"/>
      <c r="L1374" s="44"/>
      <c r="M1374" s="11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8"/>
      <c r="H1375" s="98"/>
      <c r="I1375" s="98"/>
      <c r="J1375" s="98"/>
      <c r="K1375" s="98"/>
      <c r="L1375" s="44"/>
      <c r="M1375" s="115"/>
    </row>
    <row r="1376" spans="1:13">
      <c r="A1376" s="17">
        <v>3</v>
      </c>
      <c r="B1376" s="75"/>
      <c r="C1376" s="71"/>
      <c r="D1376" s="6"/>
      <c r="E1376" s="71"/>
      <c r="F1376" s="6"/>
      <c r="G1376" s="108"/>
      <c r="H1376" s="204" t="s">
        <v>75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8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8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8"/>
      <c r="H1379" s="206" t="s">
        <v>66</v>
      </c>
      <c r="I1379" s="207"/>
      <c r="J1379" s="206" t="s">
        <v>67</v>
      </c>
      <c r="K1379" s="207"/>
      <c r="L1379" s="20"/>
      <c r="M1379" s="128"/>
    </row>
    <row r="1380" spans="1:14">
      <c r="A1380" s="17">
        <v>7</v>
      </c>
      <c r="B1380" s="76"/>
      <c r="C1380" s="71"/>
      <c r="D1380" s="71"/>
      <c r="E1380" s="71"/>
      <c r="F1380" s="6"/>
      <c r="G1380" s="108"/>
      <c r="H1380" s="197"/>
      <c r="I1380" s="198"/>
      <c r="J1380" s="197"/>
      <c r="K1380" s="198"/>
      <c r="L1380" s="27"/>
      <c r="M1380" s="108"/>
    </row>
    <row r="1381" spans="1:14">
      <c r="A1381" s="17">
        <v>8</v>
      </c>
      <c r="B1381" s="7"/>
      <c r="C1381" s="7"/>
      <c r="D1381" s="7"/>
      <c r="E1381" s="71"/>
      <c r="F1381" s="6"/>
      <c r="G1381" s="108"/>
      <c r="H1381" s="199"/>
      <c r="I1381" s="200"/>
      <c r="J1381" s="199"/>
      <c r="K1381" s="200"/>
      <c r="L1381" s="27"/>
      <c r="M1381" s="108"/>
    </row>
    <row r="1382" spans="1:14">
      <c r="A1382" s="17">
        <v>9</v>
      </c>
      <c r="B1382" s="23"/>
      <c r="C1382" s="7"/>
      <c r="D1382" s="7"/>
      <c r="E1382" s="6"/>
      <c r="F1382" s="6"/>
      <c r="G1382" s="108"/>
      <c r="H1382" s="38" t="s">
        <v>68</v>
      </c>
      <c r="I1382" s="38"/>
      <c r="J1382" s="38"/>
      <c r="K1382" s="38"/>
      <c r="L1382" s="27"/>
      <c r="M1382" s="108"/>
    </row>
    <row r="1383" spans="1:14">
      <c r="A1383" s="17">
        <v>10</v>
      </c>
      <c r="B1383" s="95"/>
      <c r="C1383" s="6"/>
      <c r="D1383" s="6"/>
      <c r="E1383" s="6"/>
      <c r="F1383" s="6"/>
      <c r="G1383" s="108"/>
      <c r="H1383" s="54" t="s">
        <v>69</v>
      </c>
      <c r="I1383" s="54"/>
      <c r="J1383" s="54"/>
      <c r="K1383" s="54"/>
      <c r="L1383" s="27"/>
      <c r="M1383" s="108"/>
    </row>
    <row r="1384" spans="1:14">
      <c r="A1384" s="17">
        <v>11</v>
      </c>
      <c r="B1384" s="76"/>
      <c r="C1384" s="6"/>
      <c r="D1384" s="6"/>
      <c r="E1384" s="6"/>
      <c r="F1384" s="6"/>
      <c r="G1384" s="128"/>
      <c r="H1384" s="182"/>
      <c r="I1384" s="183"/>
      <c r="J1384" s="8"/>
      <c r="K1384" s="8"/>
      <c r="L1384" s="8"/>
      <c r="M1384" s="129"/>
    </row>
    <row r="1385" spans="1:14">
      <c r="A1385" s="17">
        <v>12</v>
      </c>
      <c r="B1385" s="75"/>
      <c r="C1385" s="6"/>
      <c r="D1385" s="6"/>
      <c r="E1385" s="6"/>
      <c r="F1385" s="6"/>
      <c r="G1385" s="128"/>
      <c r="H1385" s="95"/>
      <c r="I1385" s="7"/>
      <c r="J1385" s="8"/>
      <c r="K1385" s="8"/>
      <c r="L1385" s="8"/>
      <c r="M1385" s="129"/>
    </row>
    <row r="1386" spans="1:14">
      <c r="A1386" s="17">
        <v>13</v>
      </c>
      <c r="B1386" s="76"/>
      <c r="C1386" s="6"/>
      <c r="D1386" s="6"/>
      <c r="E1386" s="6"/>
      <c r="F1386" s="6"/>
      <c r="G1386" s="128"/>
      <c r="H1386" s="95"/>
      <c r="I1386" s="7"/>
      <c r="J1386" s="8"/>
      <c r="K1386" s="8"/>
      <c r="L1386" s="8"/>
      <c r="M1386" s="129"/>
    </row>
    <row r="1387" spans="1:14">
      <c r="A1387" s="17">
        <v>14</v>
      </c>
      <c r="B1387" s="76"/>
      <c r="C1387" s="6"/>
      <c r="D1387" s="6"/>
      <c r="E1387" s="6"/>
      <c r="F1387" s="6"/>
      <c r="G1387" s="128"/>
      <c r="H1387" s="95"/>
      <c r="I1387" s="7"/>
      <c r="J1387" s="8"/>
      <c r="K1387" s="8"/>
      <c r="L1387" s="8"/>
      <c r="M1387" s="129"/>
    </row>
    <row r="1388" spans="1:14">
      <c r="A1388" s="17">
        <v>15</v>
      </c>
      <c r="B1388" s="76"/>
      <c r="C1388" s="6"/>
      <c r="D1388" s="6"/>
      <c r="E1388" s="6"/>
      <c r="F1388" s="6"/>
      <c r="G1388" s="128"/>
      <c r="H1388" s="95"/>
      <c r="I1388" s="7"/>
      <c r="J1388" s="8"/>
      <c r="K1388" s="8"/>
      <c r="L1388" s="8"/>
      <c r="M1388" s="129"/>
    </row>
    <row r="1389" spans="1:14">
      <c r="A1389" s="17">
        <v>16</v>
      </c>
      <c r="B1389" s="75"/>
      <c r="C1389" s="6"/>
      <c r="D1389" s="6"/>
      <c r="E1389" s="6"/>
      <c r="F1389" s="6"/>
      <c r="G1389" s="132"/>
      <c r="H1389" s="95"/>
      <c r="I1389" s="7"/>
      <c r="J1389" s="8"/>
      <c r="K1389" s="8"/>
      <c r="L1389" s="8"/>
      <c r="M1389" s="129"/>
    </row>
    <row r="1390" spans="1:14">
      <c r="A1390" s="17">
        <v>17</v>
      </c>
      <c r="B1390" s="76"/>
      <c r="C1390" s="6"/>
      <c r="D1390" s="6"/>
      <c r="E1390" s="6"/>
      <c r="F1390" s="6"/>
      <c r="G1390" s="132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32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29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29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29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29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29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29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29"/>
    </row>
    <row r="1399" spans="1:13">
      <c r="G1399" s="129"/>
      <c r="H1399" s="8"/>
      <c r="I1399" s="8"/>
      <c r="J1399" s="8"/>
      <c r="K1399" s="8"/>
      <c r="L1399" s="8"/>
      <c r="M1399" s="129"/>
    </row>
    <row r="1400" spans="1:13">
      <c r="G1400" s="129"/>
      <c r="H1400" s="8"/>
      <c r="I1400" s="8"/>
      <c r="J1400" s="8"/>
      <c r="K1400" s="8"/>
      <c r="L1400" s="8"/>
      <c r="M1400" s="129"/>
    </row>
    <row r="1401" spans="1:13">
      <c r="G1401" s="129"/>
      <c r="H1401" s="8"/>
      <c r="I1401" s="8"/>
      <c r="J1401" s="8"/>
      <c r="K1401" s="8"/>
      <c r="L1401" s="8"/>
      <c r="M1401" s="129"/>
    </row>
    <row r="1402" spans="1:13">
      <c r="G1402" s="129"/>
      <c r="H1402" s="8"/>
      <c r="I1402" s="8"/>
      <c r="J1402" s="8"/>
      <c r="K1402" s="8"/>
      <c r="L1402" s="8"/>
      <c r="M1402" s="129"/>
    </row>
    <row r="1403" spans="1:13">
      <c r="G1403" s="129"/>
      <c r="H1403" s="8"/>
      <c r="I1403" s="8"/>
      <c r="J1403" s="8"/>
      <c r="K1403" s="8"/>
      <c r="L1403" s="8"/>
      <c r="M1403" s="129"/>
    </row>
    <row r="1404" spans="1:13">
      <c r="G1404" s="129"/>
      <c r="H1404" s="8"/>
      <c r="I1404" s="8"/>
      <c r="J1404" s="8"/>
      <c r="K1404" s="8"/>
      <c r="L1404" s="8"/>
      <c r="M1404" s="129"/>
    </row>
    <row r="1405" spans="1:13">
      <c r="G1405" s="129"/>
      <c r="H1405" s="8"/>
      <c r="I1405" s="8"/>
      <c r="J1405" s="8"/>
      <c r="K1405" s="8"/>
      <c r="L1405" s="8"/>
      <c r="M1405" s="129"/>
    </row>
    <row r="1406" spans="1:13">
      <c r="G1406" s="129"/>
      <c r="H1406" s="8"/>
      <c r="I1406" s="8"/>
      <c r="J1406" s="8"/>
      <c r="K1406" s="8"/>
      <c r="L1406" s="8"/>
      <c r="M1406" s="129"/>
    </row>
    <row r="1407" spans="1:13">
      <c r="G1407" s="129"/>
      <c r="H1407" s="8"/>
      <c r="I1407" s="8"/>
      <c r="J1407" s="8"/>
      <c r="K1407" s="8"/>
      <c r="L1407" s="8"/>
      <c r="M1407" s="129"/>
    </row>
    <row r="1408" spans="1:13">
      <c r="G1408" s="129"/>
      <c r="H1408" s="8"/>
      <c r="I1408" s="8"/>
      <c r="J1408" s="8"/>
      <c r="K1408" s="8"/>
      <c r="L1408" s="8"/>
      <c r="M1408" s="129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  <c r="M1409" s="124"/>
    </row>
    <row r="1410" spans="1:13">
      <c r="A1410" s="202" t="s">
        <v>86</v>
      </c>
      <c r="B1410" s="203"/>
      <c r="C1410" s="203"/>
      <c r="D1410" s="203"/>
      <c r="E1410" s="203"/>
      <c r="F1410" s="97"/>
      <c r="G1410" s="108"/>
      <c r="H1410" s="96" t="s">
        <v>51</v>
      </c>
      <c r="I1410" s="96"/>
      <c r="J1410" s="96"/>
      <c r="K1410" s="27"/>
      <c r="L1410" s="27"/>
      <c r="M1410" s="108"/>
    </row>
    <row r="1411" spans="1:13">
      <c r="A1411" s="34" t="s">
        <v>52</v>
      </c>
      <c r="B1411" s="97"/>
      <c r="C1411" s="97"/>
      <c r="D1411" s="97"/>
      <c r="E1411" s="97"/>
      <c r="F1411" s="97"/>
      <c r="G1411" s="108"/>
      <c r="H1411" s="55" t="s">
        <v>89</v>
      </c>
      <c r="I1411" s="55"/>
      <c r="J1411" s="55"/>
      <c r="K1411" s="37"/>
      <c r="L1411" s="26"/>
      <c r="M1411" s="125"/>
    </row>
    <row r="1412" spans="1:13">
      <c r="A1412" s="97"/>
      <c r="B1412" s="29"/>
      <c r="C1412" s="15" t="s">
        <v>53</v>
      </c>
      <c r="D1412" s="67"/>
      <c r="E1412" s="30"/>
      <c r="F1412" s="28"/>
      <c r="G1412" s="108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8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8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8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8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8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8"/>
      <c r="H1418" s="72"/>
      <c r="I1418" s="72"/>
      <c r="J1418" s="72"/>
      <c r="K1418" s="72"/>
      <c r="L1418" s="44"/>
      <c r="M1418" s="11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8"/>
      <c r="H1419" s="98"/>
      <c r="I1419" s="98"/>
      <c r="J1419" s="98"/>
      <c r="K1419" s="98"/>
      <c r="L1419" s="44"/>
      <c r="M1419" s="115"/>
    </row>
    <row r="1420" spans="1:13">
      <c r="A1420" s="17">
        <v>3</v>
      </c>
      <c r="B1420" s="75"/>
      <c r="C1420" s="71"/>
      <c r="D1420" s="6"/>
      <c r="E1420" s="71"/>
      <c r="F1420" s="6"/>
      <c r="G1420" s="108"/>
      <c r="H1420" s="204" t="s">
        <v>75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8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8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8"/>
      <c r="H1423" s="206" t="s">
        <v>66</v>
      </c>
      <c r="I1423" s="207"/>
      <c r="J1423" s="206" t="s">
        <v>67</v>
      </c>
      <c r="K1423" s="207"/>
      <c r="L1423" s="20"/>
      <c r="M1423" s="128"/>
    </row>
    <row r="1424" spans="1:13">
      <c r="A1424" s="17">
        <v>7</v>
      </c>
      <c r="B1424" s="76"/>
      <c r="C1424" s="71"/>
      <c r="D1424" s="71"/>
      <c r="E1424" s="71"/>
      <c r="F1424" s="6"/>
      <c r="G1424" s="108"/>
      <c r="H1424" s="197"/>
      <c r="I1424" s="198"/>
      <c r="J1424" s="197"/>
      <c r="K1424" s="198"/>
      <c r="L1424" s="27"/>
      <c r="M1424" s="108"/>
    </row>
    <row r="1425" spans="1:13">
      <c r="A1425" s="17">
        <v>8</v>
      </c>
      <c r="B1425" s="7"/>
      <c r="C1425" s="7"/>
      <c r="D1425" s="7"/>
      <c r="E1425" s="71"/>
      <c r="F1425" s="6"/>
      <c r="G1425" s="108"/>
      <c r="H1425" s="199"/>
      <c r="I1425" s="200"/>
      <c r="J1425" s="199"/>
      <c r="K1425" s="200"/>
      <c r="L1425" s="27"/>
      <c r="M1425" s="108"/>
    </row>
    <row r="1426" spans="1:13">
      <c r="A1426" s="17">
        <v>9</v>
      </c>
      <c r="B1426" s="23"/>
      <c r="C1426" s="7"/>
      <c r="D1426" s="7"/>
      <c r="E1426" s="6"/>
      <c r="F1426" s="6"/>
      <c r="G1426" s="108"/>
      <c r="H1426" s="38" t="s">
        <v>68</v>
      </c>
      <c r="I1426" s="38"/>
      <c r="J1426" s="38"/>
      <c r="K1426" s="38"/>
      <c r="L1426" s="27"/>
      <c r="M1426" s="108"/>
    </row>
    <row r="1427" spans="1:13">
      <c r="A1427" s="17">
        <v>10</v>
      </c>
      <c r="B1427" s="95"/>
      <c r="C1427" s="6"/>
      <c r="D1427" s="6"/>
      <c r="E1427" s="6"/>
      <c r="F1427" s="6"/>
      <c r="G1427" s="108"/>
      <c r="H1427" s="54" t="s">
        <v>69</v>
      </c>
      <c r="I1427" s="54"/>
      <c r="J1427" s="54"/>
      <c r="K1427" s="54"/>
      <c r="L1427" s="27"/>
      <c r="M1427" s="108"/>
    </row>
    <row r="1428" spans="1:13">
      <c r="A1428" s="17">
        <v>11</v>
      </c>
      <c r="B1428" s="76"/>
      <c r="C1428" s="6"/>
      <c r="D1428" s="6"/>
      <c r="E1428" s="6"/>
      <c r="F1428" s="6"/>
      <c r="G1428" s="128"/>
      <c r="H1428" s="182"/>
      <c r="I1428" s="183"/>
      <c r="J1428" s="8"/>
      <c r="K1428" s="8"/>
      <c r="L1428" s="8"/>
      <c r="M1428" s="129"/>
    </row>
    <row r="1429" spans="1:13">
      <c r="A1429" s="17">
        <v>12</v>
      </c>
      <c r="B1429" s="75"/>
      <c r="C1429" s="6"/>
      <c r="D1429" s="6"/>
      <c r="E1429" s="6"/>
      <c r="F1429" s="6"/>
      <c r="G1429" s="128"/>
      <c r="H1429" s="95"/>
      <c r="I1429" s="7"/>
      <c r="J1429" s="8"/>
      <c r="K1429" s="8"/>
      <c r="L1429" s="8"/>
      <c r="M1429" s="129"/>
    </row>
    <row r="1430" spans="1:13">
      <c r="A1430" s="17">
        <v>13</v>
      </c>
      <c r="B1430" s="76"/>
      <c r="C1430" s="6"/>
      <c r="D1430" s="6"/>
      <c r="E1430" s="6"/>
      <c r="F1430" s="6"/>
      <c r="G1430" s="128"/>
      <c r="H1430" s="95"/>
      <c r="I1430" s="7"/>
      <c r="J1430" s="8"/>
      <c r="K1430" s="8"/>
      <c r="L1430" s="8"/>
      <c r="M1430" s="129"/>
    </row>
    <row r="1431" spans="1:13">
      <c r="A1431" s="17">
        <v>14</v>
      </c>
      <c r="B1431" s="76"/>
      <c r="C1431" s="6"/>
      <c r="D1431" s="6"/>
      <c r="E1431" s="6"/>
      <c r="F1431" s="6"/>
      <c r="G1431" s="128"/>
      <c r="H1431" s="95"/>
      <c r="I1431" s="7"/>
      <c r="J1431" s="8"/>
      <c r="K1431" s="8"/>
      <c r="L1431" s="8"/>
      <c r="M1431" s="129"/>
    </row>
    <row r="1432" spans="1:13">
      <c r="A1432" s="17">
        <v>15</v>
      </c>
      <c r="B1432" s="76"/>
      <c r="C1432" s="6"/>
      <c r="D1432" s="6"/>
      <c r="E1432" s="6"/>
      <c r="F1432" s="6"/>
      <c r="G1432" s="128"/>
      <c r="H1432" s="95"/>
      <c r="I1432" s="7"/>
      <c r="J1432" s="8"/>
      <c r="K1432" s="8"/>
      <c r="L1432" s="8"/>
      <c r="M1432" s="129"/>
    </row>
    <row r="1433" spans="1:13">
      <c r="A1433" s="17">
        <v>16</v>
      </c>
      <c r="B1433" s="75"/>
      <c r="C1433" s="6"/>
      <c r="D1433" s="6"/>
      <c r="E1433" s="6"/>
      <c r="F1433" s="6"/>
      <c r="G1433" s="132"/>
      <c r="H1433" s="95"/>
      <c r="I1433" s="7"/>
      <c r="J1433" s="8"/>
      <c r="K1433" s="8"/>
      <c r="L1433" s="8"/>
      <c r="M1433" s="129"/>
    </row>
    <row r="1434" spans="1:13">
      <c r="A1434" s="17">
        <v>17</v>
      </c>
      <c r="B1434" s="76"/>
      <c r="C1434" s="6"/>
      <c r="D1434" s="6"/>
      <c r="E1434" s="6"/>
      <c r="F1434" s="6"/>
      <c r="G1434" s="132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32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29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29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29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29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29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29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29"/>
    </row>
    <row r="1443" spans="1:13">
      <c r="G1443" s="129"/>
      <c r="H1443" s="8"/>
      <c r="I1443" s="8"/>
      <c r="J1443" s="8"/>
      <c r="K1443" s="8"/>
      <c r="L1443" s="8"/>
      <c r="M1443" s="129"/>
    </row>
    <row r="1444" spans="1:13">
      <c r="G1444" s="129"/>
      <c r="H1444" s="8"/>
      <c r="I1444" s="8"/>
      <c r="J1444" s="8"/>
      <c r="K1444" s="8"/>
      <c r="L1444" s="8"/>
      <c r="M1444" s="129"/>
    </row>
    <row r="1445" spans="1:13">
      <c r="G1445" s="129"/>
      <c r="H1445" s="8"/>
      <c r="I1445" s="8"/>
      <c r="J1445" s="8"/>
      <c r="K1445" s="8"/>
      <c r="L1445" s="8"/>
      <c r="M1445" s="129"/>
    </row>
    <row r="1446" spans="1:13">
      <c r="G1446" s="129"/>
      <c r="H1446" s="8"/>
      <c r="I1446" s="8"/>
      <c r="J1446" s="8"/>
      <c r="K1446" s="8"/>
      <c r="L1446" s="8"/>
      <c r="M1446" s="129"/>
    </row>
    <row r="1447" spans="1:13">
      <c r="G1447" s="129"/>
      <c r="H1447" s="8"/>
      <c r="I1447" s="8"/>
      <c r="J1447" s="8"/>
      <c r="K1447" s="8"/>
      <c r="L1447" s="8"/>
      <c r="M1447" s="129"/>
    </row>
    <row r="1448" spans="1:13">
      <c r="G1448" s="129"/>
      <c r="H1448" s="8"/>
      <c r="I1448" s="8"/>
      <c r="J1448" s="8"/>
      <c r="K1448" s="8"/>
      <c r="L1448" s="8"/>
      <c r="M1448" s="129"/>
    </row>
    <row r="1449" spans="1:13">
      <c r="G1449" s="129"/>
      <c r="H1449" s="8"/>
      <c r="I1449" s="8"/>
      <c r="J1449" s="8"/>
      <c r="K1449" s="8"/>
      <c r="L1449" s="8"/>
      <c r="M1449" s="129"/>
    </row>
    <row r="1450" spans="1:13">
      <c r="G1450" s="129"/>
      <c r="H1450" s="8"/>
      <c r="I1450" s="8"/>
      <c r="J1450" s="8"/>
      <c r="K1450" s="8"/>
      <c r="L1450" s="8"/>
      <c r="M1450" s="129"/>
    </row>
    <row r="1451" spans="1:13">
      <c r="G1451" s="129"/>
      <c r="H1451" s="8"/>
      <c r="I1451" s="8"/>
      <c r="J1451" s="8"/>
      <c r="K1451" s="8"/>
      <c r="L1451" s="8"/>
      <c r="M1451" s="129"/>
    </row>
    <row r="1452" spans="1:13">
      <c r="G1452" s="129"/>
      <c r="H1452" s="8"/>
      <c r="I1452" s="8"/>
      <c r="J1452" s="8"/>
      <c r="K1452" s="8"/>
      <c r="L1452" s="8"/>
      <c r="M1452" s="129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  <c r="M1453" s="124"/>
    </row>
    <row r="1454" spans="1:13">
      <c r="A1454" s="202" t="s">
        <v>86</v>
      </c>
      <c r="B1454" s="203"/>
      <c r="C1454" s="203"/>
      <c r="D1454" s="203"/>
      <c r="E1454" s="203"/>
      <c r="F1454" s="97"/>
      <c r="G1454" s="108"/>
      <c r="H1454" s="96" t="s">
        <v>51</v>
      </c>
      <c r="I1454" s="96"/>
      <c r="J1454" s="96"/>
      <c r="K1454" s="27"/>
      <c r="L1454" s="27"/>
      <c r="M1454" s="108"/>
    </row>
    <row r="1455" spans="1:13">
      <c r="A1455" s="34" t="s">
        <v>52</v>
      </c>
      <c r="B1455" s="97"/>
      <c r="C1455" s="97"/>
      <c r="D1455" s="97"/>
      <c r="E1455" s="97"/>
      <c r="F1455" s="97"/>
      <c r="G1455" s="108"/>
      <c r="H1455" s="55" t="s">
        <v>89</v>
      </c>
      <c r="I1455" s="55"/>
      <c r="J1455" s="55"/>
      <c r="K1455" s="37"/>
      <c r="L1455" s="26"/>
      <c r="M1455" s="125"/>
    </row>
    <row r="1456" spans="1:13">
      <c r="A1456" s="97"/>
      <c r="B1456" s="29"/>
      <c r="C1456" s="15" t="s">
        <v>53</v>
      </c>
      <c r="D1456" s="67"/>
      <c r="E1456" s="30"/>
      <c r="F1456" s="28"/>
      <c r="G1456" s="108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8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8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8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8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8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8"/>
      <c r="H1462" s="72"/>
      <c r="I1462" s="72"/>
      <c r="J1462" s="72"/>
      <c r="K1462" s="72"/>
      <c r="L1462" s="44"/>
      <c r="M1462" s="11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8"/>
      <c r="H1463" s="98"/>
      <c r="I1463" s="98"/>
      <c r="J1463" s="98"/>
      <c r="K1463" s="98"/>
      <c r="L1463" s="44"/>
      <c r="M1463" s="115"/>
    </row>
    <row r="1464" spans="1:13">
      <c r="A1464" s="17">
        <v>3</v>
      </c>
      <c r="B1464" s="75"/>
      <c r="C1464" s="71"/>
      <c r="D1464" s="6"/>
      <c r="E1464" s="71"/>
      <c r="F1464" s="6"/>
      <c r="G1464" s="108"/>
      <c r="H1464" s="204" t="s">
        <v>75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8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8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8"/>
      <c r="H1467" s="206" t="s">
        <v>66</v>
      </c>
      <c r="I1467" s="207"/>
      <c r="J1467" s="206" t="s">
        <v>67</v>
      </c>
      <c r="K1467" s="207"/>
      <c r="L1467" s="20"/>
      <c r="M1467" s="128"/>
    </row>
    <row r="1468" spans="1:13">
      <c r="A1468" s="17">
        <v>7</v>
      </c>
      <c r="B1468" s="76"/>
      <c r="C1468" s="71"/>
      <c r="D1468" s="71"/>
      <c r="E1468" s="71"/>
      <c r="F1468" s="6"/>
      <c r="G1468" s="108"/>
      <c r="H1468" s="197"/>
      <c r="I1468" s="198"/>
      <c r="J1468" s="197"/>
      <c r="K1468" s="198"/>
      <c r="L1468" s="27"/>
      <c r="M1468" s="108"/>
    </row>
    <row r="1469" spans="1:13">
      <c r="A1469" s="17">
        <v>8</v>
      </c>
      <c r="B1469" s="7"/>
      <c r="C1469" s="7"/>
      <c r="D1469" s="7"/>
      <c r="E1469" s="71"/>
      <c r="F1469" s="6"/>
      <c r="G1469" s="108"/>
      <c r="H1469" s="199"/>
      <c r="I1469" s="200"/>
      <c r="J1469" s="199"/>
      <c r="K1469" s="200"/>
      <c r="L1469" s="27"/>
      <c r="M1469" s="108"/>
    </row>
    <row r="1470" spans="1:13">
      <c r="A1470" s="17">
        <v>9</v>
      </c>
      <c r="B1470" s="23"/>
      <c r="C1470" s="7"/>
      <c r="D1470" s="7"/>
      <c r="E1470" s="6"/>
      <c r="F1470" s="6"/>
      <c r="G1470" s="108"/>
      <c r="H1470" s="38" t="s">
        <v>68</v>
      </c>
      <c r="I1470" s="38"/>
      <c r="J1470" s="38"/>
      <c r="K1470" s="38"/>
      <c r="L1470" s="27"/>
      <c r="M1470" s="108"/>
    </row>
    <row r="1471" spans="1:13">
      <c r="A1471" s="17">
        <v>10</v>
      </c>
      <c r="B1471" s="95"/>
      <c r="C1471" s="6"/>
      <c r="D1471" s="6"/>
      <c r="E1471" s="6"/>
      <c r="F1471" s="6"/>
      <c r="G1471" s="108"/>
      <c r="H1471" s="54" t="s">
        <v>69</v>
      </c>
      <c r="I1471" s="54"/>
      <c r="J1471" s="54"/>
      <c r="K1471" s="54"/>
      <c r="L1471" s="27"/>
      <c r="M1471" s="108"/>
    </row>
    <row r="1472" spans="1:13">
      <c r="A1472" s="17">
        <v>11</v>
      </c>
      <c r="B1472" s="76"/>
      <c r="C1472" s="6"/>
      <c r="D1472" s="6"/>
      <c r="E1472" s="6"/>
      <c r="F1472" s="6"/>
      <c r="G1472" s="128"/>
      <c r="H1472" s="182"/>
      <c r="I1472" s="183"/>
      <c r="J1472" s="8"/>
      <c r="K1472" s="8"/>
      <c r="L1472" s="8"/>
      <c r="M1472" s="129"/>
    </row>
    <row r="1473" spans="1:13">
      <c r="A1473" s="17">
        <v>12</v>
      </c>
      <c r="B1473" s="75"/>
      <c r="C1473" s="6"/>
      <c r="D1473" s="6"/>
      <c r="E1473" s="6"/>
      <c r="F1473" s="6"/>
      <c r="G1473" s="128"/>
      <c r="H1473" s="95"/>
      <c r="I1473" s="7"/>
      <c r="J1473" s="8"/>
      <c r="K1473" s="8"/>
      <c r="L1473" s="8"/>
      <c r="M1473" s="129"/>
    </row>
    <row r="1474" spans="1:13">
      <c r="A1474" s="17">
        <v>13</v>
      </c>
      <c r="B1474" s="76"/>
      <c r="C1474" s="6"/>
      <c r="D1474" s="6"/>
      <c r="E1474" s="6"/>
      <c r="F1474" s="6"/>
      <c r="G1474" s="128"/>
      <c r="H1474" s="95"/>
      <c r="I1474" s="7"/>
      <c r="J1474" s="8"/>
      <c r="K1474" s="8"/>
      <c r="L1474" s="8"/>
      <c r="M1474" s="129"/>
    </row>
    <row r="1475" spans="1:13">
      <c r="A1475" s="17">
        <v>14</v>
      </c>
      <c r="B1475" s="76"/>
      <c r="C1475" s="6"/>
      <c r="D1475" s="6"/>
      <c r="E1475" s="6"/>
      <c r="F1475" s="6"/>
      <c r="G1475" s="128"/>
      <c r="H1475" s="95"/>
      <c r="I1475" s="7"/>
      <c r="J1475" s="8"/>
      <c r="K1475" s="8"/>
      <c r="L1475" s="8"/>
      <c r="M1475" s="129"/>
    </row>
    <row r="1476" spans="1:13">
      <c r="A1476" s="17">
        <v>15</v>
      </c>
      <c r="B1476" s="76"/>
      <c r="C1476" s="6"/>
      <c r="D1476" s="6"/>
      <c r="E1476" s="6"/>
      <c r="F1476" s="6"/>
      <c r="G1476" s="128"/>
      <c r="H1476" s="95"/>
      <c r="I1476" s="7"/>
      <c r="J1476" s="8"/>
      <c r="K1476" s="8"/>
      <c r="L1476" s="8"/>
      <c r="M1476" s="129"/>
    </row>
    <row r="1477" spans="1:13">
      <c r="A1477" s="17">
        <v>16</v>
      </c>
      <c r="B1477" s="75"/>
      <c r="C1477" s="6"/>
      <c r="D1477" s="6"/>
      <c r="E1477" s="6"/>
      <c r="F1477" s="6"/>
      <c r="G1477" s="132"/>
      <c r="H1477" s="95"/>
      <c r="I1477" s="7"/>
      <c r="J1477" s="8"/>
      <c r="K1477" s="8"/>
      <c r="L1477" s="8"/>
      <c r="M1477" s="129"/>
    </row>
    <row r="1478" spans="1:13">
      <c r="A1478" s="17">
        <v>17</v>
      </c>
      <c r="B1478" s="76"/>
      <c r="C1478" s="6"/>
      <c r="D1478" s="6"/>
      <c r="E1478" s="6"/>
      <c r="F1478" s="6"/>
      <c r="G1478" s="132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32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29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29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29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29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29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29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29"/>
    </row>
    <row r="1487" spans="1:13">
      <c r="G1487" s="129"/>
      <c r="H1487" s="8"/>
      <c r="I1487" s="8"/>
      <c r="J1487" s="8"/>
      <c r="K1487" s="8"/>
      <c r="L1487" s="8"/>
      <c r="M1487" s="129"/>
    </row>
    <row r="1488" spans="1:13">
      <c r="G1488" s="129"/>
      <c r="H1488" s="8"/>
      <c r="I1488" s="8"/>
      <c r="J1488" s="8"/>
      <c r="K1488" s="8"/>
      <c r="L1488" s="8"/>
      <c r="M1488" s="129"/>
    </row>
    <row r="1489" spans="1:13">
      <c r="G1489" s="129"/>
      <c r="H1489" s="8"/>
      <c r="I1489" s="8"/>
      <c r="J1489" s="8"/>
      <c r="K1489" s="8"/>
      <c r="L1489" s="8"/>
      <c r="M1489" s="129"/>
    </row>
    <row r="1490" spans="1:13">
      <c r="G1490" s="129"/>
      <c r="H1490" s="8"/>
      <c r="I1490" s="8"/>
      <c r="J1490" s="8"/>
      <c r="K1490" s="8"/>
      <c r="L1490" s="8"/>
      <c r="M1490" s="129"/>
    </row>
    <row r="1491" spans="1:13">
      <c r="G1491" s="129"/>
      <c r="H1491" s="8"/>
      <c r="I1491" s="8"/>
      <c r="J1491" s="8"/>
      <c r="K1491" s="8"/>
      <c r="L1491" s="8"/>
      <c r="M1491" s="129"/>
    </row>
    <row r="1492" spans="1:13">
      <c r="G1492" s="129"/>
      <c r="H1492" s="8"/>
      <c r="I1492" s="8"/>
      <c r="J1492" s="8"/>
      <c r="K1492" s="8"/>
      <c r="L1492" s="8"/>
      <c r="M1492" s="129"/>
    </row>
    <row r="1493" spans="1:13">
      <c r="G1493" s="129"/>
      <c r="H1493" s="8"/>
      <c r="I1493" s="8"/>
      <c r="J1493" s="8"/>
      <c r="K1493" s="8"/>
      <c r="L1493" s="8"/>
      <c r="M1493" s="129"/>
    </row>
    <row r="1494" spans="1:13">
      <c r="G1494" s="129"/>
      <c r="H1494" s="8"/>
      <c r="I1494" s="8"/>
      <c r="J1494" s="8"/>
      <c r="K1494" s="8"/>
      <c r="L1494" s="8"/>
      <c r="M1494" s="129"/>
    </row>
    <row r="1495" spans="1:13">
      <c r="G1495" s="129"/>
      <c r="H1495" s="8"/>
      <c r="I1495" s="8"/>
      <c r="J1495" s="8"/>
      <c r="K1495" s="8"/>
      <c r="L1495" s="8"/>
      <c r="M1495" s="129"/>
    </row>
    <row r="1496" spans="1:13">
      <c r="G1496" s="129"/>
      <c r="H1496" s="8"/>
      <c r="I1496" s="8"/>
      <c r="J1496" s="8"/>
      <c r="K1496" s="8"/>
      <c r="L1496" s="8"/>
      <c r="M1496" s="129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  <c r="M1497" s="124"/>
    </row>
    <row r="1498" spans="1:13">
      <c r="A1498" s="202" t="s">
        <v>86</v>
      </c>
      <c r="B1498" s="203"/>
      <c r="C1498" s="203"/>
      <c r="D1498" s="203"/>
      <c r="E1498" s="203"/>
      <c r="F1498" s="97"/>
      <c r="G1498" s="108"/>
      <c r="H1498" s="96" t="s">
        <v>51</v>
      </c>
      <c r="I1498" s="96"/>
      <c r="J1498" s="96"/>
      <c r="K1498" s="27"/>
      <c r="L1498" s="27"/>
      <c r="M1498" s="108"/>
    </row>
    <row r="1499" spans="1:13">
      <c r="A1499" s="34" t="s">
        <v>52</v>
      </c>
      <c r="B1499" s="97"/>
      <c r="C1499" s="97"/>
      <c r="D1499" s="97"/>
      <c r="E1499" s="97"/>
      <c r="F1499" s="97"/>
      <c r="G1499" s="108"/>
      <c r="H1499" s="55" t="s">
        <v>89</v>
      </c>
      <c r="I1499" s="55"/>
      <c r="J1499" s="55"/>
      <c r="K1499" s="37"/>
      <c r="L1499" s="26"/>
      <c r="M1499" s="125"/>
    </row>
    <row r="1500" spans="1:13">
      <c r="A1500" s="97"/>
      <c r="B1500" s="29"/>
      <c r="C1500" s="15" t="s">
        <v>53</v>
      </c>
      <c r="D1500" s="67"/>
      <c r="E1500" s="30"/>
      <c r="F1500" s="28"/>
      <c r="G1500" s="108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8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8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8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8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8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8"/>
      <c r="H1506" s="72"/>
      <c r="I1506" s="72"/>
      <c r="J1506" s="72"/>
      <c r="K1506" s="72"/>
      <c r="L1506" s="44"/>
      <c r="M1506" s="11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8"/>
      <c r="H1507" s="98"/>
      <c r="I1507" s="98"/>
      <c r="J1507" s="98"/>
      <c r="K1507" s="98"/>
      <c r="L1507" s="44"/>
      <c r="M1507" s="115"/>
    </row>
    <row r="1508" spans="1:14">
      <c r="A1508" s="17">
        <v>3</v>
      </c>
      <c r="B1508" s="75"/>
      <c r="C1508" s="71"/>
      <c r="D1508" s="6"/>
      <c r="E1508" s="71"/>
      <c r="F1508" s="6"/>
      <c r="G1508" s="108"/>
      <c r="H1508" s="204" t="s">
        <v>75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8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8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8"/>
      <c r="H1511" s="206" t="s">
        <v>66</v>
      </c>
      <c r="I1511" s="207"/>
      <c r="J1511" s="206" t="s">
        <v>67</v>
      </c>
      <c r="K1511" s="207"/>
      <c r="L1511" s="20"/>
      <c r="M1511" s="128"/>
    </row>
    <row r="1512" spans="1:14">
      <c r="A1512" s="17">
        <v>7</v>
      </c>
      <c r="B1512" s="76"/>
      <c r="C1512" s="71"/>
      <c r="D1512" s="71"/>
      <c r="E1512" s="71"/>
      <c r="F1512" s="6"/>
      <c r="G1512" s="108"/>
      <c r="H1512" s="197"/>
      <c r="I1512" s="198"/>
      <c r="J1512" s="197"/>
      <c r="K1512" s="198"/>
      <c r="L1512" s="27"/>
      <c r="M1512" s="108"/>
    </row>
    <row r="1513" spans="1:14">
      <c r="A1513" s="17">
        <v>8</v>
      </c>
      <c r="B1513" s="7"/>
      <c r="C1513" s="7"/>
      <c r="D1513" s="7"/>
      <c r="E1513" s="71"/>
      <c r="F1513" s="6"/>
      <c r="G1513" s="108"/>
      <c r="H1513" s="199"/>
      <c r="I1513" s="200"/>
      <c r="J1513" s="199"/>
      <c r="K1513" s="200"/>
      <c r="L1513" s="27"/>
      <c r="M1513" s="108"/>
    </row>
    <row r="1514" spans="1:14">
      <c r="A1514" s="17">
        <v>9</v>
      </c>
      <c r="B1514" s="23"/>
      <c r="C1514" s="7"/>
      <c r="D1514" s="7"/>
      <c r="E1514" s="6"/>
      <c r="F1514" s="6"/>
      <c r="G1514" s="108"/>
      <c r="H1514" s="38" t="s">
        <v>68</v>
      </c>
      <c r="I1514" s="38"/>
      <c r="J1514" s="38"/>
      <c r="K1514" s="38"/>
      <c r="L1514" s="27"/>
      <c r="M1514" s="108"/>
    </row>
    <row r="1515" spans="1:14">
      <c r="A1515" s="17">
        <v>10</v>
      </c>
      <c r="B1515" s="95"/>
      <c r="C1515" s="6"/>
      <c r="D1515" s="6"/>
      <c r="E1515" s="6"/>
      <c r="F1515" s="6"/>
      <c r="G1515" s="108"/>
      <c r="H1515" s="54" t="s">
        <v>69</v>
      </c>
      <c r="I1515" s="54"/>
      <c r="J1515" s="54"/>
      <c r="K1515" s="54"/>
      <c r="L1515" s="27"/>
      <c r="M1515" s="108"/>
    </row>
    <row r="1516" spans="1:14">
      <c r="A1516" s="17">
        <v>11</v>
      </c>
      <c r="B1516" s="76"/>
      <c r="C1516" s="6"/>
      <c r="D1516" s="6"/>
      <c r="E1516" s="6"/>
      <c r="F1516" s="6"/>
      <c r="G1516" s="128"/>
      <c r="H1516" s="182"/>
      <c r="I1516" s="183"/>
      <c r="J1516" s="8"/>
      <c r="K1516" s="8"/>
      <c r="L1516" s="8"/>
      <c r="M1516" s="129"/>
    </row>
    <row r="1517" spans="1:14">
      <c r="A1517" s="17">
        <v>12</v>
      </c>
      <c r="B1517" s="75"/>
      <c r="C1517" s="6"/>
      <c r="D1517" s="6"/>
      <c r="E1517" s="6"/>
      <c r="F1517" s="6"/>
      <c r="G1517" s="128"/>
      <c r="H1517" s="95"/>
      <c r="I1517" s="7"/>
      <c r="J1517" s="8"/>
      <c r="K1517" s="8"/>
      <c r="L1517" s="8"/>
      <c r="M1517" s="129"/>
    </row>
    <row r="1518" spans="1:14">
      <c r="A1518" s="17">
        <v>13</v>
      </c>
      <c r="B1518" s="76"/>
      <c r="C1518" s="6"/>
      <c r="D1518" s="6"/>
      <c r="E1518" s="6"/>
      <c r="F1518" s="6"/>
      <c r="G1518" s="128"/>
      <c r="H1518" s="95"/>
      <c r="I1518" s="7"/>
      <c r="J1518" s="8"/>
      <c r="K1518" s="8"/>
      <c r="L1518" s="8"/>
      <c r="M1518" s="129"/>
    </row>
    <row r="1519" spans="1:14">
      <c r="A1519" s="17">
        <v>14</v>
      </c>
      <c r="B1519" s="76"/>
      <c r="C1519" s="6"/>
      <c r="D1519" s="6"/>
      <c r="E1519" s="6"/>
      <c r="F1519" s="6"/>
      <c r="G1519" s="128"/>
      <c r="H1519" s="95"/>
      <c r="I1519" s="7"/>
      <c r="J1519" s="8"/>
      <c r="K1519" s="8"/>
      <c r="L1519" s="8"/>
      <c r="M1519" s="129"/>
    </row>
    <row r="1520" spans="1:14">
      <c r="A1520" s="17">
        <v>15</v>
      </c>
      <c r="B1520" s="76"/>
      <c r="C1520" s="6"/>
      <c r="D1520" s="6"/>
      <c r="E1520" s="6"/>
      <c r="F1520" s="6"/>
      <c r="G1520" s="128"/>
      <c r="H1520" s="95"/>
      <c r="I1520" s="7"/>
      <c r="J1520" s="8"/>
      <c r="K1520" s="8"/>
      <c r="L1520" s="8"/>
      <c r="M1520" s="129"/>
    </row>
    <row r="1521" spans="1:13">
      <c r="A1521" s="17">
        <v>16</v>
      </c>
      <c r="B1521" s="75"/>
      <c r="C1521" s="6"/>
      <c r="D1521" s="6"/>
      <c r="E1521" s="6"/>
      <c r="F1521" s="6"/>
      <c r="G1521" s="132"/>
      <c r="H1521" s="95"/>
      <c r="I1521" s="7"/>
      <c r="J1521" s="8"/>
      <c r="K1521" s="8"/>
      <c r="L1521" s="8"/>
      <c r="M1521" s="129"/>
    </row>
    <row r="1522" spans="1:13">
      <c r="A1522" s="17">
        <v>17</v>
      </c>
      <c r="B1522" s="76"/>
      <c r="C1522" s="6"/>
      <c r="D1522" s="6"/>
      <c r="E1522" s="6"/>
      <c r="F1522" s="6"/>
      <c r="G1522" s="132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32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29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29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29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29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29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29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29"/>
    </row>
    <row r="1531" spans="1:13">
      <c r="G1531" s="129"/>
      <c r="H1531" s="8"/>
      <c r="I1531" s="8"/>
      <c r="J1531" s="8"/>
      <c r="K1531" s="8"/>
      <c r="L1531" s="8"/>
      <c r="M1531" s="129"/>
    </row>
    <row r="1532" spans="1:13">
      <c r="G1532" s="129"/>
      <c r="H1532" s="8"/>
      <c r="I1532" s="8"/>
      <c r="J1532" s="8"/>
      <c r="K1532" s="8"/>
      <c r="L1532" s="8"/>
      <c r="M1532" s="129"/>
    </row>
    <row r="1533" spans="1:13">
      <c r="G1533" s="129"/>
      <c r="H1533" s="8"/>
      <c r="I1533" s="8"/>
      <c r="J1533" s="8"/>
      <c r="K1533" s="8"/>
      <c r="L1533" s="8"/>
      <c r="M1533" s="129"/>
    </row>
    <row r="1534" spans="1:13">
      <c r="G1534" s="129"/>
      <c r="H1534" s="8"/>
      <c r="I1534" s="8"/>
      <c r="J1534" s="8"/>
      <c r="K1534" s="8"/>
      <c r="L1534" s="8"/>
      <c r="M1534" s="129"/>
    </row>
    <row r="1535" spans="1:13">
      <c r="G1535" s="129"/>
      <c r="H1535" s="8"/>
      <c r="I1535" s="8"/>
      <c r="J1535" s="8"/>
      <c r="K1535" s="8"/>
      <c r="L1535" s="8"/>
      <c r="M1535" s="129"/>
    </row>
    <row r="1536" spans="1:13">
      <c r="G1536" s="129"/>
      <c r="H1536" s="8"/>
      <c r="I1536" s="8"/>
      <c r="J1536" s="8"/>
      <c r="K1536" s="8"/>
      <c r="L1536" s="8"/>
      <c r="M1536" s="129"/>
    </row>
    <row r="1537" spans="1:13">
      <c r="G1537" s="129"/>
      <c r="H1537" s="8"/>
      <c r="I1537" s="8"/>
      <c r="J1537" s="8"/>
      <c r="K1537" s="8"/>
      <c r="L1537" s="8"/>
      <c r="M1537" s="129"/>
    </row>
    <row r="1538" spans="1:13">
      <c r="G1538" s="129"/>
      <c r="H1538" s="8"/>
      <c r="I1538" s="8"/>
      <c r="J1538" s="8"/>
      <c r="K1538" s="8"/>
      <c r="L1538" s="8"/>
      <c r="M1538" s="129"/>
    </row>
    <row r="1539" spans="1:13">
      <c r="G1539" s="129"/>
      <c r="H1539" s="8"/>
      <c r="I1539" s="8"/>
      <c r="J1539" s="8"/>
      <c r="K1539" s="8"/>
      <c r="L1539" s="8"/>
      <c r="M1539" s="129"/>
    </row>
    <row r="1540" spans="1:13">
      <c r="G1540" s="129"/>
      <c r="H1540" s="8"/>
      <c r="I1540" s="8"/>
      <c r="J1540" s="8"/>
      <c r="K1540" s="8"/>
      <c r="L1540" s="8"/>
      <c r="M1540" s="129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  <c r="M1541" s="124"/>
    </row>
    <row r="1542" spans="1:13">
      <c r="A1542" s="202" t="s">
        <v>86</v>
      </c>
      <c r="B1542" s="203"/>
      <c r="C1542" s="203"/>
      <c r="D1542" s="203"/>
      <c r="E1542" s="203"/>
      <c r="F1542" s="97"/>
      <c r="G1542" s="108"/>
      <c r="H1542" s="96" t="s">
        <v>51</v>
      </c>
      <c r="I1542" s="96"/>
      <c r="J1542" s="96"/>
      <c r="K1542" s="27"/>
      <c r="L1542" s="27"/>
      <c r="M1542" s="108"/>
    </row>
    <row r="1543" spans="1:13">
      <c r="A1543" s="34" t="s">
        <v>52</v>
      </c>
      <c r="B1543" s="97"/>
      <c r="C1543" s="97"/>
      <c r="D1543" s="97"/>
      <c r="E1543" s="97"/>
      <c r="F1543" s="97"/>
      <c r="G1543" s="108"/>
      <c r="H1543" s="55" t="s">
        <v>89</v>
      </c>
      <c r="I1543" s="55"/>
      <c r="J1543" s="55"/>
      <c r="K1543" s="37"/>
      <c r="L1543" s="26"/>
      <c r="M1543" s="125"/>
    </row>
    <row r="1544" spans="1:13">
      <c r="A1544" s="97"/>
      <c r="B1544" s="29"/>
      <c r="C1544" s="15" t="s">
        <v>53</v>
      </c>
      <c r="D1544" s="67"/>
      <c r="E1544" s="30"/>
      <c r="F1544" s="28"/>
      <c r="G1544" s="108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8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8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8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8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8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8"/>
      <c r="H1550" s="72"/>
      <c r="I1550" s="72"/>
      <c r="J1550" s="72"/>
      <c r="K1550" s="72"/>
      <c r="L1550" s="44"/>
      <c r="M1550" s="11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8"/>
      <c r="H1551" s="98"/>
      <c r="I1551" s="98"/>
      <c r="J1551" s="98"/>
      <c r="K1551" s="98"/>
      <c r="L1551" s="44"/>
      <c r="M1551" s="115"/>
    </row>
    <row r="1552" spans="1:13">
      <c r="A1552" s="17">
        <v>3</v>
      </c>
      <c r="B1552" s="75"/>
      <c r="C1552" s="71"/>
      <c r="D1552" s="6"/>
      <c r="E1552" s="71"/>
      <c r="F1552" s="6"/>
      <c r="G1552" s="108"/>
      <c r="H1552" s="204" t="s">
        <v>75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8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8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8"/>
      <c r="H1555" s="206" t="s">
        <v>66</v>
      </c>
      <c r="I1555" s="207"/>
      <c r="J1555" s="206" t="s">
        <v>67</v>
      </c>
      <c r="K1555" s="207"/>
      <c r="L1555" s="20"/>
      <c r="M1555" s="128"/>
    </row>
    <row r="1556" spans="1:13">
      <c r="A1556" s="17">
        <v>7</v>
      </c>
      <c r="B1556" s="76"/>
      <c r="C1556" s="71"/>
      <c r="D1556" s="71"/>
      <c r="E1556" s="71"/>
      <c r="F1556" s="6"/>
      <c r="G1556" s="108"/>
      <c r="H1556" s="197"/>
      <c r="I1556" s="198"/>
      <c r="J1556" s="197"/>
      <c r="K1556" s="198"/>
      <c r="L1556" s="27"/>
      <c r="M1556" s="108"/>
    </row>
    <row r="1557" spans="1:13">
      <c r="A1557" s="17">
        <v>8</v>
      </c>
      <c r="B1557" s="7"/>
      <c r="C1557" s="7"/>
      <c r="D1557" s="7"/>
      <c r="E1557" s="71"/>
      <c r="F1557" s="6"/>
      <c r="G1557" s="108"/>
      <c r="H1557" s="199"/>
      <c r="I1557" s="200"/>
      <c r="J1557" s="199"/>
      <c r="K1557" s="200"/>
      <c r="L1557" s="27"/>
      <c r="M1557" s="108"/>
    </row>
    <row r="1558" spans="1:13">
      <c r="A1558" s="17">
        <v>9</v>
      </c>
      <c r="B1558" s="23"/>
      <c r="C1558" s="7"/>
      <c r="D1558" s="7"/>
      <c r="E1558" s="6"/>
      <c r="F1558" s="6"/>
      <c r="G1558" s="108"/>
      <c r="H1558" s="38" t="s">
        <v>68</v>
      </c>
      <c r="I1558" s="38"/>
      <c r="J1558" s="38"/>
      <c r="K1558" s="38"/>
      <c r="L1558" s="27"/>
      <c r="M1558" s="108"/>
    </row>
    <row r="1559" spans="1:13">
      <c r="A1559" s="17">
        <v>10</v>
      </c>
      <c r="B1559" s="95"/>
      <c r="C1559" s="6"/>
      <c r="D1559" s="6"/>
      <c r="E1559" s="6"/>
      <c r="F1559" s="6"/>
      <c r="G1559" s="108"/>
      <c r="H1559" s="54" t="s">
        <v>69</v>
      </c>
      <c r="I1559" s="54"/>
      <c r="J1559" s="54"/>
      <c r="K1559" s="54"/>
      <c r="L1559" s="27"/>
      <c r="M1559" s="108"/>
    </row>
    <row r="1560" spans="1:13">
      <c r="A1560" s="17">
        <v>11</v>
      </c>
      <c r="B1560" s="76"/>
      <c r="C1560" s="6"/>
      <c r="D1560" s="6"/>
      <c r="E1560" s="6"/>
      <c r="F1560" s="6"/>
      <c r="G1560" s="128"/>
      <c r="H1560" s="182"/>
      <c r="I1560" s="183"/>
      <c r="J1560" s="8"/>
      <c r="K1560" s="8"/>
      <c r="L1560" s="8"/>
      <c r="M1560" s="129"/>
    </row>
    <row r="1561" spans="1:13">
      <c r="A1561" s="17">
        <v>12</v>
      </c>
      <c r="B1561" s="75"/>
      <c r="C1561" s="6"/>
      <c r="D1561" s="6"/>
      <c r="E1561" s="6"/>
      <c r="F1561" s="6"/>
      <c r="G1561" s="128"/>
      <c r="H1561" s="95"/>
      <c r="I1561" s="7"/>
      <c r="J1561" s="8"/>
      <c r="K1561" s="8"/>
      <c r="L1561" s="8"/>
      <c r="M1561" s="129"/>
    </row>
    <row r="1562" spans="1:13">
      <c r="A1562" s="17">
        <v>13</v>
      </c>
      <c r="B1562" s="76"/>
      <c r="C1562" s="6"/>
      <c r="D1562" s="6"/>
      <c r="E1562" s="6"/>
      <c r="F1562" s="6"/>
      <c r="G1562" s="128"/>
      <c r="H1562" s="95"/>
      <c r="I1562" s="7"/>
      <c r="J1562" s="8"/>
      <c r="K1562" s="8"/>
      <c r="L1562" s="8"/>
      <c r="M1562" s="129"/>
    </row>
    <row r="1563" spans="1:13">
      <c r="A1563" s="17">
        <v>14</v>
      </c>
      <c r="B1563" s="76"/>
      <c r="C1563" s="6"/>
      <c r="D1563" s="6"/>
      <c r="E1563" s="6"/>
      <c r="F1563" s="6"/>
      <c r="G1563" s="128"/>
      <c r="H1563" s="95"/>
      <c r="I1563" s="7"/>
      <c r="J1563" s="8"/>
      <c r="K1563" s="8"/>
      <c r="L1563" s="8"/>
      <c r="M1563" s="129"/>
    </row>
    <row r="1564" spans="1:13">
      <c r="A1564" s="17">
        <v>15</v>
      </c>
      <c r="B1564" s="76"/>
      <c r="C1564" s="6"/>
      <c r="D1564" s="6"/>
      <c r="E1564" s="6"/>
      <c r="F1564" s="6"/>
      <c r="G1564" s="128"/>
      <c r="H1564" s="95"/>
      <c r="I1564" s="7"/>
      <c r="J1564" s="8"/>
      <c r="K1564" s="8"/>
      <c r="L1564" s="8"/>
      <c r="M1564" s="129"/>
    </row>
    <row r="1565" spans="1:13">
      <c r="A1565" s="17">
        <v>16</v>
      </c>
      <c r="B1565" s="75"/>
      <c r="C1565" s="6"/>
      <c r="D1565" s="6"/>
      <c r="E1565" s="6"/>
      <c r="F1565" s="6"/>
      <c r="G1565" s="132"/>
      <c r="H1565" s="95"/>
      <c r="I1565" s="7"/>
      <c r="J1565" s="8"/>
      <c r="K1565" s="8"/>
      <c r="L1565" s="8"/>
      <c r="M1565" s="129"/>
    </row>
    <row r="1566" spans="1:13">
      <c r="A1566" s="17">
        <v>17</v>
      </c>
      <c r="B1566" s="76"/>
      <c r="C1566" s="6"/>
      <c r="D1566" s="6"/>
      <c r="E1566" s="6"/>
      <c r="F1566" s="6"/>
      <c r="G1566" s="132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32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29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29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29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29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29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29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29"/>
    </row>
    <row r="1575" spans="1:13">
      <c r="G1575" s="129"/>
      <c r="H1575" s="8"/>
      <c r="I1575" s="8"/>
      <c r="J1575" s="8"/>
      <c r="K1575" s="8"/>
      <c r="L1575" s="8"/>
      <c r="M1575" s="129"/>
    </row>
    <row r="1576" spans="1:13">
      <c r="G1576" s="129"/>
      <c r="H1576" s="8"/>
      <c r="I1576" s="8"/>
      <c r="J1576" s="8"/>
      <c r="K1576" s="8"/>
      <c r="L1576" s="8"/>
      <c r="M1576" s="129"/>
    </row>
    <row r="1577" spans="1:13">
      <c r="G1577" s="129"/>
      <c r="H1577" s="8"/>
      <c r="I1577" s="8"/>
      <c r="J1577" s="8"/>
      <c r="K1577" s="8"/>
      <c r="L1577" s="8"/>
      <c r="M1577" s="129"/>
    </row>
    <row r="1578" spans="1:13">
      <c r="G1578" s="129"/>
      <c r="H1578" s="8"/>
      <c r="I1578" s="8"/>
      <c r="J1578" s="8"/>
      <c r="K1578" s="8"/>
      <c r="L1578" s="8"/>
      <c r="M1578" s="129"/>
    </row>
    <row r="1579" spans="1:13">
      <c r="G1579" s="129"/>
      <c r="H1579" s="8"/>
      <c r="I1579" s="8"/>
      <c r="J1579" s="8"/>
      <c r="K1579" s="8"/>
      <c r="L1579" s="8"/>
      <c r="M1579" s="129"/>
    </row>
    <row r="1580" spans="1:13">
      <c r="G1580" s="129"/>
      <c r="H1580" s="8"/>
      <c r="I1580" s="8"/>
      <c r="J1580" s="8"/>
      <c r="K1580" s="8"/>
      <c r="L1580" s="8"/>
      <c r="M1580" s="129"/>
    </row>
    <row r="1581" spans="1:13">
      <c r="G1581" s="129"/>
      <c r="H1581" s="8"/>
      <c r="I1581" s="8"/>
      <c r="J1581" s="8"/>
      <c r="K1581" s="8"/>
      <c r="L1581" s="8"/>
      <c r="M1581" s="129"/>
    </row>
    <row r="1582" spans="1:13">
      <c r="G1582" s="129"/>
      <c r="H1582" s="8"/>
      <c r="I1582" s="8"/>
      <c r="J1582" s="8"/>
      <c r="K1582" s="8"/>
      <c r="L1582" s="8"/>
      <c r="M1582" s="129"/>
    </row>
    <row r="1583" spans="1:13">
      <c r="G1583" s="129"/>
      <c r="H1583" s="8"/>
      <c r="I1583" s="8"/>
      <c r="J1583" s="8"/>
      <c r="K1583" s="8"/>
      <c r="L1583" s="8"/>
      <c r="M1583" s="129"/>
    </row>
    <row r="1584" spans="1:13">
      <c r="G1584" s="129"/>
      <c r="H1584" s="8"/>
      <c r="I1584" s="8"/>
      <c r="J1584" s="8"/>
      <c r="K1584" s="8"/>
      <c r="L1584" s="8"/>
      <c r="M1584" s="129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  <c r="M1585" s="124"/>
    </row>
    <row r="1586" spans="1:13">
      <c r="A1586" s="202" t="s">
        <v>86</v>
      </c>
      <c r="B1586" s="203"/>
      <c r="C1586" s="203"/>
      <c r="D1586" s="203"/>
      <c r="E1586" s="203"/>
      <c r="F1586" s="97"/>
      <c r="G1586" s="108"/>
      <c r="H1586" s="96" t="s">
        <v>51</v>
      </c>
      <c r="I1586" s="96"/>
      <c r="J1586" s="96"/>
      <c r="K1586" s="27"/>
      <c r="L1586" s="27"/>
      <c r="M1586" s="108"/>
    </row>
    <row r="1587" spans="1:13">
      <c r="A1587" s="34" t="s">
        <v>52</v>
      </c>
      <c r="B1587" s="97"/>
      <c r="C1587" s="97"/>
      <c r="D1587" s="97"/>
      <c r="E1587" s="97"/>
      <c r="F1587" s="97"/>
      <c r="G1587" s="108"/>
      <c r="H1587" s="55" t="s">
        <v>89</v>
      </c>
      <c r="I1587" s="55"/>
      <c r="J1587" s="55"/>
      <c r="K1587" s="37"/>
      <c r="L1587" s="26"/>
      <c r="M1587" s="125"/>
    </row>
    <row r="1588" spans="1:13">
      <c r="A1588" s="97"/>
      <c r="B1588" s="29"/>
      <c r="C1588" s="15" t="s">
        <v>53</v>
      </c>
      <c r="D1588" s="67"/>
      <c r="E1588" s="30"/>
      <c r="F1588" s="28"/>
      <c r="G1588" s="108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8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8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8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8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8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8"/>
      <c r="H1594" s="72"/>
      <c r="I1594" s="72"/>
      <c r="J1594" s="72"/>
      <c r="K1594" s="72"/>
      <c r="L1594" s="44"/>
      <c r="M1594" s="11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8"/>
      <c r="H1595" s="98"/>
      <c r="I1595" s="98"/>
      <c r="J1595" s="98"/>
      <c r="K1595" s="98"/>
      <c r="L1595" s="44"/>
      <c r="M1595" s="115"/>
    </row>
    <row r="1596" spans="1:13">
      <c r="A1596" s="17">
        <v>3</v>
      </c>
      <c r="B1596" s="75"/>
      <c r="C1596" s="71"/>
      <c r="D1596" s="6"/>
      <c r="E1596" s="71"/>
      <c r="F1596" s="6"/>
      <c r="G1596" s="108"/>
      <c r="H1596" s="204" t="s">
        <v>75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8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8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8"/>
      <c r="H1599" s="206" t="s">
        <v>66</v>
      </c>
      <c r="I1599" s="207"/>
      <c r="J1599" s="206" t="s">
        <v>67</v>
      </c>
      <c r="K1599" s="207"/>
      <c r="L1599" s="20"/>
      <c r="M1599" s="128"/>
    </row>
    <row r="1600" spans="1:13">
      <c r="A1600" s="17">
        <v>7</v>
      </c>
      <c r="B1600" s="76"/>
      <c r="C1600" s="71"/>
      <c r="D1600" s="71"/>
      <c r="E1600" s="71"/>
      <c r="F1600" s="6"/>
      <c r="G1600" s="108"/>
      <c r="H1600" s="197"/>
      <c r="I1600" s="198"/>
      <c r="J1600" s="197"/>
      <c r="K1600" s="198"/>
      <c r="L1600" s="27"/>
      <c r="M1600" s="108"/>
    </row>
    <row r="1601" spans="1:13">
      <c r="A1601" s="17">
        <v>8</v>
      </c>
      <c r="B1601" s="7"/>
      <c r="C1601" s="7"/>
      <c r="D1601" s="7"/>
      <c r="E1601" s="71"/>
      <c r="F1601" s="6"/>
      <c r="G1601" s="108"/>
      <c r="H1601" s="199"/>
      <c r="I1601" s="200"/>
      <c r="J1601" s="199"/>
      <c r="K1601" s="200"/>
      <c r="L1601" s="27"/>
      <c r="M1601" s="108"/>
    </row>
    <row r="1602" spans="1:13">
      <c r="A1602" s="17">
        <v>9</v>
      </c>
      <c r="B1602" s="23"/>
      <c r="C1602" s="7"/>
      <c r="D1602" s="7"/>
      <c r="E1602" s="6"/>
      <c r="F1602" s="6"/>
      <c r="G1602" s="108"/>
      <c r="H1602" s="38" t="s">
        <v>68</v>
      </c>
      <c r="I1602" s="38"/>
      <c r="J1602" s="38"/>
      <c r="K1602" s="38"/>
      <c r="L1602" s="27"/>
      <c r="M1602" s="108"/>
    </row>
    <row r="1603" spans="1:13">
      <c r="A1603" s="17">
        <v>10</v>
      </c>
      <c r="B1603" s="95"/>
      <c r="C1603" s="6"/>
      <c r="D1603" s="6"/>
      <c r="E1603" s="6"/>
      <c r="F1603" s="6"/>
      <c r="G1603" s="108"/>
      <c r="H1603" s="54" t="s">
        <v>69</v>
      </c>
      <c r="I1603" s="54"/>
      <c r="J1603" s="54"/>
      <c r="K1603" s="54"/>
      <c r="L1603" s="27"/>
      <c r="M1603" s="108"/>
    </row>
    <row r="1604" spans="1:13">
      <c r="A1604" s="17">
        <v>11</v>
      </c>
      <c r="B1604" s="76"/>
      <c r="C1604" s="6"/>
      <c r="D1604" s="6"/>
      <c r="E1604" s="6"/>
      <c r="F1604" s="6"/>
      <c r="G1604" s="128"/>
      <c r="H1604" s="182"/>
      <c r="I1604" s="183"/>
      <c r="J1604" s="8"/>
      <c r="K1604" s="8"/>
      <c r="L1604" s="8"/>
      <c r="M1604" s="129"/>
    </row>
    <row r="1605" spans="1:13">
      <c r="A1605" s="17">
        <v>12</v>
      </c>
      <c r="B1605" s="75"/>
      <c r="C1605" s="6"/>
      <c r="D1605" s="6"/>
      <c r="E1605" s="6"/>
      <c r="F1605" s="6"/>
      <c r="G1605" s="128"/>
      <c r="H1605" s="95"/>
      <c r="I1605" s="7"/>
      <c r="J1605" s="8"/>
      <c r="K1605" s="8"/>
      <c r="L1605" s="8"/>
      <c r="M1605" s="129"/>
    </row>
    <row r="1606" spans="1:13">
      <c r="A1606" s="17">
        <v>13</v>
      </c>
      <c r="B1606" s="76"/>
      <c r="C1606" s="6"/>
      <c r="D1606" s="6"/>
      <c r="E1606" s="6"/>
      <c r="F1606" s="6"/>
      <c r="G1606" s="128"/>
      <c r="H1606" s="95"/>
      <c r="I1606" s="7"/>
      <c r="J1606" s="8"/>
      <c r="K1606" s="8"/>
      <c r="L1606" s="8"/>
      <c r="M1606" s="129"/>
    </row>
    <row r="1607" spans="1:13">
      <c r="A1607" s="17">
        <v>14</v>
      </c>
      <c r="B1607" s="76"/>
      <c r="C1607" s="6"/>
      <c r="D1607" s="6"/>
      <c r="E1607" s="6"/>
      <c r="F1607" s="6"/>
      <c r="G1607" s="128"/>
      <c r="H1607" s="95"/>
      <c r="I1607" s="7"/>
      <c r="J1607" s="8"/>
      <c r="K1607" s="8"/>
      <c r="L1607" s="8"/>
      <c r="M1607" s="129"/>
    </row>
    <row r="1608" spans="1:13">
      <c r="A1608" s="17">
        <v>15</v>
      </c>
      <c r="B1608" s="76"/>
      <c r="C1608" s="6"/>
      <c r="D1608" s="6"/>
      <c r="E1608" s="6"/>
      <c r="F1608" s="6"/>
      <c r="G1608" s="128"/>
      <c r="H1608" s="95"/>
      <c r="I1608" s="7"/>
      <c r="J1608" s="8"/>
      <c r="K1608" s="8"/>
      <c r="L1608" s="8"/>
      <c r="M1608" s="129"/>
    </row>
    <row r="1609" spans="1:13">
      <c r="A1609" s="17">
        <v>16</v>
      </c>
      <c r="B1609" s="75"/>
      <c r="C1609" s="6"/>
      <c r="D1609" s="6"/>
      <c r="E1609" s="6"/>
      <c r="F1609" s="6"/>
      <c r="G1609" s="132"/>
      <c r="H1609" s="95"/>
      <c r="I1609" s="7"/>
      <c r="J1609" s="8"/>
      <c r="K1609" s="8"/>
      <c r="L1609" s="8"/>
      <c r="M1609" s="129"/>
    </row>
    <row r="1610" spans="1:13">
      <c r="A1610" s="17">
        <v>17</v>
      </c>
      <c r="B1610" s="76"/>
      <c r="C1610" s="6"/>
      <c r="D1610" s="6"/>
      <c r="E1610" s="6"/>
      <c r="F1610" s="6"/>
      <c r="G1610" s="132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32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29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29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29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29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29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29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29"/>
    </row>
    <row r="1619" spans="1:13">
      <c r="G1619" s="129"/>
      <c r="H1619" s="8"/>
      <c r="I1619" s="8"/>
      <c r="J1619" s="8"/>
      <c r="K1619" s="8"/>
      <c r="L1619" s="8"/>
      <c r="M1619" s="129"/>
    </row>
    <row r="1620" spans="1:13">
      <c r="G1620" s="129"/>
      <c r="H1620" s="8"/>
      <c r="I1620" s="8"/>
      <c r="J1620" s="8"/>
      <c r="K1620" s="8"/>
      <c r="L1620" s="8"/>
      <c r="M1620" s="129"/>
    </row>
    <row r="1621" spans="1:13">
      <c r="G1621" s="129"/>
      <c r="H1621" s="8"/>
      <c r="I1621" s="8"/>
      <c r="J1621" s="8"/>
      <c r="K1621" s="8"/>
      <c r="L1621" s="8"/>
      <c r="M1621" s="129"/>
    </row>
    <row r="1622" spans="1:13">
      <c r="G1622" s="129"/>
      <c r="H1622" s="8"/>
      <c r="I1622" s="8"/>
      <c r="J1622" s="8"/>
      <c r="K1622" s="8"/>
      <c r="L1622" s="8"/>
      <c r="M1622" s="129"/>
    </row>
    <row r="1623" spans="1:13">
      <c r="G1623" s="129"/>
      <c r="H1623" s="8"/>
      <c r="I1623" s="8"/>
      <c r="J1623" s="8"/>
      <c r="K1623" s="8"/>
      <c r="L1623" s="8"/>
      <c r="M1623" s="129"/>
    </row>
    <row r="1624" spans="1:13">
      <c r="G1624" s="129"/>
      <c r="H1624" s="8"/>
      <c r="I1624" s="8"/>
      <c r="J1624" s="8"/>
      <c r="K1624" s="8"/>
      <c r="L1624" s="8"/>
      <c r="M1624" s="129"/>
    </row>
    <row r="1625" spans="1:13">
      <c r="G1625" s="129"/>
      <c r="H1625" s="8"/>
      <c r="I1625" s="8"/>
      <c r="J1625" s="8"/>
      <c r="K1625" s="8"/>
      <c r="L1625" s="8"/>
      <c r="M1625" s="129"/>
    </row>
    <row r="1626" spans="1:13">
      <c r="G1626" s="129"/>
      <c r="H1626" s="8"/>
      <c r="I1626" s="8"/>
      <c r="J1626" s="8"/>
      <c r="K1626" s="8"/>
      <c r="L1626" s="8"/>
      <c r="M1626" s="129"/>
    </row>
    <row r="1627" spans="1:13">
      <c r="G1627" s="129"/>
      <c r="H1627" s="8"/>
      <c r="I1627" s="8"/>
      <c r="J1627" s="8"/>
      <c r="K1627" s="8"/>
      <c r="L1627" s="8"/>
      <c r="M1627" s="129"/>
    </row>
    <row r="1628" spans="1:13">
      <c r="G1628" s="129"/>
      <c r="H1628" s="8"/>
      <c r="I1628" s="8"/>
      <c r="J1628" s="8"/>
      <c r="K1628" s="8"/>
      <c r="L1628" s="8"/>
      <c r="M1628" s="129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  <c r="M1629" s="124"/>
    </row>
    <row r="1630" spans="1:13">
      <c r="A1630" s="202" t="s">
        <v>86</v>
      </c>
      <c r="B1630" s="203"/>
      <c r="C1630" s="203"/>
      <c r="D1630" s="203"/>
      <c r="E1630" s="203"/>
      <c r="F1630" s="97"/>
      <c r="G1630" s="108"/>
      <c r="H1630" s="96" t="s">
        <v>51</v>
      </c>
      <c r="I1630" s="96"/>
      <c r="J1630" s="96"/>
      <c r="K1630" s="27"/>
      <c r="L1630" s="27"/>
      <c r="M1630" s="108"/>
    </row>
    <row r="1631" spans="1:13">
      <c r="A1631" s="34" t="s">
        <v>52</v>
      </c>
      <c r="B1631" s="97"/>
      <c r="C1631" s="97"/>
      <c r="D1631" s="97"/>
      <c r="E1631" s="97"/>
      <c r="F1631" s="97"/>
      <c r="G1631" s="108"/>
      <c r="H1631" s="55" t="s">
        <v>89</v>
      </c>
      <c r="I1631" s="55"/>
      <c r="J1631" s="55"/>
      <c r="K1631" s="37"/>
      <c r="L1631" s="26"/>
      <c r="M1631" s="125"/>
    </row>
    <row r="1632" spans="1:13">
      <c r="A1632" s="97"/>
      <c r="B1632" s="29"/>
      <c r="C1632" s="15" t="s">
        <v>53</v>
      </c>
      <c r="D1632" s="67"/>
      <c r="E1632" s="30"/>
      <c r="F1632" s="28"/>
      <c r="G1632" s="108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8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8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8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8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8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8"/>
      <c r="H1638" s="72"/>
      <c r="I1638" s="72"/>
      <c r="J1638" s="72"/>
      <c r="K1638" s="72"/>
      <c r="L1638" s="44"/>
      <c r="M1638" s="11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8"/>
      <c r="H1639" s="98"/>
      <c r="I1639" s="98"/>
      <c r="J1639" s="98"/>
      <c r="K1639" s="98"/>
      <c r="L1639" s="44"/>
      <c r="M1639" s="115"/>
    </row>
    <row r="1640" spans="1:14">
      <c r="A1640" s="17">
        <v>3</v>
      </c>
      <c r="B1640" s="75"/>
      <c r="C1640" s="71"/>
      <c r="D1640" s="6"/>
      <c r="E1640" s="71"/>
      <c r="F1640" s="6"/>
      <c r="G1640" s="108"/>
      <c r="H1640" s="204" t="s">
        <v>75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8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8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8"/>
      <c r="H1643" s="206" t="s">
        <v>66</v>
      </c>
      <c r="I1643" s="207"/>
      <c r="J1643" s="206" t="s">
        <v>67</v>
      </c>
      <c r="K1643" s="207"/>
      <c r="L1643" s="20"/>
      <c r="M1643" s="128"/>
    </row>
    <row r="1644" spans="1:14">
      <c r="A1644" s="17">
        <v>7</v>
      </c>
      <c r="B1644" s="76"/>
      <c r="C1644" s="71"/>
      <c r="D1644" s="71"/>
      <c r="E1644" s="71"/>
      <c r="F1644" s="6"/>
      <c r="G1644" s="108"/>
      <c r="H1644" s="197"/>
      <c r="I1644" s="198"/>
      <c r="J1644" s="197"/>
      <c r="K1644" s="198"/>
      <c r="L1644" s="27"/>
      <c r="M1644" s="108"/>
    </row>
    <row r="1645" spans="1:14">
      <c r="A1645" s="17">
        <v>8</v>
      </c>
      <c r="B1645" s="7"/>
      <c r="C1645" s="7"/>
      <c r="D1645" s="7"/>
      <c r="E1645" s="71"/>
      <c r="F1645" s="6"/>
      <c r="G1645" s="108"/>
      <c r="H1645" s="199"/>
      <c r="I1645" s="200"/>
      <c r="J1645" s="199"/>
      <c r="K1645" s="200"/>
      <c r="L1645" s="27"/>
      <c r="M1645" s="108"/>
    </row>
    <row r="1646" spans="1:14">
      <c r="A1646" s="17">
        <v>9</v>
      </c>
      <c r="B1646" s="23"/>
      <c r="C1646" s="7"/>
      <c r="D1646" s="7"/>
      <c r="E1646" s="6"/>
      <c r="F1646" s="6"/>
      <c r="G1646" s="108"/>
      <c r="H1646" s="38" t="s">
        <v>68</v>
      </c>
      <c r="I1646" s="38"/>
      <c r="J1646" s="38"/>
      <c r="K1646" s="38"/>
      <c r="L1646" s="27"/>
      <c r="M1646" s="108"/>
    </row>
    <row r="1647" spans="1:14">
      <c r="A1647" s="17">
        <v>10</v>
      </c>
      <c r="B1647" s="95"/>
      <c r="C1647" s="6"/>
      <c r="D1647" s="6"/>
      <c r="E1647" s="6"/>
      <c r="F1647" s="6"/>
      <c r="G1647" s="108"/>
      <c r="H1647" s="54" t="s">
        <v>69</v>
      </c>
      <c r="I1647" s="54"/>
      <c r="J1647" s="54"/>
      <c r="K1647" s="54"/>
      <c r="L1647" s="27"/>
      <c r="M1647" s="108"/>
    </row>
    <row r="1648" spans="1:14">
      <c r="A1648" s="17">
        <v>11</v>
      </c>
      <c r="B1648" s="76"/>
      <c r="C1648" s="6"/>
      <c r="D1648" s="6"/>
      <c r="E1648" s="6"/>
      <c r="F1648" s="6"/>
      <c r="G1648" s="128"/>
      <c r="H1648" s="182"/>
      <c r="I1648" s="183"/>
      <c r="J1648" s="8"/>
      <c r="K1648" s="8"/>
      <c r="L1648" s="8"/>
      <c r="M1648" s="129"/>
    </row>
    <row r="1649" spans="1:13">
      <c r="A1649" s="17">
        <v>12</v>
      </c>
      <c r="B1649" s="75"/>
      <c r="C1649" s="6"/>
      <c r="D1649" s="6"/>
      <c r="E1649" s="6"/>
      <c r="F1649" s="6"/>
      <c r="G1649" s="128"/>
      <c r="H1649" s="95"/>
      <c r="I1649" s="7"/>
      <c r="J1649" s="8"/>
      <c r="K1649" s="8"/>
      <c r="L1649" s="8"/>
      <c r="M1649" s="129"/>
    </row>
    <row r="1650" spans="1:13">
      <c r="A1650" s="17">
        <v>13</v>
      </c>
      <c r="B1650" s="76"/>
      <c r="C1650" s="6"/>
      <c r="D1650" s="6"/>
      <c r="E1650" s="6"/>
      <c r="F1650" s="6"/>
      <c r="G1650" s="128"/>
      <c r="H1650" s="95"/>
      <c r="I1650" s="7"/>
      <c r="J1650" s="8"/>
      <c r="K1650" s="8"/>
      <c r="L1650" s="8"/>
      <c r="M1650" s="129"/>
    </row>
    <row r="1651" spans="1:13">
      <c r="A1651" s="17">
        <v>14</v>
      </c>
      <c r="B1651" s="76"/>
      <c r="C1651" s="6"/>
      <c r="D1651" s="6"/>
      <c r="E1651" s="6"/>
      <c r="F1651" s="6"/>
      <c r="G1651" s="128"/>
      <c r="H1651" s="95"/>
      <c r="I1651" s="7"/>
      <c r="J1651" s="8"/>
      <c r="K1651" s="8"/>
      <c r="L1651" s="8"/>
      <c r="M1651" s="129"/>
    </row>
    <row r="1652" spans="1:13">
      <c r="A1652" s="17">
        <v>15</v>
      </c>
      <c r="B1652" s="76"/>
      <c r="C1652" s="6"/>
      <c r="D1652" s="6"/>
      <c r="E1652" s="6"/>
      <c r="F1652" s="6"/>
      <c r="G1652" s="128"/>
      <c r="H1652" s="95"/>
      <c r="I1652" s="7"/>
      <c r="J1652" s="8"/>
      <c r="K1652" s="8"/>
      <c r="L1652" s="8"/>
      <c r="M1652" s="129"/>
    </row>
    <row r="1653" spans="1:13">
      <c r="A1653" s="17">
        <v>16</v>
      </c>
      <c r="B1653" s="75"/>
      <c r="C1653" s="6"/>
      <c r="D1653" s="6"/>
      <c r="E1653" s="6"/>
      <c r="F1653" s="6"/>
      <c r="G1653" s="132"/>
      <c r="H1653" s="95"/>
      <c r="I1653" s="7"/>
      <c r="J1653" s="8"/>
      <c r="K1653" s="8"/>
      <c r="L1653" s="8"/>
      <c r="M1653" s="129"/>
    </row>
    <row r="1654" spans="1:13">
      <c r="A1654" s="17">
        <v>17</v>
      </c>
      <c r="B1654" s="76"/>
      <c r="C1654" s="6"/>
      <c r="D1654" s="6"/>
      <c r="E1654" s="6"/>
      <c r="F1654" s="6"/>
      <c r="G1654" s="132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32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29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29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29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29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29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29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29"/>
    </row>
    <row r="1663" spans="1:13">
      <c r="G1663" s="129"/>
      <c r="H1663" s="8"/>
      <c r="I1663" s="8"/>
      <c r="J1663" s="8"/>
      <c r="K1663" s="8"/>
      <c r="L1663" s="8"/>
      <c r="M1663" s="129"/>
    </row>
    <row r="1664" spans="1:13">
      <c r="G1664" s="129"/>
      <c r="H1664" s="8"/>
      <c r="I1664" s="8"/>
      <c r="J1664" s="8"/>
      <c r="K1664" s="8"/>
      <c r="L1664" s="8"/>
      <c r="M1664" s="129"/>
    </row>
    <row r="1665" spans="1:13">
      <c r="G1665" s="129"/>
      <c r="H1665" s="8"/>
      <c r="I1665" s="8"/>
      <c r="J1665" s="8"/>
      <c r="K1665" s="8"/>
      <c r="L1665" s="8"/>
      <c r="M1665" s="129"/>
    </row>
    <row r="1666" spans="1:13">
      <c r="G1666" s="129"/>
      <c r="H1666" s="8"/>
      <c r="I1666" s="8"/>
      <c r="J1666" s="8"/>
      <c r="K1666" s="8"/>
      <c r="L1666" s="8"/>
      <c r="M1666" s="129"/>
    </row>
    <row r="1667" spans="1:13">
      <c r="G1667" s="129"/>
      <c r="H1667" s="8"/>
      <c r="I1667" s="8"/>
      <c r="J1667" s="8"/>
      <c r="K1667" s="8"/>
      <c r="L1667" s="8"/>
      <c r="M1667" s="129"/>
    </row>
    <row r="1668" spans="1:13">
      <c r="G1668" s="129"/>
      <c r="H1668" s="8"/>
      <c r="I1668" s="8"/>
      <c r="J1668" s="8"/>
      <c r="K1668" s="8"/>
      <c r="L1668" s="8"/>
      <c r="M1668" s="129"/>
    </row>
    <row r="1669" spans="1:13">
      <c r="G1669" s="129"/>
      <c r="H1669" s="8"/>
      <c r="I1669" s="8"/>
      <c r="J1669" s="8"/>
      <c r="K1669" s="8"/>
      <c r="L1669" s="8"/>
      <c r="M1669" s="129"/>
    </row>
    <row r="1670" spans="1:13">
      <c r="G1670" s="129"/>
      <c r="H1670" s="8"/>
      <c r="I1670" s="8"/>
      <c r="J1670" s="8"/>
      <c r="K1670" s="8"/>
      <c r="L1670" s="8"/>
      <c r="M1670" s="129"/>
    </row>
    <row r="1671" spans="1:13">
      <c r="G1671" s="129"/>
      <c r="H1671" s="8"/>
      <c r="I1671" s="8"/>
      <c r="J1671" s="8"/>
      <c r="K1671" s="8"/>
      <c r="L1671" s="8"/>
      <c r="M1671" s="129"/>
    </row>
    <row r="1672" spans="1:13">
      <c r="G1672" s="129"/>
      <c r="H1672" s="8"/>
      <c r="I1672" s="8"/>
      <c r="J1672" s="8"/>
      <c r="K1672" s="8"/>
      <c r="L1672" s="8"/>
      <c r="M1672" s="129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  <c r="M1673" s="124"/>
    </row>
    <row r="1674" spans="1:13">
      <c r="A1674" s="202" t="s">
        <v>86</v>
      </c>
      <c r="B1674" s="203"/>
      <c r="C1674" s="203"/>
      <c r="D1674" s="203"/>
      <c r="E1674" s="203"/>
      <c r="F1674" s="97"/>
      <c r="G1674" s="108"/>
      <c r="H1674" s="96" t="s">
        <v>51</v>
      </c>
      <c r="I1674" s="96"/>
      <c r="J1674" s="96"/>
      <c r="K1674" s="27"/>
      <c r="L1674" s="27"/>
      <c r="M1674" s="108"/>
    </row>
    <row r="1675" spans="1:13">
      <c r="A1675" s="34" t="s">
        <v>52</v>
      </c>
      <c r="B1675" s="97"/>
      <c r="C1675" s="97"/>
      <c r="D1675" s="97"/>
      <c r="E1675" s="97"/>
      <c r="F1675" s="97"/>
      <c r="G1675" s="108"/>
      <c r="H1675" s="55" t="s">
        <v>89</v>
      </c>
      <c r="I1675" s="55"/>
      <c r="J1675" s="55"/>
      <c r="K1675" s="37"/>
      <c r="L1675" s="26"/>
      <c r="M1675" s="125"/>
    </row>
    <row r="1676" spans="1:13">
      <c r="A1676" s="97"/>
      <c r="B1676" s="29"/>
      <c r="C1676" s="15" t="s">
        <v>53</v>
      </c>
      <c r="D1676" s="67"/>
      <c r="E1676" s="30"/>
      <c r="F1676" s="28"/>
      <c r="G1676" s="108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8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8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8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8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8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8"/>
      <c r="H1682" s="72"/>
      <c r="I1682" s="72"/>
      <c r="J1682" s="72"/>
      <c r="K1682" s="72"/>
      <c r="L1682" s="44"/>
      <c r="M1682" s="11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8"/>
      <c r="H1683" s="98"/>
      <c r="I1683" s="98"/>
      <c r="J1683" s="98"/>
      <c r="K1683" s="98"/>
      <c r="L1683" s="44"/>
      <c r="M1683" s="115"/>
    </row>
    <row r="1684" spans="1:13">
      <c r="A1684" s="17">
        <v>3</v>
      </c>
      <c r="B1684" s="75"/>
      <c r="C1684" s="71"/>
      <c r="D1684" s="6"/>
      <c r="E1684" s="71"/>
      <c r="F1684" s="6"/>
      <c r="G1684" s="108"/>
      <c r="H1684" s="204" t="s">
        <v>75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8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8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8"/>
      <c r="H1687" s="206" t="s">
        <v>66</v>
      </c>
      <c r="I1687" s="207"/>
      <c r="J1687" s="206" t="s">
        <v>67</v>
      </c>
      <c r="K1687" s="207"/>
      <c r="L1687" s="20"/>
      <c r="M1687" s="128"/>
    </row>
    <row r="1688" spans="1:13">
      <c r="A1688" s="17">
        <v>7</v>
      </c>
      <c r="B1688" s="76"/>
      <c r="C1688" s="71"/>
      <c r="D1688" s="71"/>
      <c r="E1688" s="71"/>
      <c r="F1688" s="6"/>
      <c r="G1688" s="108"/>
      <c r="H1688" s="197"/>
      <c r="I1688" s="198"/>
      <c r="J1688" s="197"/>
      <c r="K1688" s="198"/>
      <c r="L1688" s="27"/>
      <c r="M1688" s="108"/>
    </row>
    <row r="1689" spans="1:13">
      <c r="A1689" s="17">
        <v>8</v>
      </c>
      <c r="B1689" s="7"/>
      <c r="C1689" s="7"/>
      <c r="D1689" s="7"/>
      <c r="E1689" s="71"/>
      <c r="F1689" s="6"/>
      <c r="G1689" s="108"/>
      <c r="H1689" s="199"/>
      <c r="I1689" s="200"/>
      <c r="J1689" s="199"/>
      <c r="K1689" s="200"/>
      <c r="L1689" s="27"/>
      <c r="M1689" s="108"/>
    </row>
    <row r="1690" spans="1:13">
      <c r="A1690" s="17">
        <v>9</v>
      </c>
      <c r="B1690" s="23"/>
      <c r="C1690" s="7"/>
      <c r="D1690" s="7"/>
      <c r="E1690" s="6"/>
      <c r="F1690" s="6"/>
      <c r="G1690" s="108"/>
      <c r="H1690" s="38" t="s">
        <v>68</v>
      </c>
      <c r="I1690" s="38"/>
      <c r="J1690" s="38"/>
      <c r="K1690" s="38"/>
      <c r="L1690" s="27"/>
      <c r="M1690" s="108"/>
    </row>
    <row r="1691" spans="1:13">
      <c r="A1691" s="17">
        <v>10</v>
      </c>
      <c r="B1691" s="95"/>
      <c r="C1691" s="6"/>
      <c r="D1691" s="6"/>
      <c r="E1691" s="6"/>
      <c r="F1691" s="6"/>
      <c r="G1691" s="108"/>
      <c r="H1691" s="54" t="s">
        <v>69</v>
      </c>
      <c r="I1691" s="54"/>
      <c r="J1691" s="54"/>
      <c r="K1691" s="54"/>
      <c r="L1691" s="27"/>
      <c r="M1691" s="108"/>
    </row>
    <row r="1692" spans="1:13">
      <c r="A1692" s="17">
        <v>11</v>
      </c>
      <c r="B1692" s="76"/>
      <c r="C1692" s="6"/>
      <c r="D1692" s="6"/>
      <c r="E1692" s="6"/>
      <c r="F1692" s="6"/>
      <c r="G1692" s="128"/>
      <c r="H1692" s="182"/>
      <c r="I1692" s="183"/>
      <c r="J1692" s="8"/>
      <c r="K1692" s="8"/>
      <c r="L1692" s="8"/>
      <c r="M1692" s="129"/>
    </row>
    <row r="1693" spans="1:13">
      <c r="A1693" s="17">
        <v>12</v>
      </c>
      <c r="B1693" s="75"/>
      <c r="C1693" s="6"/>
      <c r="D1693" s="6"/>
      <c r="E1693" s="6"/>
      <c r="F1693" s="6"/>
      <c r="G1693" s="128"/>
      <c r="H1693" s="95"/>
      <c r="I1693" s="7"/>
      <c r="J1693" s="8"/>
      <c r="K1693" s="8"/>
      <c r="L1693" s="8"/>
      <c r="M1693" s="129"/>
    </row>
    <row r="1694" spans="1:13">
      <c r="A1694" s="17">
        <v>13</v>
      </c>
      <c r="B1694" s="76"/>
      <c r="C1694" s="6"/>
      <c r="D1694" s="6"/>
      <c r="E1694" s="6"/>
      <c r="F1694" s="6"/>
      <c r="G1694" s="128"/>
      <c r="H1694" s="95"/>
      <c r="I1694" s="7"/>
      <c r="J1694" s="8"/>
      <c r="K1694" s="8"/>
      <c r="L1694" s="8"/>
      <c r="M1694" s="129"/>
    </row>
    <row r="1695" spans="1:13">
      <c r="A1695" s="17">
        <v>14</v>
      </c>
      <c r="B1695" s="76"/>
      <c r="C1695" s="6"/>
      <c r="D1695" s="6"/>
      <c r="E1695" s="6"/>
      <c r="F1695" s="6"/>
      <c r="G1695" s="128"/>
      <c r="H1695" s="95"/>
      <c r="I1695" s="7"/>
      <c r="J1695" s="8"/>
      <c r="K1695" s="8"/>
      <c r="L1695" s="8"/>
      <c r="M1695" s="129"/>
    </row>
    <row r="1696" spans="1:13">
      <c r="A1696" s="17">
        <v>15</v>
      </c>
      <c r="B1696" s="76"/>
      <c r="C1696" s="6"/>
      <c r="D1696" s="6"/>
      <c r="E1696" s="6"/>
      <c r="F1696" s="6"/>
      <c r="G1696" s="128"/>
      <c r="H1696" s="95"/>
      <c r="I1696" s="7"/>
      <c r="J1696" s="8"/>
      <c r="K1696" s="8"/>
      <c r="L1696" s="8"/>
      <c r="M1696" s="129"/>
    </row>
    <row r="1697" spans="1:13">
      <c r="A1697" s="17">
        <v>16</v>
      </c>
      <c r="B1697" s="75"/>
      <c r="C1697" s="6"/>
      <c r="D1697" s="6"/>
      <c r="E1697" s="6"/>
      <c r="F1697" s="6"/>
      <c r="G1697" s="132"/>
      <c r="H1697" s="95"/>
      <c r="I1697" s="7"/>
      <c r="J1697" s="8"/>
      <c r="K1697" s="8"/>
      <c r="L1697" s="8"/>
      <c r="M1697" s="129"/>
    </row>
    <row r="1698" spans="1:13">
      <c r="A1698" s="17">
        <v>17</v>
      </c>
      <c r="B1698" s="76"/>
      <c r="C1698" s="6"/>
      <c r="D1698" s="6"/>
      <c r="E1698" s="6"/>
      <c r="F1698" s="6"/>
      <c r="G1698" s="132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32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29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29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29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29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29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29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29"/>
    </row>
    <row r="1707" spans="1:13">
      <c r="G1707" s="129"/>
      <c r="H1707" s="8"/>
      <c r="I1707" s="8"/>
      <c r="J1707" s="8"/>
      <c r="K1707" s="8"/>
      <c r="L1707" s="8"/>
      <c r="M1707" s="129"/>
    </row>
    <row r="1708" spans="1:13">
      <c r="G1708" s="129"/>
      <c r="H1708" s="8"/>
      <c r="I1708" s="8"/>
      <c r="J1708" s="8"/>
      <c r="K1708" s="8"/>
      <c r="L1708" s="8"/>
      <c r="M1708" s="129"/>
    </row>
    <row r="1709" spans="1:13">
      <c r="G1709" s="129"/>
      <c r="H1709" s="8"/>
      <c r="I1709" s="8"/>
      <c r="J1709" s="8"/>
      <c r="K1709" s="8"/>
      <c r="L1709" s="8"/>
      <c r="M1709" s="129"/>
    </row>
    <row r="1710" spans="1:13">
      <c r="G1710" s="129"/>
      <c r="H1710" s="8"/>
      <c r="I1710" s="8"/>
      <c r="J1710" s="8"/>
      <c r="K1710" s="8"/>
      <c r="L1710" s="8"/>
      <c r="M1710" s="129"/>
    </row>
    <row r="1711" spans="1:13">
      <c r="G1711" s="129"/>
      <c r="H1711" s="8"/>
      <c r="I1711" s="8"/>
      <c r="J1711" s="8"/>
      <c r="K1711" s="8"/>
      <c r="L1711" s="8"/>
      <c r="M1711" s="129"/>
    </row>
    <row r="1712" spans="1:13">
      <c r="G1712" s="129"/>
      <c r="H1712" s="8"/>
      <c r="I1712" s="8"/>
      <c r="J1712" s="8"/>
      <c r="K1712" s="8"/>
      <c r="L1712" s="8"/>
      <c r="M1712" s="129"/>
    </row>
    <row r="1713" spans="1:13">
      <c r="G1713" s="129"/>
      <c r="H1713" s="8"/>
      <c r="I1713" s="8"/>
      <c r="J1713" s="8"/>
      <c r="K1713" s="8"/>
      <c r="L1713" s="8"/>
      <c r="M1713" s="129"/>
    </row>
    <row r="1714" spans="1:13">
      <c r="G1714" s="129"/>
      <c r="H1714" s="8"/>
      <c r="I1714" s="8"/>
      <c r="J1714" s="8"/>
      <c r="K1714" s="8"/>
      <c r="L1714" s="8"/>
      <c r="M1714" s="129"/>
    </row>
    <row r="1715" spans="1:13">
      <c r="G1715" s="129"/>
      <c r="H1715" s="8"/>
      <c r="I1715" s="8"/>
      <c r="J1715" s="8"/>
      <c r="K1715" s="8"/>
      <c r="L1715" s="8"/>
      <c r="M1715" s="129"/>
    </row>
    <row r="1716" spans="1:13">
      <c r="G1716" s="129"/>
      <c r="H1716" s="8"/>
      <c r="I1716" s="8"/>
      <c r="J1716" s="8"/>
      <c r="K1716" s="8"/>
      <c r="L1716" s="8"/>
      <c r="M1716" s="129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  <c r="M1717" s="124"/>
    </row>
    <row r="1718" spans="1:13">
      <c r="A1718" s="202" t="s">
        <v>86</v>
      </c>
      <c r="B1718" s="203"/>
      <c r="C1718" s="203"/>
      <c r="D1718" s="203"/>
      <c r="E1718" s="203"/>
      <c r="F1718" s="97"/>
      <c r="G1718" s="108"/>
      <c r="H1718" s="96" t="s">
        <v>51</v>
      </c>
      <c r="I1718" s="96"/>
      <c r="J1718" s="96"/>
      <c r="K1718" s="27"/>
      <c r="L1718" s="27"/>
      <c r="M1718" s="108"/>
    </row>
    <row r="1719" spans="1:13">
      <c r="A1719" s="34" t="s">
        <v>52</v>
      </c>
      <c r="B1719" s="97"/>
      <c r="C1719" s="97"/>
      <c r="D1719" s="97"/>
      <c r="E1719" s="97"/>
      <c r="F1719" s="97"/>
      <c r="G1719" s="108"/>
      <c r="H1719" s="55" t="s">
        <v>89</v>
      </c>
      <c r="I1719" s="55"/>
      <c r="J1719" s="55"/>
      <c r="K1719" s="37"/>
      <c r="L1719" s="26"/>
      <c r="M1719" s="125"/>
    </row>
    <row r="1720" spans="1:13">
      <c r="A1720" s="97"/>
      <c r="B1720" s="29"/>
      <c r="C1720" s="15" t="s">
        <v>53</v>
      </c>
      <c r="D1720" s="67"/>
      <c r="E1720" s="30"/>
      <c r="F1720" s="28"/>
      <c r="G1720" s="108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8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8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8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8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8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8"/>
      <c r="H1726" s="72"/>
      <c r="I1726" s="72"/>
      <c r="J1726" s="72"/>
      <c r="K1726" s="72"/>
      <c r="L1726" s="44"/>
      <c r="M1726" s="11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8"/>
      <c r="H1727" s="98"/>
      <c r="I1727" s="98"/>
      <c r="J1727" s="98"/>
      <c r="K1727" s="98"/>
      <c r="L1727" s="44"/>
      <c r="M1727" s="115"/>
    </row>
    <row r="1728" spans="1:13">
      <c r="A1728" s="17">
        <v>3</v>
      </c>
      <c r="B1728" s="75"/>
      <c r="C1728" s="71"/>
      <c r="D1728" s="6"/>
      <c r="E1728" s="71"/>
      <c r="F1728" s="6"/>
      <c r="G1728" s="108"/>
      <c r="H1728" s="204" t="s">
        <v>75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8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8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8"/>
      <c r="H1731" s="206" t="s">
        <v>66</v>
      </c>
      <c r="I1731" s="207"/>
      <c r="J1731" s="206" t="s">
        <v>67</v>
      </c>
      <c r="K1731" s="207"/>
      <c r="L1731" s="20"/>
      <c r="M1731" s="128"/>
    </row>
    <row r="1732" spans="1:14">
      <c r="A1732" s="17">
        <v>7</v>
      </c>
      <c r="B1732" s="76"/>
      <c r="C1732" s="71"/>
      <c r="D1732" s="71"/>
      <c r="E1732" s="71"/>
      <c r="F1732" s="6"/>
      <c r="G1732" s="108"/>
      <c r="H1732" s="197"/>
      <c r="I1732" s="198"/>
      <c r="J1732" s="197"/>
      <c r="K1732" s="198"/>
      <c r="L1732" s="27"/>
      <c r="M1732" s="108"/>
    </row>
    <row r="1733" spans="1:14">
      <c r="A1733" s="17">
        <v>8</v>
      </c>
      <c r="B1733" s="7"/>
      <c r="C1733" s="7"/>
      <c r="D1733" s="7"/>
      <c r="E1733" s="71"/>
      <c r="F1733" s="6"/>
      <c r="G1733" s="108"/>
      <c r="H1733" s="199"/>
      <c r="I1733" s="200"/>
      <c r="J1733" s="199"/>
      <c r="K1733" s="200"/>
      <c r="L1733" s="27"/>
      <c r="M1733" s="108"/>
    </row>
    <row r="1734" spans="1:14">
      <c r="A1734" s="17">
        <v>9</v>
      </c>
      <c r="B1734" s="23"/>
      <c r="C1734" s="7"/>
      <c r="D1734" s="7"/>
      <c r="E1734" s="6"/>
      <c r="F1734" s="6"/>
      <c r="G1734" s="108"/>
      <c r="H1734" s="38" t="s">
        <v>68</v>
      </c>
      <c r="I1734" s="38"/>
      <c r="J1734" s="38"/>
      <c r="K1734" s="38"/>
      <c r="L1734" s="27"/>
      <c r="M1734" s="108"/>
    </row>
    <row r="1735" spans="1:14">
      <c r="A1735" s="17">
        <v>10</v>
      </c>
      <c r="B1735" s="95"/>
      <c r="C1735" s="6"/>
      <c r="D1735" s="6"/>
      <c r="E1735" s="6"/>
      <c r="F1735" s="6"/>
      <c r="G1735" s="108"/>
      <c r="H1735" s="54" t="s">
        <v>69</v>
      </c>
      <c r="I1735" s="54"/>
      <c r="J1735" s="54"/>
      <c r="K1735" s="54"/>
      <c r="L1735" s="27"/>
      <c r="M1735" s="108"/>
    </row>
    <row r="1736" spans="1:14">
      <c r="A1736" s="17">
        <v>11</v>
      </c>
      <c r="B1736" s="76"/>
      <c r="C1736" s="6"/>
      <c r="D1736" s="6"/>
      <c r="E1736" s="6"/>
      <c r="F1736" s="6"/>
      <c r="G1736" s="128"/>
      <c r="H1736" s="182"/>
      <c r="I1736" s="183"/>
      <c r="J1736" s="8"/>
      <c r="K1736" s="8"/>
      <c r="L1736" s="8"/>
      <c r="M1736" s="129"/>
    </row>
    <row r="1737" spans="1:14">
      <c r="A1737" s="17">
        <v>12</v>
      </c>
      <c r="B1737" s="75"/>
      <c r="C1737" s="6"/>
      <c r="D1737" s="6"/>
      <c r="E1737" s="6"/>
      <c r="F1737" s="6"/>
      <c r="G1737" s="128"/>
      <c r="H1737" s="95"/>
      <c r="I1737" s="7"/>
      <c r="J1737" s="8"/>
      <c r="K1737" s="8"/>
      <c r="L1737" s="8"/>
      <c r="M1737" s="129"/>
    </row>
    <row r="1738" spans="1:14">
      <c r="A1738" s="17">
        <v>13</v>
      </c>
      <c r="B1738" s="76"/>
      <c r="C1738" s="6"/>
      <c r="D1738" s="6"/>
      <c r="E1738" s="6"/>
      <c r="F1738" s="6"/>
      <c r="G1738" s="128"/>
      <c r="H1738" s="95"/>
      <c r="I1738" s="7"/>
      <c r="J1738" s="8"/>
      <c r="K1738" s="8"/>
      <c r="L1738" s="8"/>
      <c r="M1738" s="129"/>
    </row>
    <row r="1739" spans="1:14">
      <c r="A1739" s="17">
        <v>14</v>
      </c>
      <c r="B1739" s="76"/>
      <c r="C1739" s="6"/>
      <c r="D1739" s="6"/>
      <c r="E1739" s="6"/>
      <c r="F1739" s="6"/>
      <c r="G1739" s="128"/>
      <c r="H1739" s="95"/>
      <c r="I1739" s="7"/>
      <c r="J1739" s="8"/>
      <c r="K1739" s="8"/>
      <c r="L1739" s="8"/>
      <c r="M1739" s="129"/>
    </row>
    <row r="1740" spans="1:14">
      <c r="A1740" s="17">
        <v>15</v>
      </c>
      <c r="B1740" s="76"/>
      <c r="C1740" s="6"/>
      <c r="D1740" s="6"/>
      <c r="E1740" s="6"/>
      <c r="F1740" s="6"/>
      <c r="G1740" s="128"/>
      <c r="H1740" s="95"/>
      <c r="I1740" s="7"/>
      <c r="J1740" s="8"/>
      <c r="K1740" s="8"/>
      <c r="L1740" s="8"/>
      <c r="M1740" s="129"/>
    </row>
    <row r="1741" spans="1:14">
      <c r="A1741" s="17">
        <v>16</v>
      </c>
      <c r="B1741" s="75"/>
      <c r="C1741" s="6"/>
      <c r="D1741" s="6"/>
      <c r="E1741" s="6"/>
      <c r="F1741" s="6"/>
      <c r="G1741" s="132"/>
      <c r="H1741" s="95"/>
      <c r="I1741" s="7"/>
      <c r="J1741" s="8"/>
      <c r="K1741" s="8"/>
      <c r="L1741" s="8"/>
      <c r="M1741" s="129"/>
    </row>
    <row r="1742" spans="1:14">
      <c r="A1742" s="17">
        <v>17</v>
      </c>
      <c r="B1742" s="76"/>
      <c r="C1742" s="6"/>
      <c r="D1742" s="6"/>
      <c r="E1742" s="6"/>
      <c r="F1742" s="6"/>
      <c r="G1742" s="132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32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29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29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29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29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29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29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29"/>
    </row>
    <row r="1751" spans="1:13">
      <c r="G1751" s="129"/>
      <c r="H1751" s="8"/>
      <c r="I1751" s="8"/>
      <c r="J1751" s="8"/>
      <c r="K1751" s="8"/>
      <c r="L1751" s="8"/>
      <c r="M1751" s="129"/>
    </row>
    <row r="1752" spans="1:13">
      <c r="G1752" s="129"/>
      <c r="H1752" s="8"/>
      <c r="I1752" s="8"/>
      <c r="J1752" s="8"/>
      <c r="K1752" s="8"/>
      <c r="L1752" s="8"/>
      <c r="M1752" s="129"/>
    </row>
    <row r="1753" spans="1:13">
      <c r="G1753" s="129"/>
      <c r="H1753" s="8"/>
      <c r="I1753" s="8"/>
      <c r="J1753" s="8"/>
      <c r="K1753" s="8"/>
      <c r="L1753" s="8"/>
      <c r="M1753" s="129"/>
    </row>
    <row r="1754" spans="1:13">
      <c r="G1754" s="129"/>
      <c r="H1754" s="8"/>
      <c r="I1754" s="8"/>
      <c r="J1754" s="8"/>
      <c r="K1754" s="8"/>
      <c r="L1754" s="8"/>
      <c r="M1754" s="129"/>
    </row>
    <row r="1755" spans="1:13">
      <c r="G1755" s="129"/>
      <c r="H1755" s="8"/>
      <c r="I1755" s="8"/>
      <c r="J1755" s="8"/>
      <c r="K1755" s="8"/>
      <c r="L1755" s="8"/>
      <c r="M1755" s="129"/>
    </row>
    <row r="1756" spans="1:13">
      <c r="G1756" s="129"/>
      <c r="H1756" s="8"/>
      <c r="I1756" s="8"/>
      <c r="J1756" s="8"/>
      <c r="K1756" s="8"/>
      <c r="L1756" s="8"/>
      <c r="M1756" s="129"/>
    </row>
    <row r="1757" spans="1:13">
      <c r="G1757" s="129"/>
      <c r="H1757" s="8"/>
      <c r="I1757" s="8"/>
      <c r="J1757" s="8"/>
      <c r="K1757" s="8"/>
      <c r="L1757" s="8"/>
      <c r="M1757" s="129"/>
    </row>
    <row r="1758" spans="1:13">
      <c r="G1758" s="129"/>
      <c r="H1758" s="8"/>
      <c r="I1758" s="8"/>
      <c r="J1758" s="8"/>
      <c r="K1758" s="8"/>
      <c r="L1758" s="8"/>
      <c r="M1758" s="129"/>
    </row>
    <row r="1759" spans="1:13">
      <c r="G1759" s="129"/>
      <c r="H1759" s="8"/>
      <c r="I1759" s="8"/>
      <c r="J1759" s="8"/>
      <c r="K1759" s="8"/>
      <c r="L1759" s="8"/>
      <c r="M1759" s="129"/>
    </row>
    <row r="1760" spans="1:13">
      <c r="G1760" s="129"/>
      <c r="H1760" s="8"/>
      <c r="I1760" s="8"/>
      <c r="J1760" s="8"/>
      <c r="K1760" s="8"/>
      <c r="L1760" s="8"/>
      <c r="M1760" s="129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  <c r="M1761" s="124"/>
    </row>
    <row r="1762" spans="1:14">
      <c r="A1762" s="202" t="s">
        <v>86</v>
      </c>
      <c r="B1762" s="203"/>
      <c r="C1762" s="203"/>
      <c r="D1762" s="203"/>
      <c r="E1762" s="203"/>
      <c r="F1762" s="97"/>
      <c r="G1762" s="108"/>
      <c r="H1762" s="96" t="s">
        <v>51</v>
      </c>
      <c r="I1762" s="96"/>
      <c r="J1762" s="96"/>
      <c r="K1762" s="27"/>
      <c r="L1762" s="27"/>
      <c r="M1762" s="108"/>
    </row>
    <row r="1763" spans="1:14">
      <c r="A1763" s="34" t="s">
        <v>52</v>
      </c>
      <c r="B1763" s="97"/>
      <c r="C1763" s="97"/>
      <c r="D1763" s="97"/>
      <c r="E1763" s="97"/>
      <c r="F1763" s="97"/>
      <c r="G1763" s="108"/>
      <c r="H1763" s="55" t="s">
        <v>89</v>
      </c>
      <c r="I1763" s="55"/>
      <c r="J1763" s="55"/>
      <c r="K1763" s="37"/>
      <c r="L1763" s="26"/>
      <c r="M1763" s="125"/>
    </row>
    <row r="1764" spans="1:14">
      <c r="A1764" s="97"/>
      <c r="B1764" s="29"/>
      <c r="C1764" s="15" t="s">
        <v>53</v>
      </c>
      <c r="D1764" s="67"/>
      <c r="E1764" s="30"/>
      <c r="F1764" s="28"/>
      <c r="G1764" s="108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8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8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8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8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8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8"/>
      <c r="H1770" s="72"/>
      <c r="I1770" s="72"/>
      <c r="J1770" s="72"/>
      <c r="K1770" s="72"/>
      <c r="L1770" s="44"/>
      <c r="M1770" s="11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8"/>
      <c r="H1771" s="98"/>
      <c r="I1771" s="98"/>
      <c r="J1771" s="98"/>
      <c r="K1771" s="98"/>
      <c r="L1771" s="44"/>
      <c r="M1771" s="115"/>
    </row>
    <row r="1772" spans="1:14">
      <c r="A1772" s="17">
        <v>3</v>
      </c>
      <c r="B1772" s="75"/>
      <c r="C1772" s="71"/>
      <c r="D1772" s="6"/>
      <c r="E1772" s="71"/>
      <c r="F1772" s="6"/>
      <c r="G1772" s="108"/>
      <c r="H1772" s="204" t="s">
        <v>75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8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8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8"/>
      <c r="H1775" s="206" t="s">
        <v>66</v>
      </c>
      <c r="I1775" s="207"/>
      <c r="J1775" s="206" t="s">
        <v>67</v>
      </c>
      <c r="K1775" s="207"/>
      <c r="L1775" s="20"/>
      <c r="M1775" s="128"/>
    </row>
    <row r="1776" spans="1:14">
      <c r="A1776" s="17">
        <v>7</v>
      </c>
      <c r="B1776" s="76"/>
      <c r="C1776" s="71"/>
      <c r="D1776" s="71"/>
      <c r="E1776" s="71"/>
      <c r="F1776" s="6"/>
      <c r="G1776" s="108"/>
      <c r="H1776" s="197"/>
      <c r="I1776" s="198"/>
      <c r="J1776" s="197"/>
      <c r="K1776" s="198"/>
      <c r="L1776" s="27"/>
      <c r="M1776" s="108"/>
    </row>
    <row r="1777" spans="1:13">
      <c r="A1777" s="17">
        <v>8</v>
      </c>
      <c r="B1777" s="7"/>
      <c r="C1777" s="7"/>
      <c r="D1777" s="7"/>
      <c r="E1777" s="71"/>
      <c r="F1777" s="6"/>
      <c r="G1777" s="108"/>
      <c r="H1777" s="199"/>
      <c r="I1777" s="200"/>
      <c r="J1777" s="199"/>
      <c r="K1777" s="200"/>
      <c r="L1777" s="27"/>
      <c r="M1777" s="108"/>
    </row>
    <row r="1778" spans="1:13">
      <c r="A1778" s="17">
        <v>9</v>
      </c>
      <c r="B1778" s="23"/>
      <c r="C1778" s="7"/>
      <c r="D1778" s="7"/>
      <c r="E1778" s="6"/>
      <c r="F1778" s="6"/>
      <c r="G1778" s="108"/>
      <c r="H1778" s="38" t="s">
        <v>68</v>
      </c>
      <c r="I1778" s="38"/>
      <c r="J1778" s="38"/>
      <c r="K1778" s="38"/>
      <c r="L1778" s="27"/>
      <c r="M1778" s="108"/>
    </row>
    <row r="1779" spans="1:13">
      <c r="A1779" s="17">
        <v>10</v>
      </c>
      <c r="B1779" s="95"/>
      <c r="C1779" s="6"/>
      <c r="D1779" s="6"/>
      <c r="E1779" s="6"/>
      <c r="F1779" s="6"/>
      <c r="G1779" s="108"/>
      <c r="H1779" s="54" t="s">
        <v>69</v>
      </c>
      <c r="I1779" s="54"/>
      <c r="J1779" s="54"/>
      <c r="K1779" s="54"/>
      <c r="L1779" s="27"/>
      <c r="M1779" s="108"/>
    </row>
    <row r="1780" spans="1:13">
      <c r="A1780" s="17">
        <v>11</v>
      </c>
      <c r="B1780" s="76"/>
      <c r="C1780" s="6"/>
      <c r="D1780" s="6"/>
      <c r="E1780" s="6"/>
      <c r="F1780" s="6"/>
      <c r="G1780" s="128"/>
      <c r="H1780" s="182"/>
      <c r="I1780" s="183"/>
      <c r="J1780" s="8"/>
      <c r="K1780" s="8"/>
      <c r="L1780" s="8"/>
      <c r="M1780" s="129"/>
    </row>
    <row r="1781" spans="1:13">
      <c r="A1781" s="17">
        <v>12</v>
      </c>
      <c r="B1781" s="75"/>
      <c r="C1781" s="6"/>
      <c r="D1781" s="6"/>
      <c r="E1781" s="6"/>
      <c r="F1781" s="6"/>
      <c r="G1781" s="128"/>
      <c r="H1781" s="95"/>
      <c r="I1781" s="7"/>
      <c r="J1781" s="8"/>
      <c r="K1781" s="8"/>
      <c r="L1781" s="8"/>
      <c r="M1781" s="129"/>
    </row>
    <row r="1782" spans="1:13">
      <c r="A1782" s="17">
        <v>13</v>
      </c>
      <c r="B1782" s="76"/>
      <c r="C1782" s="6"/>
      <c r="D1782" s="6"/>
      <c r="E1782" s="6"/>
      <c r="F1782" s="6"/>
      <c r="G1782" s="128"/>
      <c r="H1782" s="95"/>
      <c r="I1782" s="7"/>
      <c r="J1782" s="8"/>
      <c r="K1782" s="8"/>
      <c r="L1782" s="8"/>
      <c r="M1782" s="129"/>
    </row>
    <row r="1783" spans="1:13">
      <c r="A1783" s="17">
        <v>14</v>
      </c>
      <c r="B1783" s="76"/>
      <c r="C1783" s="6"/>
      <c r="D1783" s="6"/>
      <c r="E1783" s="6"/>
      <c r="F1783" s="6"/>
      <c r="G1783" s="128"/>
      <c r="H1783" s="95"/>
      <c r="I1783" s="7"/>
      <c r="J1783" s="8"/>
      <c r="K1783" s="8"/>
      <c r="L1783" s="8"/>
      <c r="M1783" s="129"/>
    </row>
    <row r="1784" spans="1:13">
      <c r="A1784" s="17">
        <v>15</v>
      </c>
      <c r="B1784" s="76"/>
      <c r="C1784" s="6"/>
      <c r="D1784" s="6"/>
      <c r="E1784" s="6"/>
      <c r="F1784" s="6"/>
      <c r="G1784" s="128"/>
      <c r="H1784" s="95"/>
      <c r="I1784" s="7"/>
      <c r="J1784" s="8"/>
      <c r="K1784" s="8"/>
      <c r="L1784" s="8"/>
      <c r="M1784" s="129"/>
    </row>
    <row r="1785" spans="1:13">
      <c r="A1785" s="17">
        <v>16</v>
      </c>
      <c r="B1785" s="75"/>
      <c r="C1785" s="6"/>
      <c r="D1785" s="6"/>
      <c r="E1785" s="6"/>
      <c r="F1785" s="6"/>
      <c r="G1785" s="132"/>
      <c r="H1785" s="95"/>
      <c r="I1785" s="7"/>
      <c r="J1785" s="8"/>
      <c r="K1785" s="8"/>
      <c r="L1785" s="8"/>
      <c r="M1785" s="129"/>
    </row>
    <row r="1786" spans="1:13">
      <c r="A1786" s="17">
        <v>17</v>
      </c>
      <c r="B1786" s="76"/>
      <c r="C1786" s="6"/>
      <c r="D1786" s="6"/>
      <c r="E1786" s="6"/>
      <c r="F1786" s="6"/>
      <c r="G1786" s="132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32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29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29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29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29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29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29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29"/>
    </row>
    <row r="1795" spans="1:13">
      <c r="G1795" s="129"/>
      <c r="H1795" s="8"/>
      <c r="I1795" s="8"/>
      <c r="J1795" s="8"/>
      <c r="K1795" s="8"/>
      <c r="L1795" s="8"/>
      <c r="M1795" s="129"/>
    </row>
    <row r="1796" spans="1:13">
      <c r="G1796" s="129"/>
      <c r="H1796" s="8"/>
      <c r="I1796" s="8"/>
      <c r="J1796" s="8"/>
      <c r="K1796" s="8"/>
      <c r="L1796" s="8"/>
      <c r="M1796" s="129"/>
    </row>
    <row r="1797" spans="1:13">
      <c r="G1797" s="129"/>
      <c r="H1797" s="8"/>
      <c r="I1797" s="8"/>
      <c r="J1797" s="8"/>
      <c r="K1797" s="8"/>
      <c r="L1797" s="8"/>
      <c r="M1797" s="129"/>
    </row>
    <row r="1798" spans="1:13">
      <c r="G1798" s="129"/>
      <c r="H1798" s="8"/>
      <c r="I1798" s="8"/>
      <c r="J1798" s="8"/>
      <c r="K1798" s="8"/>
      <c r="L1798" s="8"/>
      <c r="M1798" s="129"/>
    </row>
    <row r="1799" spans="1:13">
      <c r="G1799" s="129"/>
      <c r="H1799" s="8"/>
      <c r="I1799" s="8"/>
      <c r="J1799" s="8"/>
      <c r="K1799" s="8"/>
      <c r="L1799" s="8"/>
      <c r="M1799" s="129"/>
    </row>
    <row r="1800" spans="1:13">
      <c r="G1800" s="129"/>
      <c r="H1800" s="8"/>
      <c r="I1800" s="8"/>
      <c r="J1800" s="8"/>
      <c r="K1800" s="8"/>
      <c r="L1800" s="8"/>
      <c r="M1800" s="129"/>
    </row>
    <row r="1801" spans="1:13">
      <c r="G1801" s="129"/>
      <c r="H1801" s="8"/>
      <c r="I1801" s="8"/>
      <c r="J1801" s="8"/>
      <c r="K1801" s="8"/>
      <c r="L1801" s="8"/>
      <c r="M1801" s="129"/>
    </row>
    <row r="1802" spans="1:13">
      <c r="G1802" s="129"/>
      <c r="H1802" s="8"/>
      <c r="I1802" s="8"/>
      <c r="J1802" s="8"/>
      <c r="K1802" s="8"/>
      <c r="L1802" s="8"/>
      <c r="M1802" s="129"/>
    </row>
    <row r="1803" spans="1:13">
      <c r="G1803" s="129"/>
      <c r="H1803" s="8"/>
      <c r="I1803" s="8"/>
      <c r="J1803" s="8"/>
      <c r="K1803" s="8"/>
      <c r="L1803" s="8"/>
      <c r="M1803" s="129"/>
    </row>
    <row r="1804" spans="1:13">
      <c r="G1804" s="129"/>
      <c r="H1804" s="8"/>
      <c r="I1804" s="8"/>
      <c r="J1804" s="8"/>
      <c r="K1804" s="8"/>
      <c r="L1804" s="8"/>
      <c r="M1804" s="129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  <c r="M1805" s="124"/>
    </row>
    <row r="1806" spans="1:13">
      <c r="A1806" s="202" t="s">
        <v>86</v>
      </c>
      <c r="B1806" s="203"/>
      <c r="C1806" s="203"/>
      <c r="D1806" s="203"/>
      <c r="E1806" s="203"/>
      <c r="F1806" s="97"/>
      <c r="G1806" s="108"/>
      <c r="H1806" s="96" t="s">
        <v>51</v>
      </c>
      <c r="I1806" s="96"/>
      <c r="J1806" s="96"/>
      <c r="K1806" s="27"/>
      <c r="L1806" s="27"/>
      <c r="M1806" s="108"/>
    </row>
    <row r="1807" spans="1:13">
      <c r="A1807" s="34" t="s">
        <v>52</v>
      </c>
      <c r="B1807" s="97"/>
      <c r="C1807" s="97"/>
      <c r="D1807" s="97"/>
      <c r="E1807" s="97"/>
      <c r="F1807" s="97"/>
      <c r="G1807" s="108"/>
      <c r="H1807" s="55" t="s">
        <v>89</v>
      </c>
      <c r="I1807" s="55"/>
      <c r="J1807" s="55"/>
      <c r="K1807" s="37"/>
      <c r="L1807" s="26"/>
      <c r="M1807" s="125"/>
    </row>
    <row r="1808" spans="1:13">
      <c r="A1808" s="97"/>
      <c r="B1808" s="29"/>
      <c r="C1808" s="15" t="s">
        <v>53</v>
      </c>
      <c r="D1808" s="67"/>
      <c r="E1808" s="30"/>
      <c r="F1808" s="28"/>
      <c r="G1808" s="108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8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8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8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8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8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8"/>
      <c r="H1814" s="72"/>
      <c r="I1814" s="72"/>
      <c r="J1814" s="72"/>
      <c r="K1814" s="72"/>
      <c r="L1814" s="44"/>
      <c r="M1814" s="11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8"/>
      <c r="H1815" s="98"/>
      <c r="I1815" s="98"/>
      <c r="J1815" s="98"/>
      <c r="K1815" s="98"/>
      <c r="L1815" s="44"/>
      <c r="M1815" s="115"/>
    </row>
    <row r="1816" spans="1:13">
      <c r="A1816" s="17">
        <v>3</v>
      </c>
      <c r="B1816" s="75"/>
      <c r="C1816" s="71"/>
      <c r="D1816" s="6"/>
      <c r="E1816" s="71"/>
      <c r="F1816" s="6"/>
      <c r="G1816" s="108"/>
      <c r="H1816" s="204" t="s">
        <v>75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8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8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8"/>
      <c r="H1819" s="206" t="s">
        <v>66</v>
      </c>
      <c r="I1819" s="207"/>
      <c r="J1819" s="206" t="s">
        <v>67</v>
      </c>
      <c r="K1819" s="207"/>
      <c r="L1819" s="20"/>
      <c r="M1819" s="128"/>
    </row>
    <row r="1820" spans="1:13">
      <c r="A1820" s="17">
        <v>7</v>
      </c>
      <c r="B1820" s="76"/>
      <c r="C1820" s="71"/>
      <c r="D1820" s="71"/>
      <c r="E1820" s="71"/>
      <c r="F1820" s="6"/>
      <c r="G1820" s="108"/>
      <c r="H1820" s="197"/>
      <c r="I1820" s="198"/>
      <c r="J1820" s="197"/>
      <c r="K1820" s="198"/>
      <c r="L1820" s="27"/>
      <c r="M1820" s="108"/>
    </row>
    <row r="1821" spans="1:13">
      <c r="A1821" s="17">
        <v>8</v>
      </c>
      <c r="B1821" s="7"/>
      <c r="C1821" s="7"/>
      <c r="D1821" s="7"/>
      <c r="E1821" s="71"/>
      <c r="F1821" s="6"/>
      <c r="G1821" s="108"/>
      <c r="H1821" s="199"/>
      <c r="I1821" s="200"/>
      <c r="J1821" s="199"/>
      <c r="K1821" s="200"/>
      <c r="L1821" s="27"/>
      <c r="M1821" s="108"/>
    </row>
    <row r="1822" spans="1:13">
      <c r="A1822" s="17">
        <v>9</v>
      </c>
      <c r="B1822" s="23"/>
      <c r="C1822" s="7"/>
      <c r="D1822" s="7"/>
      <c r="E1822" s="6"/>
      <c r="F1822" s="6"/>
      <c r="G1822" s="108"/>
      <c r="H1822" s="38" t="s">
        <v>68</v>
      </c>
      <c r="I1822" s="38"/>
      <c r="J1822" s="38"/>
      <c r="K1822" s="38"/>
      <c r="L1822" s="27"/>
      <c r="M1822" s="108"/>
    </row>
    <row r="1823" spans="1:13">
      <c r="A1823" s="17">
        <v>10</v>
      </c>
      <c r="B1823" s="95"/>
      <c r="C1823" s="6"/>
      <c r="D1823" s="6"/>
      <c r="E1823" s="6"/>
      <c r="F1823" s="6"/>
      <c r="G1823" s="108"/>
      <c r="H1823" s="54" t="s">
        <v>69</v>
      </c>
      <c r="I1823" s="54"/>
      <c r="J1823" s="54"/>
      <c r="K1823" s="54"/>
      <c r="L1823" s="27"/>
      <c r="M1823" s="108"/>
    </row>
    <row r="1824" spans="1:13">
      <c r="A1824" s="17">
        <v>11</v>
      </c>
      <c r="B1824" s="76"/>
      <c r="C1824" s="6"/>
      <c r="D1824" s="6"/>
      <c r="E1824" s="6"/>
      <c r="F1824" s="6"/>
      <c r="G1824" s="128"/>
      <c r="H1824" s="182"/>
      <c r="I1824" s="183"/>
      <c r="J1824" s="8"/>
      <c r="K1824" s="8"/>
      <c r="L1824" s="8"/>
      <c r="M1824" s="129"/>
    </row>
    <row r="1825" spans="1:13">
      <c r="A1825" s="17">
        <v>12</v>
      </c>
      <c r="B1825" s="75"/>
      <c r="C1825" s="6"/>
      <c r="D1825" s="6"/>
      <c r="E1825" s="6"/>
      <c r="F1825" s="6"/>
      <c r="G1825" s="128"/>
      <c r="H1825" s="95"/>
      <c r="I1825" s="7"/>
      <c r="J1825" s="8"/>
      <c r="K1825" s="8"/>
      <c r="L1825" s="8"/>
      <c r="M1825" s="129"/>
    </row>
    <row r="1826" spans="1:13">
      <c r="A1826" s="17">
        <v>13</v>
      </c>
      <c r="B1826" s="76"/>
      <c r="C1826" s="6"/>
      <c r="D1826" s="6"/>
      <c r="E1826" s="6"/>
      <c r="F1826" s="6"/>
      <c r="G1826" s="128"/>
      <c r="H1826" s="95"/>
      <c r="I1826" s="7"/>
      <c r="J1826" s="8"/>
      <c r="K1826" s="8"/>
      <c r="L1826" s="8"/>
      <c r="M1826" s="129"/>
    </row>
    <row r="1827" spans="1:13">
      <c r="A1827" s="17">
        <v>14</v>
      </c>
      <c r="B1827" s="76"/>
      <c r="C1827" s="6"/>
      <c r="D1827" s="6"/>
      <c r="E1827" s="6"/>
      <c r="F1827" s="6"/>
      <c r="G1827" s="128"/>
      <c r="H1827" s="95"/>
      <c r="I1827" s="7"/>
      <c r="J1827" s="8"/>
      <c r="K1827" s="8"/>
      <c r="L1827" s="8"/>
      <c r="M1827" s="129"/>
    </row>
    <row r="1828" spans="1:13">
      <c r="A1828" s="17">
        <v>15</v>
      </c>
      <c r="B1828" s="76"/>
      <c r="C1828" s="6"/>
      <c r="D1828" s="6"/>
      <c r="E1828" s="6"/>
      <c r="F1828" s="6"/>
      <c r="G1828" s="128"/>
      <c r="H1828" s="95"/>
      <c r="I1828" s="7"/>
      <c r="J1828" s="8"/>
      <c r="K1828" s="8"/>
      <c r="L1828" s="8"/>
      <c r="M1828" s="129"/>
    </row>
    <row r="1829" spans="1:13">
      <c r="A1829" s="17">
        <v>16</v>
      </c>
      <c r="B1829" s="75"/>
      <c r="C1829" s="6"/>
      <c r="D1829" s="6"/>
      <c r="E1829" s="6"/>
      <c r="F1829" s="6"/>
      <c r="G1829" s="132"/>
      <c r="H1829" s="95"/>
      <c r="I1829" s="7"/>
      <c r="J1829" s="8"/>
      <c r="K1829" s="8"/>
      <c r="L1829" s="8"/>
      <c r="M1829" s="129"/>
    </row>
    <row r="1830" spans="1:13">
      <c r="A1830" s="17">
        <v>17</v>
      </c>
      <c r="B1830" s="76"/>
      <c r="C1830" s="6"/>
      <c r="D1830" s="6"/>
      <c r="E1830" s="6"/>
      <c r="F1830" s="6"/>
      <c r="G1830" s="132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32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29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29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29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29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29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29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29"/>
    </row>
    <row r="1839" spans="1:13">
      <c r="G1839" s="129"/>
      <c r="H1839" s="8"/>
      <c r="I1839" s="8"/>
      <c r="J1839" s="8"/>
      <c r="K1839" s="8"/>
      <c r="L1839" s="8"/>
      <c r="M1839" s="129"/>
    </row>
    <row r="1840" spans="1:13">
      <c r="G1840" s="129"/>
      <c r="H1840" s="8"/>
      <c r="I1840" s="8"/>
      <c r="J1840" s="8"/>
      <c r="K1840" s="8"/>
      <c r="L1840" s="8"/>
      <c r="M1840" s="129"/>
    </row>
    <row r="1841" spans="1:13">
      <c r="G1841" s="129"/>
      <c r="H1841" s="8"/>
      <c r="I1841" s="8"/>
      <c r="J1841" s="8"/>
      <c r="K1841" s="8"/>
      <c r="L1841" s="8"/>
      <c r="M1841" s="129"/>
    </row>
    <row r="1842" spans="1:13">
      <c r="G1842" s="129"/>
      <c r="H1842" s="8"/>
      <c r="I1842" s="8"/>
      <c r="J1842" s="8"/>
      <c r="K1842" s="8"/>
      <c r="L1842" s="8"/>
      <c r="M1842" s="129"/>
    </row>
    <row r="1843" spans="1:13">
      <c r="G1843" s="129"/>
      <c r="H1843" s="8"/>
      <c r="I1843" s="8"/>
      <c r="J1843" s="8"/>
      <c r="K1843" s="8"/>
      <c r="L1843" s="8"/>
      <c r="M1843" s="129"/>
    </row>
    <row r="1844" spans="1:13">
      <c r="G1844" s="129"/>
      <c r="H1844" s="8"/>
      <c r="I1844" s="8"/>
      <c r="J1844" s="8"/>
      <c r="K1844" s="8"/>
      <c r="L1844" s="8"/>
      <c r="M1844" s="129"/>
    </row>
    <row r="1845" spans="1:13">
      <c r="G1845" s="129"/>
      <c r="H1845" s="8"/>
      <c r="I1845" s="8"/>
      <c r="J1845" s="8"/>
      <c r="K1845" s="8"/>
      <c r="L1845" s="8"/>
      <c r="M1845" s="129"/>
    </row>
    <row r="1846" spans="1:13">
      <c r="G1846" s="129"/>
      <c r="H1846" s="8"/>
      <c r="I1846" s="8"/>
      <c r="J1846" s="8"/>
      <c r="K1846" s="8"/>
      <c r="L1846" s="8"/>
      <c r="M1846" s="129"/>
    </row>
    <row r="1847" spans="1:13">
      <c r="G1847" s="129"/>
      <c r="H1847" s="8"/>
      <c r="I1847" s="8"/>
      <c r="J1847" s="8"/>
      <c r="K1847" s="8"/>
      <c r="L1847" s="8"/>
      <c r="M1847" s="129"/>
    </row>
    <row r="1848" spans="1:13">
      <c r="G1848" s="129"/>
      <c r="H1848" s="8"/>
      <c r="I1848" s="8"/>
      <c r="J1848" s="8"/>
      <c r="K1848" s="8"/>
      <c r="L1848" s="8"/>
      <c r="M1848" s="129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  <c r="M1849" s="124"/>
    </row>
    <row r="1850" spans="1:13">
      <c r="A1850" s="202" t="s">
        <v>86</v>
      </c>
      <c r="B1850" s="203"/>
      <c r="C1850" s="203"/>
      <c r="D1850" s="203"/>
      <c r="E1850" s="203"/>
      <c r="F1850" s="97"/>
      <c r="G1850" s="108"/>
      <c r="H1850" s="96" t="s">
        <v>51</v>
      </c>
      <c r="I1850" s="96"/>
      <c r="J1850" s="96"/>
      <c r="K1850" s="27"/>
      <c r="L1850" s="27"/>
      <c r="M1850" s="108"/>
    </row>
    <row r="1851" spans="1:13">
      <c r="A1851" s="34" t="s">
        <v>52</v>
      </c>
      <c r="B1851" s="97"/>
      <c r="C1851" s="97"/>
      <c r="D1851" s="97"/>
      <c r="E1851" s="97"/>
      <c r="F1851" s="97"/>
      <c r="G1851" s="108"/>
      <c r="H1851" s="55" t="s">
        <v>89</v>
      </c>
      <c r="I1851" s="55"/>
      <c r="J1851" s="55"/>
      <c r="K1851" s="37"/>
      <c r="L1851" s="26"/>
      <c r="M1851" s="125"/>
    </row>
    <row r="1852" spans="1:13">
      <c r="A1852" s="97"/>
      <c r="B1852" s="29"/>
      <c r="C1852" s="15" t="s">
        <v>53</v>
      </c>
      <c r="D1852" s="67"/>
      <c r="E1852" s="30"/>
      <c r="F1852" s="28"/>
      <c r="G1852" s="108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8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8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8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8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8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8"/>
      <c r="H1858" s="72"/>
      <c r="I1858" s="72"/>
      <c r="J1858" s="72"/>
      <c r="K1858" s="72"/>
      <c r="L1858" s="44"/>
      <c r="M1858" s="11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8"/>
      <c r="H1859" s="98"/>
      <c r="I1859" s="98"/>
      <c r="J1859" s="98"/>
      <c r="K1859" s="98"/>
      <c r="L1859" s="44"/>
      <c r="M1859" s="115"/>
    </row>
    <row r="1860" spans="1:14">
      <c r="A1860" s="17">
        <v>3</v>
      </c>
      <c r="B1860" s="75"/>
      <c r="C1860" s="71"/>
      <c r="D1860" s="6"/>
      <c r="E1860" s="71"/>
      <c r="F1860" s="6"/>
      <c r="G1860" s="108"/>
      <c r="H1860" s="204" t="s">
        <v>75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8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8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8"/>
      <c r="H1863" s="206" t="s">
        <v>66</v>
      </c>
      <c r="I1863" s="207"/>
      <c r="J1863" s="206" t="s">
        <v>67</v>
      </c>
      <c r="K1863" s="207"/>
      <c r="L1863" s="20"/>
      <c r="M1863" s="128"/>
    </row>
    <row r="1864" spans="1:14">
      <c r="A1864" s="17">
        <v>7</v>
      </c>
      <c r="B1864" s="76"/>
      <c r="C1864" s="71"/>
      <c r="D1864" s="71"/>
      <c r="E1864" s="71"/>
      <c r="F1864" s="6"/>
      <c r="G1864" s="108"/>
      <c r="H1864" s="197"/>
      <c r="I1864" s="198"/>
      <c r="J1864" s="197"/>
      <c r="K1864" s="198"/>
      <c r="L1864" s="27"/>
      <c r="M1864" s="108"/>
    </row>
    <row r="1865" spans="1:14">
      <c r="A1865" s="17">
        <v>8</v>
      </c>
      <c r="B1865" s="7"/>
      <c r="C1865" s="7"/>
      <c r="D1865" s="7"/>
      <c r="E1865" s="71"/>
      <c r="F1865" s="6"/>
      <c r="G1865" s="108"/>
      <c r="H1865" s="199"/>
      <c r="I1865" s="200"/>
      <c r="J1865" s="199"/>
      <c r="K1865" s="200"/>
      <c r="L1865" s="27"/>
      <c r="M1865" s="108"/>
    </row>
    <row r="1866" spans="1:14">
      <c r="A1866" s="17">
        <v>9</v>
      </c>
      <c r="B1866" s="23"/>
      <c r="C1866" s="7"/>
      <c r="D1866" s="7"/>
      <c r="E1866" s="6"/>
      <c r="F1866" s="6"/>
      <c r="G1866" s="108"/>
      <c r="H1866" s="38" t="s">
        <v>68</v>
      </c>
      <c r="I1866" s="38"/>
      <c r="J1866" s="38"/>
      <c r="K1866" s="38"/>
      <c r="L1866" s="27"/>
      <c r="M1866" s="108"/>
    </row>
    <row r="1867" spans="1:14">
      <c r="A1867" s="17">
        <v>10</v>
      </c>
      <c r="B1867" s="95"/>
      <c r="C1867" s="6"/>
      <c r="D1867" s="6"/>
      <c r="E1867" s="6"/>
      <c r="F1867" s="6"/>
      <c r="G1867" s="108"/>
      <c r="H1867" s="54" t="s">
        <v>69</v>
      </c>
      <c r="I1867" s="54"/>
      <c r="J1867" s="54"/>
      <c r="K1867" s="54"/>
      <c r="L1867" s="27"/>
      <c r="M1867" s="108"/>
    </row>
    <row r="1868" spans="1:14">
      <c r="A1868" s="17">
        <v>11</v>
      </c>
      <c r="B1868" s="76"/>
      <c r="C1868" s="6"/>
      <c r="D1868" s="6"/>
      <c r="E1868" s="6"/>
      <c r="F1868" s="6"/>
      <c r="G1868" s="128"/>
      <c r="H1868" s="182"/>
      <c r="I1868" s="183"/>
      <c r="J1868" s="8"/>
      <c r="K1868" s="8"/>
      <c r="L1868" s="8"/>
      <c r="M1868" s="129"/>
    </row>
    <row r="1869" spans="1:14">
      <c r="A1869" s="17">
        <v>12</v>
      </c>
      <c r="B1869" s="75"/>
      <c r="C1869" s="6"/>
      <c r="D1869" s="6"/>
      <c r="E1869" s="6"/>
      <c r="F1869" s="6"/>
      <c r="G1869" s="128"/>
      <c r="H1869" s="95"/>
      <c r="I1869" s="7"/>
      <c r="J1869" s="8"/>
      <c r="K1869" s="8"/>
      <c r="L1869" s="8"/>
      <c r="M1869" s="129"/>
    </row>
    <row r="1870" spans="1:14">
      <c r="A1870" s="17">
        <v>13</v>
      </c>
      <c r="B1870" s="76"/>
      <c r="C1870" s="6"/>
      <c r="D1870" s="6"/>
      <c r="E1870" s="6"/>
      <c r="F1870" s="6"/>
      <c r="G1870" s="128"/>
      <c r="H1870" s="95"/>
      <c r="I1870" s="7"/>
      <c r="J1870" s="8"/>
      <c r="K1870" s="8"/>
      <c r="L1870" s="8"/>
      <c r="M1870" s="129"/>
    </row>
    <row r="1871" spans="1:14">
      <c r="A1871" s="17">
        <v>14</v>
      </c>
      <c r="B1871" s="76"/>
      <c r="C1871" s="6"/>
      <c r="D1871" s="6"/>
      <c r="E1871" s="6"/>
      <c r="F1871" s="6"/>
      <c r="G1871" s="128"/>
      <c r="H1871" s="95"/>
      <c r="I1871" s="7"/>
      <c r="J1871" s="8"/>
      <c r="K1871" s="8"/>
      <c r="L1871" s="8"/>
      <c r="M1871" s="129"/>
    </row>
    <row r="1872" spans="1:14">
      <c r="A1872" s="17">
        <v>15</v>
      </c>
      <c r="B1872" s="76"/>
      <c r="C1872" s="6"/>
      <c r="D1872" s="6"/>
      <c r="E1872" s="6"/>
      <c r="F1872" s="6"/>
      <c r="G1872" s="128"/>
      <c r="H1872" s="95"/>
      <c r="I1872" s="7"/>
      <c r="J1872" s="8"/>
      <c r="K1872" s="8"/>
      <c r="L1872" s="8"/>
      <c r="M1872" s="129"/>
    </row>
    <row r="1873" spans="1:13">
      <c r="A1873" s="17">
        <v>16</v>
      </c>
      <c r="B1873" s="75"/>
      <c r="C1873" s="6"/>
      <c r="D1873" s="6"/>
      <c r="E1873" s="6"/>
      <c r="F1873" s="6"/>
      <c r="G1873" s="132"/>
      <c r="H1873" s="95"/>
      <c r="I1873" s="7"/>
      <c r="J1873" s="8"/>
      <c r="K1873" s="8"/>
      <c r="L1873" s="8"/>
      <c r="M1873" s="129"/>
    </row>
    <row r="1874" spans="1:13">
      <c r="A1874" s="17">
        <v>17</v>
      </c>
      <c r="B1874" s="76"/>
      <c r="C1874" s="6"/>
      <c r="D1874" s="6"/>
      <c r="E1874" s="6"/>
      <c r="F1874" s="6"/>
      <c r="G1874" s="132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32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29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29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29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29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29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29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29"/>
    </row>
    <row r="1883" spans="1:13">
      <c r="G1883" s="129"/>
      <c r="H1883" s="8"/>
      <c r="I1883" s="8"/>
      <c r="J1883" s="8"/>
      <c r="K1883" s="8"/>
      <c r="L1883" s="8"/>
      <c r="M1883" s="129"/>
    </row>
    <row r="1884" spans="1:13">
      <c r="G1884" s="129"/>
      <c r="H1884" s="8"/>
      <c r="I1884" s="8"/>
      <c r="J1884" s="8"/>
      <c r="K1884" s="8"/>
      <c r="L1884" s="8"/>
      <c r="M1884" s="129"/>
    </row>
    <row r="1885" spans="1:13">
      <c r="G1885" s="129"/>
      <c r="H1885" s="8"/>
      <c r="I1885" s="8"/>
      <c r="J1885" s="8"/>
      <c r="K1885" s="8"/>
      <c r="L1885" s="8"/>
      <c r="M1885" s="129"/>
    </row>
    <row r="1886" spans="1:13">
      <c r="G1886" s="129"/>
      <c r="H1886" s="8"/>
      <c r="I1886" s="8"/>
      <c r="J1886" s="8"/>
      <c r="K1886" s="8"/>
      <c r="L1886" s="8"/>
      <c r="M1886" s="129"/>
    </row>
    <row r="1887" spans="1:13">
      <c r="G1887" s="129"/>
      <c r="H1887" s="8"/>
      <c r="I1887" s="8"/>
      <c r="J1887" s="8"/>
      <c r="K1887" s="8"/>
      <c r="L1887" s="8"/>
      <c r="M1887" s="129"/>
    </row>
    <row r="1888" spans="1:13">
      <c r="G1888" s="129"/>
      <c r="H1888" s="8"/>
      <c r="I1888" s="8"/>
      <c r="J1888" s="8"/>
      <c r="K1888" s="8"/>
      <c r="L1888" s="8"/>
      <c r="M1888" s="129"/>
    </row>
    <row r="1889" spans="1:13">
      <c r="G1889" s="129"/>
      <c r="H1889" s="8"/>
      <c r="I1889" s="8"/>
      <c r="J1889" s="8"/>
      <c r="K1889" s="8"/>
      <c r="L1889" s="8"/>
      <c r="M1889" s="129"/>
    </row>
    <row r="1890" spans="1:13">
      <c r="G1890" s="129"/>
      <c r="H1890" s="8"/>
      <c r="I1890" s="8"/>
      <c r="J1890" s="8"/>
      <c r="K1890" s="8"/>
      <c r="L1890" s="8"/>
      <c r="M1890" s="129"/>
    </row>
    <row r="1891" spans="1:13">
      <c r="G1891" s="129"/>
      <c r="H1891" s="8"/>
      <c r="I1891" s="8"/>
      <c r="J1891" s="8"/>
      <c r="K1891" s="8"/>
      <c r="L1891" s="8"/>
      <c r="M1891" s="129"/>
    </row>
    <row r="1892" spans="1:13">
      <c r="G1892" s="129"/>
      <c r="H1892" s="8"/>
      <c r="I1892" s="8"/>
      <c r="J1892" s="8"/>
      <c r="K1892" s="8"/>
      <c r="L1892" s="8"/>
      <c r="M1892" s="129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  <c r="M1893" s="124"/>
    </row>
    <row r="1894" spans="1:13">
      <c r="A1894" s="202" t="s">
        <v>86</v>
      </c>
      <c r="B1894" s="203"/>
      <c r="C1894" s="203"/>
      <c r="D1894" s="203"/>
      <c r="E1894" s="203"/>
      <c r="F1894" s="97"/>
      <c r="G1894" s="108"/>
      <c r="H1894" s="96" t="s">
        <v>51</v>
      </c>
      <c r="I1894" s="96"/>
      <c r="J1894" s="96"/>
      <c r="K1894" s="27"/>
      <c r="L1894" s="27"/>
      <c r="M1894" s="108"/>
    </row>
    <row r="1895" spans="1:13">
      <c r="A1895" s="34" t="s">
        <v>52</v>
      </c>
      <c r="B1895" s="97"/>
      <c r="C1895" s="97"/>
      <c r="D1895" s="97"/>
      <c r="E1895" s="97"/>
      <c r="F1895" s="97"/>
      <c r="G1895" s="108"/>
      <c r="H1895" s="55" t="s">
        <v>89</v>
      </c>
      <c r="I1895" s="55"/>
      <c r="J1895" s="55"/>
      <c r="K1895" s="37"/>
      <c r="L1895" s="26"/>
      <c r="M1895" s="125"/>
    </row>
    <row r="1896" spans="1:13">
      <c r="A1896" s="97"/>
      <c r="B1896" s="29"/>
      <c r="C1896" s="15" t="s">
        <v>53</v>
      </c>
      <c r="D1896" s="67"/>
      <c r="E1896" s="30"/>
      <c r="F1896" s="28"/>
      <c r="G1896" s="108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8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8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8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8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8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8"/>
      <c r="H1902" s="72"/>
      <c r="I1902" s="72"/>
      <c r="J1902" s="72"/>
      <c r="K1902" s="72"/>
      <c r="L1902" s="44"/>
      <c r="M1902" s="11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8"/>
      <c r="H1903" s="98"/>
      <c r="I1903" s="98"/>
      <c r="J1903" s="98"/>
      <c r="K1903" s="98"/>
      <c r="L1903" s="44"/>
      <c r="M1903" s="115"/>
    </row>
    <row r="1904" spans="1:13">
      <c r="A1904" s="17">
        <v>3</v>
      </c>
      <c r="B1904" s="75"/>
      <c r="C1904" s="71"/>
      <c r="D1904" s="6"/>
      <c r="E1904" s="71"/>
      <c r="F1904" s="6"/>
      <c r="G1904" s="108"/>
      <c r="H1904" s="204" t="s">
        <v>75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8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8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8"/>
      <c r="H1907" s="206" t="s">
        <v>66</v>
      </c>
      <c r="I1907" s="207"/>
      <c r="J1907" s="206" t="s">
        <v>67</v>
      </c>
      <c r="K1907" s="207"/>
      <c r="L1907" s="20"/>
      <c r="M1907" s="128"/>
    </row>
    <row r="1908" spans="1:14">
      <c r="A1908" s="17">
        <v>7</v>
      </c>
      <c r="B1908" s="76"/>
      <c r="C1908" s="71"/>
      <c r="D1908" s="71"/>
      <c r="E1908" s="71"/>
      <c r="F1908" s="6"/>
      <c r="G1908" s="108"/>
      <c r="H1908" s="197"/>
      <c r="I1908" s="198"/>
      <c r="J1908" s="197"/>
      <c r="K1908" s="198"/>
      <c r="L1908" s="27"/>
      <c r="M1908" s="108"/>
    </row>
    <row r="1909" spans="1:14">
      <c r="A1909" s="17">
        <v>8</v>
      </c>
      <c r="B1909" s="7"/>
      <c r="C1909" s="7"/>
      <c r="D1909" s="7"/>
      <c r="E1909" s="71"/>
      <c r="F1909" s="6"/>
      <c r="G1909" s="108"/>
      <c r="H1909" s="199"/>
      <c r="I1909" s="200"/>
      <c r="J1909" s="199"/>
      <c r="K1909" s="200"/>
      <c r="L1909" s="27"/>
      <c r="M1909" s="108"/>
    </row>
    <row r="1910" spans="1:14">
      <c r="A1910" s="17">
        <v>9</v>
      </c>
      <c r="B1910" s="23"/>
      <c r="C1910" s="7"/>
      <c r="D1910" s="7"/>
      <c r="E1910" s="6"/>
      <c r="F1910" s="6"/>
      <c r="G1910" s="108"/>
      <c r="H1910" s="38" t="s">
        <v>68</v>
      </c>
      <c r="I1910" s="38"/>
      <c r="J1910" s="38"/>
      <c r="K1910" s="38"/>
      <c r="L1910" s="27"/>
      <c r="M1910" s="108"/>
    </row>
    <row r="1911" spans="1:14">
      <c r="A1911" s="17">
        <v>10</v>
      </c>
      <c r="B1911" s="95"/>
      <c r="C1911" s="6"/>
      <c r="D1911" s="6"/>
      <c r="E1911" s="6"/>
      <c r="F1911" s="6"/>
      <c r="G1911" s="108"/>
      <c r="H1911" s="54" t="s">
        <v>69</v>
      </c>
      <c r="I1911" s="54"/>
      <c r="J1911" s="54"/>
      <c r="K1911" s="54"/>
      <c r="L1911" s="27"/>
      <c r="M1911" s="108"/>
    </row>
    <row r="1912" spans="1:14">
      <c r="A1912" s="17">
        <v>11</v>
      </c>
      <c r="B1912" s="76"/>
      <c r="C1912" s="6"/>
      <c r="D1912" s="6"/>
      <c r="E1912" s="6"/>
      <c r="F1912" s="6"/>
      <c r="G1912" s="128"/>
      <c r="H1912" s="182"/>
      <c r="I1912" s="183"/>
      <c r="J1912" s="8"/>
      <c r="K1912" s="8"/>
      <c r="L1912" s="8"/>
      <c r="M1912" s="129"/>
    </row>
    <row r="1913" spans="1:14">
      <c r="A1913" s="17">
        <v>12</v>
      </c>
      <c r="B1913" s="75"/>
      <c r="C1913" s="6"/>
      <c r="D1913" s="6"/>
      <c r="E1913" s="6"/>
      <c r="F1913" s="6"/>
      <c r="G1913" s="128"/>
      <c r="H1913" s="95"/>
      <c r="I1913" s="7"/>
      <c r="J1913" s="8"/>
      <c r="K1913" s="8"/>
      <c r="L1913" s="8"/>
      <c r="M1913" s="129"/>
    </row>
    <row r="1914" spans="1:14">
      <c r="A1914" s="17">
        <v>13</v>
      </c>
      <c r="B1914" s="76"/>
      <c r="C1914" s="6"/>
      <c r="D1914" s="6"/>
      <c r="E1914" s="6"/>
      <c r="F1914" s="6"/>
      <c r="G1914" s="128"/>
      <c r="H1914" s="95"/>
      <c r="I1914" s="7"/>
      <c r="J1914" s="8"/>
      <c r="K1914" s="8"/>
      <c r="L1914" s="8"/>
      <c r="M1914" s="129"/>
    </row>
    <row r="1915" spans="1:14">
      <c r="A1915" s="17">
        <v>14</v>
      </c>
      <c r="B1915" s="76"/>
      <c r="C1915" s="6"/>
      <c r="D1915" s="6"/>
      <c r="E1915" s="6"/>
      <c r="F1915" s="6"/>
      <c r="G1915" s="128"/>
      <c r="H1915" s="95"/>
      <c r="I1915" s="7"/>
      <c r="J1915" s="8"/>
      <c r="K1915" s="8"/>
      <c r="L1915" s="8"/>
      <c r="M1915" s="129"/>
    </row>
    <row r="1916" spans="1:14">
      <c r="A1916" s="17">
        <v>15</v>
      </c>
      <c r="B1916" s="76"/>
      <c r="C1916" s="6"/>
      <c r="D1916" s="6"/>
      <c r="E1916" s="6"/>
      <c r="F1916" s="6"/>
      <c r="G1916" s="128"/>
      <c r="H1916" s="95"/>
      <c r="I1916" s="7"/>
      <c r="J1916" s="8"/>
      <c r="K1916" s="8"/>
      <c r="L1916" s="8"/>
      <c r="M1916" s="129"/>
    </row>
    <row r="1917" spans="1:14">
      <c r="A1917" s="17">
        <v>16</v>
      </c>
      <c r="B1917" s="75"/>
      <c r="C1917" s="6"/>
      <c r="D1917" s="6"/>
      <c r="E1917" s="6"/>
      <c r="F1917" s="6"/>
      <c r="G1917" s="132"/>
      <c r="H1917" s="95"/>
      <c r="I1917" s="7"/>
      <c r="J1917" s="8"/>
      <c r="K1917" s="8"/>
      <c r="L1917" s="8"/>
      <c r="M1917" s="129"/>
    </row>
    <row r="1918" spans="1:14">
      <c r="A1918" s="17">
        <v>17</v>
      </c>
      <c r="B1918" s="76"/>
      <c r="C1918" s="6"/>
      <c r="D1918" s="6"/>
      <c r="E1918" s="6"/>
      <c r="F1918" s="6"/>
      <c r="G1918" s="132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32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29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29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29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29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29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29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29"/>
    </row>
    <row r="1927" spans="1:13">
      <c r="G1927" s="129"/>
      <c r="H1927" s="8"/>
      <c r="I1927" s="8"/>
      <c r="J1927" s="8"/>
      <c r="K1927" s="8"/>
      <c r="L1927" s="8"/>
      <c r="M1927" s="129"/>
    </row>
    <row r="1928" spans="1:13">
      <c r="G1928" s="129"/>
      <c r="H1928" s="8"/>
      <c r="I1928" s="8"/>
      <c r="J1928" s="8"/>
      <c r="K1928" s="8"/>
      <c r="L1928" s="8"/>
      <c r="M1928" s="129"/>
    </row>
    <row r="1929" spans="1:13">
      <c r="G1929" s="129"/>
      <c r="H1929" s="8"/>
      <c r="I1929" s="8"/>
      <c r="J1929" s="8"/>
      <c r="K1929" s="8"/>
      <c r="L1929" s="8"/>
      <c r="M1929" s="129"/>
    </row>
    <row r="1930" spans="1:13">
      <c r="G1930" s="129"/>
      <c r="H1930" s="8"/>
      <c r="I1930" s="8"/>
      <c r="J1930" s="8"/>
      <c r="K1930" s="8"/>
      <c r="L1930" s="8"/>
      <c r="M1930" s="129"/>
    </row>
    <row r="1931" spans="1:13">
      <c r="G1931" s="129"/>
      <c r="H1931" s="8"/>
      <c r="I1931" s="8"/>
      <c r="J1931" s="8"/>
      <c r="K1931" s="8"/>
      <c r="L1931" s="8"/>
      <c r="M1931" s="129"/>
    </row>
    <row r="1932" spans="1:13">
      <c r="G1932" s="129"/>
      <c r="H1932" s="8"/>
      <c r="I1932" s="8"/>
      <c r="J1932" s="8"/>
      <c r="K1932" s="8"/>
      <c r="L1932" s="8"/>
      <c r="M1932" s="129"/>
    </row>
    <row r="1933" spans="1:13">
      <c r="G1933" s="129"/>
      <c r="H1933" s="8"/>
      <c r="I1933" s="8"/>
      <c r="J1933" s="8"/>
      <c r="K1933" s="8"/>
      <c r="L1933" s="8"/>
      <c r="M1933" s="129"/>
    </row>
    <row r="1934" spans="1:13">
      <c r="G1934" s="129"/>
      <c r="H1934" s="8"/>
      <c r="I1934" s="8"/>
      <c r="J1934" s="8"/>
      <c r="K1934" s="8"/>
      <c r="L1934" s="8"/>
      <c r="M1934" s="129"/>
    </row>
    <row r="1935" spans="1:13">
      <c r="G1935" s="129"/>
      <c r="H1935" s="8"/>
      <c r="I1935" s="8"/>
      <c r="J1935" s="8"/>
      <c r="K1935" s="8"/>
      <c r="L1935" s="8"/>
      <c r="M1935" s="129"/>
    </row>
    <row r="1936" spans="1:13">
      <c r="G1936" s="129"/>
      <c r="H1936" s="8"/>
      <c r="I1936" s="8"/>
      <c r="J1936" s="8"/>
      <c r="K1936" s="8"/>
      <c r="L1936" s="8"/>
      <c r="M1936" s="129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  <c r="M1937" s="124"/>
    </row>
    <row r="1938" spans="1:13">
      <c r="A1938" s="202" t="s">
        <v>86</v>
      </c>
      <c r="B1938" s="203"/>
      <c r="C1938" s="203"/>
      <c r="D1938" s="203"/>
      <c r="E1938" s="203"/>
      <c r="F1938" s="97"/>
      <c r="G1938" s="108"/>
      <c r="H1938" s="96" t="s">
        <v>51</v>
      </c>
      <c r="I1938" s="96"/>
      <c r="J1938" s="96"/>
      <c r="K1938" s="27"/>
      <c r="L1938" s="27"/>
      <c r="M1938" s="108"/>
    </row>
    <row r="1939" spans="1:13">
      <c r="A1939" s="34" t="s">
        <v>52</v>
      </c>
      <c r="B1939" s="97"/>
      <c r="C1939" s="97"/>
      <c r="D1939" s="97"/>
      <c r="E1939" s="97"/>
      <c r="F1939" s="97"/>
      <c r="G1939" s="108"/>
      <c r="H1939" s="55" t="s">
        <v>89</v>
      </c>
      <c r="I1939" s="55"/>
      <c r="J1939" s="55"/>
      <c r="K1939" s="37"/>
      <c r="L1939" s="26"/>
      <c r="M1939" s="125"/>
    </row>
    <row r="1940" spans="1:13">
      <c r="A1940" s="97"/>
      <c r="B1940" s="29"/>
      <c r="C1940" s="15" t="s">
        <v>53</v>
      </c>
      <c r="D1940" s="67"/>
      <c r="E1940" s="30"/>
      <c r="F1940" s="28"/>
      <c r="G1940" s="108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8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8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8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8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8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8"/>
      <c r="H1946" s="72"/>
      <c r="I1946" s="72"/>
      <c r="J1946" s="72"/>
      <c r="K1946" s="72"/>
      <c r="L1946" s="44"/>
      <c r="M1946" s="11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8"/>
      <c r="H1947" s="98"/>
      <c r="I1947" s="98"/>
      <c r="J1947" s="98"/>
      <c r="K1947" s="98"/>
      <c r="L1947" s="44"/>
      <c r="M1947" s="115"/>
    </row>
    <row r="1948" spans="1:13">
      <c r="A1948" s="17">
        <v>3</v>
      </c>
      <c r="B1948" s="75"/>
      <c r="C1948" s="71"/>
      <c r="D1948" s="6"/>
      <c r="E1948" s="71"/>
      <c r="F1948" s="6"/>
      <c r="G1948" s="108"/>
      <c r="H1948" s="204" t="s">
        <v>75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8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8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8"/>
      <c r="H1951" s="206" t="s">
        <v>66</v>
      </c>
      <c r="I1951" s="207"/>
      <c r="J1951" s="206" t="s">
        <v>67</v>
      </c>
      <c r="K1951" s="207"/>
      <c r="L1951" s="20"/>
      <c r="M1951" s="128"/>
    </row>
    <row r="1952" spans="1:13">
      <c r="A1952" s="17">
        <v>7</v>
      </c>
      <c r="B1952" s="76"/>
      <c r="C1952" s="71"/>
      <c r="D1952" s="71"/>
      <c r="E1952" s="71"/>
      <c r="F1952" s="6"/>
      <c r="G1952" s="108"/>
      <c r="H1952" s="197"/>
      <c r="I1952" s="198"/>
      <c r="J1952" s="197"/>
      <c r="K1952" s="198"/>
      <c r="L1952" s="27"/>
      <c r="M1952" s="108"/>
    </row>
    <row r="1953" spans="1:13">
      <c r="A1953" s="17">
        <v>8</v>
      </c>
      <c r="B1953" s="7"/>
      <c r="C1953" s="7"/>
      <c r="D1953" s="7"/>
      <c r="E1953" s="71"/>
      <c r="F1953" s="6"/>
      <c r="G1953" s="108"/>
      <c r="H1953" s="199"/>
      <c r="I1953" s="200"/>
      <c r="J1953" s="199"/>
      <c r="K1953" s="200"/>
      <c r="L1953" s="27"/>
      <c r="M1953" s="108"/>
    </row>
    <row r="1954" spans="1:13">
      <c r="A1954" s="17">
        <v>9</v>
      </c>
      <c r="B1954" s="23"/>
      <c r="C1954" s="7"/>
      <c r="D1954" s="7"/>
      <c r="E1954" s="6"/>
      <c r="F1954" s="6"/>
      <c r="G1954" s="108"/>
      <c r="H1954" s="38" t="s">
        <v>68</v>
      </c>
      <c r="I1954" s="38"/>
      <c r="J1954" s="38"/>
      <c r="K1954" s="38"/>
      <c r="L1954" s="27"/>
      <c r="M1954" s="108"/>
    </row>
    <row r="1955" spans="1:13">
      <c r="A1955" s="17">
        <v>10</v>
      </c>
      <c r="B1955" s="95"/>
      <c r="C1955" s="6"/>
      <c r="D1955" s="6"/>
      <c r="E1955" s="6"/>
      <c r="F1955" s="6"/>
      <c r="G1955" s="108"/>
      <c r="H1955" s="54" t="s">
        <v>69</v>
      </c>
      <c r="I1955" s="54"/>
      <c r="J1955" s="54"/>
      <c r="K1955" s="54"/>
      <c r="L1955" s="27"/>
      <c r="M1955" s="108"/>
    </row>
    <row r="1956" spans="1:13">
      <c r="A1956" s="17">
        <v>11</v>
      </c>
      <c r="B1956" s="76"/>
      <c r="C1956" s="6"/>
      <c r="D1956" s="6"/>
      <c r="E1956" s="6"/>
      <c r="F1956" s="6"/>
      <c r="G1956" s="128"/>
      <c r="H1956" s="182"/>
      <c r="I1956" s="183"/>
      <c r="J1956" s="8"/>
      <c r="K1956" s="8"/>
      <c r="L1956" s="8"/>
      <c r="M1956" s="129"/>
    </row>
    <row r="1957" spans="1:13">
      <c r="A1957" s="17">
        <v>12</v>
      </c>
      <c r="B1957" s="75"/>
      <c r="C1957" s="6"/>
      <c r="D1957" s="6"/>
      <c r="E1957" s="6"/>
      <c r="F1957" s="6"/>
      <c r="G1957" s="128"/>
      <c r="H1957" s="95"/>
      <c r="I1957" s="7"/>
      <c r="J1957" s="8"/>
      <c r="K1957" s="8"/>
      <c r="L1957" s="8"/>
      <c r="M1957" s="129"/>
    </row>
    <row r="1958" spans="1:13">
      <c r="A1958" s="17">
        <v>13</v>
      </c>
      <c r="B1958" s="76"/>
      <c r="C1958" s="6"/>
      <c r="D1958" s="6"/>
      <c r="E1958" s="6"/>
      <c r="F1958" s="6"/>
      <c r="G1958" s="128"/>
      <c r="H1958" s="95"/>
      <c r="I1958" s="7"/>
      <c r="J1958" s="8"/>
      <c r="K1958" s="8"/>
      <c r="L1958" s="8"/>
      <c r="M1958" s="129"/>
    </row>
    <row r="1959" spans="1:13">
      <c r="A1959" s="17">
        <v>14</v>
      </c>
      <c r="B1959" s="76"/>
      <c r="C1959" s="6"/>
      <c r="D1959" s="6"/>
      <c r="E1959" s="6"/>
      <c r="F1959" s="6"/>
      <c r="G1959" s="128"/>
      <c r="H1959" s="95"/>
      <c r="I1959" s="7"/>
      <c r="J1959" s="8"/>
      <c r="K1959" s="8"/>
      <c r="L1959" s="8"/>
      <c r="M1959" s="129"/>
    </row>
    <row r="1960" spans="1:13">
      <c r="A1960" s="17">
        <v>15</v>
      </c>
      <c r="B1960" s="76"/>
      <c r="C1960" s="6"/>
      <c r="D1960" s="6"/>
      <c r="E1960" s="6"/>
      <c r="F1960" s="6"/>
      <c r="G1960" s="128"/>
      <c r="H1960" s="95"/>
      <c r="I1960" s="7"/>
      <c r="J1960" s="8"/>
      <c r="K1960" s="8"/>
      <c r="L1960" s="8"/>
      <c r="M1960" s="129"/>
    </row>
    <row r="1961" spans="1:13">
      <c r="A1961" s="17">
        <v>16</v>
      </c>
      <c r="B1961" s="75"/>
      <c r="C1961" s="6"/>
      <c r="D1961" s="6"/>
      <c r="E1961" s="6"/>
      <c r="F1961" s="6"/>
      <c r="G1961" s="132"/>
      <c r="H1961" s="95"/>
      <c r="I1961" s="7"/>
      <c r="J1961" s="8"/>
      <c r="K1961" s="8"/>
      <c r="L1961" s="8"/>
      <c r="M1961" s="129"/>
    </row>
    <row r="1962" spans="1:13">
      <c r="A1962" s="17">
        <v>17</v>
      </c>
      <c r="B1962" s="76"/>
      <c r="C1962" s="6"/>
      <c r="D1962" s="6"/>
      <c r="E1962" s="6"/>
      <c r="F1962" s="6"/>
      <c r="G1962" s="132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32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29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29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29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29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29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29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29"/>
    </row>
    <row r="1971" spans="1:13">
      <c r="G1971" s="129"/>
      <c r="H1971" s="8"/>
      <c r="I1971" s="8"/>
      <c r="J1971" s="8"/>
      <c r="K1971" s="8"/>
      <c r="L1971" s="8"/>
      <c r="M1971" s="129"/>
    </row>
    <row r="1972" spans="1:13">
      <c r="G1972" s="129"/>
      <c r="H1972" s="8"/>
      <c r="I1972" s="8"/>
      <c r="J1972" s="8"/>
      <c r="K1972" s="8"/>
      <c r="L1972" s="8"/>
      <c r="M1972" s="129"/>
    </row>
    <row r="1973" spans="1:13">
      <c r="G1973" s="129"/>
      <c r="H1973" s="8"/>
      <c r="I1973" s="8"/>
      <c r="J1973" s="8"/>
      <c r="K1973" s="8"/>
      <c r="L1973" s="8"/>
      <c r="M1973" s="129"/>
    </row>
    <row r="1974" spans="1:13">
      <c r="G1974" s="129"/>
      <c r="H1974" s="8"/>
      <c r="I1974" s="8"/>
      <c r="J1974" s="8"/>
      <c r="K1974" s="8"/>
      <c r="L1974" s="8"/>
      <c r="M1974" s="129"/>
    </row>
    <row r="1975" spans="1:13">
      <c r="G1975" s="129"/>
      <c r="H1975" s="8"/>
      <c r="I1975" s="8"/>
      <c r="J1975" s="8"/>
      <c r="K1975" s="8"/>
      <c r="L1975" s="8"/>
      <c r="M1975" s="129"/>
    </row>
    <row r="1976" spans="1:13">
      <c r="G1976" s="129"/>
      <c r="H1976" s="8"/>
      <c r="I1976" s="8"/>
      <c r="J1976" s="8"/>
      <c r="K1976" s="8"/>
      <c r="L1976" s="8"/>
      <c r="M1976" s="129"/>
    </row>
    <row r="1977" spans="1:13">
      <c r="G1977" s="129"/>
      <c r="H1977" s="8"/>
      <c r="I1977" s="8"/>
      <c r="J1977" s="8"/>
      <c r="K1977" s="8"/>
      <c r="L1977" s="8"/>
      <c r="M1977" s="129"/>
    </row>
    <row r="1978" spans="1:13">
      <c r="G1978" s="129"/>
      <c r="H1978" s="8"/>
      <c r="I1978" s="8"/>
      <c r="J1978" s="8"/>
      <c r="K1978" s="8"/>
      <c r="L1978" s="8"/>
      <c r="M1978" s="129"/>
    </row>
    <row r="1979" spans="1:13">
      <c r="G1979" s="129"/>
      <c r="H1979" s="8"/>
      <c r="I1979" s="8"/>
      <c r="J1979" s="8"/>
      <c r="K1979" s="8"/>
      <c r="L1979" s="8"/>
      <c r="M1979" s="129"/>
    </row>
    <row r="1980" spans="1:13">
      <c r="G1980" s="129"/>
      <c r="H1980" s="8"/>
      <c r="I1980" s="8"/>
      <c r="J1980" s="8"/>
      <c r="K1980" s="8"/>
      <c r="L1980" s="8"/>
      <c r="M1980" s="129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  <c r="M1981" s="124"/>
    </row>
    <row r="1982" spans="1:13">
      <c r="A1982" s="202" t="s">
        <v>86</v>
      </c>
      <c r="B1982" s="203"/>
      <c r="C1982" s="203"/>
      <c r="D1982" s="203"/>
      <c r="E1982" s="203"/>
      <c r="F1982" s="97"/>
      <c r="G1982" s="108"/>
      <c r="H1982" s="96" t="s">
        <v>51</v>
      </c>
      <c r="I1982" s="96"/>
      <c r="J1982" s="96"/>
      <c r="K1982" s="27"/>
      <c r="L1982" s="27"/>
      <c r="M1982" s="108"/>
    </row>
    <row r="1983" spans="1:13">
      <c r="A1983" s="34" t="s">
        <v>52</v>
      </c>
      <c r="B1983" s="97"/>
      <c r="C1983" s="97"/>
      <c r="D1983" s="97"/>
      <c r="E1983" s="97"/>
      <c r="F1983" s="97"/>
      <c r="G1983" s="108"/>
      <c r="H1983" s="55" t="s">
        <v>89</v>
      </c>
      <c r="I1983" s="55"/>
      <c r="J1983" s="55"/>
      <c r="K1983" s="37"/>
      <c r="L1983" s="26"/>
      <c r="M1983" s="125"/>
    </row>
    <row r="1984" spans="1:13">
      <c r="A1984" s="97"/>
      <c r="B1984" s="29"/>
      <c r="C1984" s="15" t="s">
        <v>53</v>
      </c>
      <c r="D1984" s="67"/>
      <c r="E1984" s="30"/>
      <c r="F1984" s="28"/>
      <c r="G1984" s="108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8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8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8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8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8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8"/>
      <c r="H1990" s="72"/>
      <c r="I1990" s="72"/>
      <c r="J1990" s="72"/>
      <c r="K1990" s="72"/>
      <c r="L1990" s="44"/>
      <c r="M1990" s="11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8"/>
      <c r="H1991" s="98"/>
      <c r="I1991" s="98"/>
      <c r="J1991" s="98"/>
      <c r="K1991" s="98"/>
      <c r="L1991" s="44"/>
      <c r="M1991" s="115"/>
    </row>
    <row r="1992" spans="1:13">
      <c r="A1992" s="17">
        <v>3</v>
      </c>
      <c r="B1992" s="75"/>
      <c r="C1992" s="71"/>
      <c r="D1992" s="6"/>
      <c r="E1992" s="71"/>
      <c r="F1992" s="6"/>
      <c r="G1992" s="108"/>
      <c r="H1992" s="204" t="s">
        <v>75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8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8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8"/>
      <c r="H1995" s="206" t="s">
        <v>66</v>
      </c>
      <c r="I1995" s="207"/>
      <c r="J1995" s="206" t="s">
        <v>67</v>
      </c>
      <c r="K1995" s="207"/>
      <c r="L1995" s="20"/>
      <c r="M1995" s="128"/>
    </row>
    <row r="1996" spans="1:13">
      <c r="A1996" s="17">
        <v>7</v>
      </c>
      <c r="B1996" s="76"/>
      <c r="C1996" s="71"/>
      <c r="D1996" s="71"/>
      <c r="E1996" s="71"/>
      <c r="F1996" s="6"/>
      <c r="G1996" s="108"/>
      <c r="H1996" s="197"/>
      <c r="I1996" s="198"/>
      <c r="J1996" s="197"/>
      <c r="K1996" s="198"/>
      <c r="L1996" s="27"/>
      <c r="M1996" s="108"/>
    </row>
    <row r="1997" spans="1:13">
      <c r="A1997" s="17">
        <v>8</v>
      </c>
      <c r="B1997" s="7"/>
      <c r="C1997" s="7"/>
      <c r="D1997" s="7"/>
      <c r="E1997" s="71"/>
      <c r="F1997" s="6"/>
      <c r="G1997" s="108"/>
      <c r="H1997" s="199"/>
      <c r="I1997" s="200"/>
      <c r="J1997" s="199"/>
      <c r="K1997" s="200"/>
      <c r="L1997" s="27"/>
      <c r="M1997" s="108"/>
    </row>
    <row r="1998" spans="1:13">
      <c r="A1998" s="17">
        <v>9</v>
      </c>
      <c r="B1998" s="23"/>
      <c r="C1998" s="7"/>
      <c r="D1998" s="7"/>
      <c r="E1998" s="6"/>
      <c r="F1998" s="6"/>
      <c r="G1998" s="108"/>
      <c r="H1998" s="38" t="s">
        <v>68</v>
      </c>
      <c r="I1998" s="38"/>
      <c r="J1998" s="38"/>
      <c r="K1998" s="38"/>
      <c r="L1998" s="27"/>
      <c r="M1998" s="108"/>
    </row>
    <row r="1999" spans="1:13">
      <c r="A1999" s="17">
        <v>10</v>
      </c>
      <c r="B1999" s="95"/>
      <c r="C1999" s="6"/>
      <c r="D1999" s="6"/>
      <c r="E1999" s="6"/>
      <c r="F1999" s="6"/>
      <c r="G1999" s="108"/>
      <c r="H1999" s="54" t="s">
        <v>69</v>
      </c>
      <c r="I1999" s="54"/>
      <c r="J1999" s="54"/>
      <c r="K1999" s="54"/>
      <c r="L1999" s="27"/>
      <c r="M1999" s="108"/>
    </row>
    <row r="2000" spans="1:13">
      <c r="A2000" s="17">
        <v>11</v>
      </c>
      <c r="B2000" s="76"/>
      <c r="C2000" s="6"/>
      <c r="D2000" s="6"/>
      <c r="E2000" s="6"/>
      <c r="F2000" s="6"/>
      <c r="G2000" s="128"/>
      <c r="H2000" s="182"/>
      <c r="I2000" s="183"/>
      <c r="J2000" s="8"/>
      <c r="K2000" s="8"/>
      <c r="L2000" s="8"/>
      <c r="M2000" s="129"/>
    </row>
    <row r="2001" spans="1:13">
      <c r="A2001" s="17">
        <v>12</v>
      </c>
      <c r="B2001" s="75"/>
      <c r="C2001" s="6"/>
      <c r="D2001" s="6"/>
      <c r="E2001" s="6"/>
      <c r="F2001" s="6"/>
      <c r="G2001" s="128"/>
      <c r="H2001" s="95"/>
      <c r="I2001" s="7"/>
      <c r="J2001" s="8"/>
      <c r="K2001" s="8"/>
      <c r="L2001" s="8"/>
      <c r="M2001" s="129"/>
    </row>
    <row r="2002" spans="1:13">
      <c r="A2002" s="17">
        <v>13</v>
      </c>
      <c r="B2002" s="76"/>
      <c r="C2002" s="6"/>
      <c r="D2002" s="6"/>
      <c r="E2002" s="6"/>
      <c r="F2002" s="6"/>
      <c r="G2002" s="128"/>
      <c r="H2002" s="95"/>
      <c r="I2002" s="7"/>
      <c r="J2002" s="8"/>
      <c r="K2002" s="8"/>
      <c r="L2002" s="8"/>
      <c r="M2002" s="129"/>
    </row>
    <row r="2003" spans="1:13">
      <c r="A2003" s="17">
        <v>14</v>
      </c>
      <c r="B2003" s="76"/>
      <c r="C2003" s="6"/>
      <c r="D2003" s="6"/>
      <c r="E2003" s="6"/>
      <c r="F2003" s="6"/>
      <c r="G2003" s="128"/>
      <c r="H2003" s="95"/>
      <c r="I2003" s="7"/>
      <c r="J2003" s="8"/>
      <c r="K2003" s="8"/>
      <c r="L2003" s="8"/>
      <c r="M2003" s="129"/>
    </row>
    <row r="2004" spans="1:13">
      <c r="A2004" s="17">
        <v>15</v>
      </c>
      <c r="B2004" s="76"/>
      <c r="C2004" s="6"/>
      <c r="D2004" s="6"/>
      <c r="E2004" s="6"/>
      <c r="F2004" s="6"/>
      <c r="G2004" s="128"/>
      <c r="H2004" s="95"/>
      <c r="I2004" s="7"/>
      <c r="J2004" s="8"/>
      <c r="K2004" s="8"/>
      <c r="L2004" s="8"/>
      <c r="M2004" s="129"/>
    </row>
    <row r="2005" spans="1:13">
      <c r="A2005" s="17">
        <v>16</v>
      </c>
      <c r="B2005" s="75"/>
      <c r="C2005" s="6"/>
      <c r="D2005" s="6"/>
      <c r="E2005" s="6"/>
      <c r="F2005" s="6"/>
      <c r="G2005" s="132"/>
      <c r="H2005" s="95"/>
      <c r="I2005" s="7"/>
      <c r="J2005" s="8"/>
      <c r="K2005" s="8"/>
      <c r="L2005" s="8"/>
      <c r="M2005" s="129"/>
    </row>
    <row r="2006" spans="1:13">
      <c r="A2006" s="17">
        <v>17</v>
      </c>
      <c r="B2006" s="76"/>
      <c r="C2006" s="6"/>
      <c r="D2006" s="6"/>
      <c r="E2006" s="6"/>
      <c r="F2006" s="6"/>
      <c r="G2006" s="132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32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29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29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29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29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29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29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29"/>
    </row>
    <row r="2015" spans="1:13">
      <c r="G2015" s="129"/>
      <c r="H2015" s="8"/>
      <c r="I2015" s="8"/>
      <c r="J2015" s="8"/>
      <c r="K2015" s="8"/>
      <c r="L2015" s="8"/>
      <c r="M2015" s="129"/>
    </row>
    <row r="2016" spans="1:13">
      <c r="G2016" s="129"/>
      <c r="H2016" s="8"/>
      <c r="I2016" s="8"/>
      <c r="J2016" s="8"/>
      <c r="K2016" s="8"/>
      <c r="L2016" s="8"/>
      <c r="M2016" s="129"/>
    </row>
    <row r="2017" spans="1:13">
      <c r="G2017" s="129"/>
      <c r="H2017" s="8"/>
      <c r="I2017" s="8"/>
      <c r="J2017" s="8"/>
      <c r="K2017" s="8"/>
      <c r="L2017" s="8"/>
      <c r="M2017" s="129"/>
    </row>
    <row r="2018" spans="1:13">
      <c r="G2018" s="129"/>
      <c r="H2018" s="8"/>
      <c r="I2018" s="8"/>
      <c r="J2018" s="8"/>
      <c r="K2018" s="8"/>
      <c r="L2018" s="8"/>
      <c r="M2018" s="129"/>
    </row>
    <row r="2019" spans="1:13">
      <c r="G2019" s="129"/>
      <c r="H2019" s="8"/>
      <c r="I2019" s="8"/>
      <c r="J2019" s="8"/>
      <c r="K2019" s="8"/>
      <c r="L2019" s="8"/>
      <c r="M2019" s="129"/>
    </row>
    <row r="2020" spans="1:13">
      <c r="G2020" s="129"/>
      <c r="H2020" s="8"/>
      <c r="I2020" s="8"/>
      <c r="J2020" s="8"/>
      <c r="K2020" s="8"/>
      <c r="L2020" s="8"/>
      <c r="M2020" s="129"/>
    </row>
    <row r="2021" spans="1:13">
      <c r="G2021" s="129"/>
      <c r="H2021" s="8"/>
      <c r="I2021" s="8"/>
      <c r="J2021" s="8"/>
      <c r="K2021" s="8"/>
      <c r="L2021" s="8"/>
      <c r="M2021" s="129"/>
    </row>
    <row r="2022" spans="1:13">
      <c r="G2022" s="129"/>
      <c r="H2022" s="8"/>
      <c r="I2022" s="8"/>
      <c r="J2022" s="8"/>
      <c r="K2022" s="8"/>
      <c r="L2022" s="8"/>
      <c r="M2022" s="129"/>
    </row>
    <row r="2023" spans="1:13">
      <c r="G2023" s="129"/>
      <c r="H2023" s="8"/>
      <c r="I2023" s="8"/>
      <c r="J2023" s="8"/>
      <c r="K2023" s="8"/>
      <c r="L2023" s="8"/>
      <c r="M2023" s="129"/>
    </row>
    <row r="2024" spans="1:13">
      <c r="G2024" s="129"/>
      <c r="H2024" s="8"/>
      <c r="I2024" s="8"/>
      <c r="J2024" s="8"/>
      <c r="K2024" s="8"/>
      <c r="L2024" s="8"/>
      <c r="M2024" s="129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  <c r="M2025" s="124"/>
    </row>
    <row r="2026" spans="1:13">
      <c r="A2026" s="202" t="s">
        <v>86</v>
      </c>
      <c r="B2026" s="203"/>
      <c r="C2026" s="203"/>
      <c r="D2026" s="203"/>
      <c r="E2026" s="203"/>
      <c r="F2026" s="97"/>
      <c r="G2026" s="108"/>
      <c r="H2026" s="96" t="s">
        <v>51</v>
      </c>
      <c r="I2026" s="96"/>
      <c r="J2026" s="96"/>
      <c r="K2026" s="27"/>
      <c r="L2026" s="27"/>
      <c r="M2026" s="108"/>
    </row>
    <row r="2027" spans="1:13">
      <c r="A2027" s="34" t="s">
        <v>52</v>
      </c>
      <c r="B2027" s="97"/>
      <c r="C2027" s="97"/>
      <c r="D2027" s="97"/>
      <c r="E2027" s="97"/>
      <c r="F2027" s="97"/>
      <c r="G2027" s="108"/>
      <c r="H2027" s="55" t="s">
        <v>89</v>
      </c>
      <c r="I2027" s="55"/>
      <c r="J2027" s="55"/>
      <c r="K2027" s="37"/>
      <c r="L2027" s="26"/>
      <c r="M2027" s="125"/>
    </row>
    <row r="2028" spans="1:13">
      <c r="A2028" s="97"/>
      <c r="B2028" s="29"/>
      <c r="C2028" s="15" t="s">
        <v>53</v>
      </c>
      <c r="D2028" s="67"/>
      <c r="E2028" s="30"/>
      <c r="F2028" s="28"/>
      <c r="G2028" s="108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8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8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8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8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8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8"/>
      <c r="H2034" s="72"/>
      <c r="I2034" s="72"/>
      <c r="J2034" s="72"/>
      <c r="K2034" s="72"/>
      <c r="L2034" s="44"/>
      <c r="M2034" s="11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8"/>
      <c r="H2035" s="98"/>
      <c r="I2035" s="98"/>
      <c r="J2035" s="98"/>
      <c r="K2035" s="98"/>
      <c r="L2035" s="44"/>
      <c r="M2035" s="115"/>
    </row>
    <row r="2036" spans="1:13">
      <c r="A2036" s="17">
        <v>3</v>
      </c>
      <c r="B2036" s="75"/>
      <c r="C2036" s="71"/>
      <c r="D2036" s="6"/>
      <c r="E2036" s="71"/>
      <c r="F2036" s="6"/>
      <c r="G2036" s="108"/>
      <c r="H2036" s="204" t="s">
        <v>75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8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8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8"/>
      <c r="H2039" s="206" t="s">
        <v>66</v>
      </c>
      <c r="I2039" s="207"/>
      <c r="J2039" s="206" t="s">
        <v>67</v>
      </c>
      <c r="K2039" s="207"/>
      <c r="L2039" s="20"/>
      <c r="M2039" s="128"/>
    </row>
    <row r="2040" spans="1:13">
      <c r="A2040" s="17">
        <v>7</v>
      </c>
      <c r="B2040" s="76"/>
      <c r="C2040" s="71"/>
      <c r="D2040" s="71"/>
      <c r="E2040" s="71"/>
      <c r="F2040" s="6"/>
      <c r="G2040" s="108"/>
      <c r="H2040" s="197"/>
      <c r="I2040" s="198"/>
      <c r="J2040" s="197"/>
      <c r="K2040" s="198"/>
      <c r="L2040" s="27"/>
      <c r="M2040" s="108"/>
    </row>
    <row r="2041" spans="1:13">
      <c r="A2041" s="17">
        <v>8</v>
      </c>
      <c r="B2041" s="7"/>
      <c r="C2041" s="7"/>
      <c r="D2041" s="7"/>
      <c r="E2041" s="71"/>
      <c r="F2041" s="6"/>
      <c r="G2041" s="108"/>
      <c r="H2041" s="199"/>
      <c r="I2041" s="200"/>
      <c r="J2041" s="199"/>
      <c r="K2041" s="200"/>
      <c r="L2041" s="27"/>
      <c r="M2041" s="108"/>
    </row>
    <row r="2042" spans="1:13">
      <c r="A2042" s="17">
        <v>9</v>
      </c>
      <c r="B2042" s="23"/>
      <c r="C2042" s="7"/>
      <c r="D2042" s="7"/>
      <c r="E2042" s="6"/>
      <c r="F2042" s="6"/>
      <c r="G2042" s="108"/>
      <c r="H2042" s="38" t="s">
        <v>68</v>
      </c>
      <c r="I2042" s="38"/>
      <c r="J2042" s="38"/>
      <c r="K2042" s="38"/>
      <c r="L2042" s="27"/>
      <c r="M2042" s="108"/>
    </row>
    <row r="2043" spans="1:13">
      <c r="A2043" s="17">
        <v>10</v>
      </c>
      <c r="B2043" s="95"/>
      <c r="C2043" s="6"/>
      <c r="D2043" s="6"/>
      <c r="E2043" s="6"/>
      <c r="F2043" s="6"/>
      <c r="G2043" s="108"/>
      <c r="H2043" s="54" t="s">
        <v>69</v>
      </c>
      <c r="I2043" s="54"/>
      <c r="J2043" s="54"/>
      <c r="K2043" s="54"/>
      <c r="L2043" s="27"/>
      <c r="M2043" s="108"/>
    </row>
    <row r="2044" spans="1:13">
      <c r="A2044" s="17">
        <v>11</v>
      </c>
      <c r="B2044" s="76"/>
      <c r="C2044" s="6"/>
      <c r="D2044" s="6"/>
      <c r="E2044" s="6"/>
      <c r="F2044" s="6"/>
      <c r="G2044" s="128"/>
      <c r="H2044" s="182"/>
      <c r="I2044" s="183"/>
      <c r="J2044" s="8"/>
      <c r="K2044" s="8"/>
      <c r="L2044" s="8"/>
      <c r="M2044" s="129"/>
    </row>
    <row r="2045" spans="1:13">
      <c r="A2045" s="17">
        <v>12</v>
      </c>
      <c r="B2045" s="75"/>
      <c r="C2045" s="6"/>
      <c r="D2045" s="6"/>
      <c r="E2045" s="6"/>
      <c r="F2045" s="6"/>
      <c r="G2045" s="128"/>
      <c r="H2045" s="95"/>
      <c r="I2045" s="7"/>
      <c r="J2045" s="8"/>
      <c r="K2045" s="8"/>
      <c r="L2045" s="8"/>
      <c r="M2045" s="129"/>
    </row>
    <row r="2046" spans="1:13">
      <c r="A2046" s="17">
        <v>13</v>
      </c>
      <c r="B2046" s="76"/>
      <c r="C2046" s="6"/>
      <c r="D2046" s="6"/>
      <c r="E2046" s="6"/>
      <c r="F2046" s="6"/>
      <c r="G2046" s="128"/>
      <c r="H2046" s="95"/>
      <c r="I2046" s="7"/>
      <c r="J2046" s="8"/>
      <c r="K2046" s="8"/>
      <c r="L2046" s="8"/>
      <c r="M2046" s="129"/>
    </row>
    <row r="2047" spans="1:13">
      <c r="A2047" s="17">
        <v>14</v>
      </c>
      <c r="B2047" s="76"/>
      <c r="C2047" s="6"/>
      <c r="D2047" s="6"/>
      <c r="E2047" s="6"/>
      <c r="F2047" s="6"/>
      <c r="G2047" s="128"/>
      <c r="H2047" s="95"/>
      <c r="I2047" s="7"/>
      <c r="J2047" s="8"/>
      <c r="K2047" s="8"/>
      <c r="L2047" s="8"/>
      <c r="M2047" s="129"/>
    </row>
    <row r="2048" spans="1:13">
      <c r="A2048" s="17">
        <v>15</v>
      </c>
      <c r="B2048" s="76"/>
      <c r="C2048" s="6"/>
      <c r="D2048" s="6"/>
      <c r="E2048" s="6"/>
      <c r="F2048" s="6"/>
      <c r="G2048" s="128"/>
      <c r="H2048" s="95"/>
      <c r="I2048" s="7"/>
      <c r="J2048" s="8"/>
      <c r="K2048" s="8"/>
      <c r="L2048" s="8"/>
      <c r="M2048" s="129"/>
    </row>
    <row r="2049" spans="1:13">
      <c r="A2049" s="17">
        <v>16</v>
      </c>
      <c r="B2049" s="75"/>
      <c r="C2049" s="6"/>
      <c r="D2049" s="6"/>
      <c r="E2049" s="6"/>
      <c r="F2049" s="6"/>
      <c r="G2049" s="132"/>
      <c r="H2049" s="95"/>
      <c r="I2049" s="7"/>
      <c r="J2049" s="8"/>
      <c r="K2049" s="8"/>
      <c r="L2049" s="8"/>
      <c r="M2049" s="129"/>
    </row>
    <row r="2050" spans="1:13">
      <c r="A2050" s="17">
        <v>17</v>
      </c>
      <c r="B2050" s="76"/>
      <c r="C2050" s="6"/>
      <c r="D2050" s="6"/>
      <c r="E2050" s="6"/>
      <c r="F2050" s="6"/>
      <c r="G2050" s="132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32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29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29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29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29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29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29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29"/>
    </row>
    <row r="2059" spans="1:13">
      <c r="G2059" s="129"/>
      <c r="H2059" s="8"/>
      <c r="I2059" s="8"/>
      <c r="J2059" s="8"/>
      <c r="K2059" s="8"/>
      <c r="L2059" s="8"/>
      <c r="M2059" s="129"/>
    </row>
    <row r="2060" spans="1:13">
      <c r="G2060" s="129"/>
      <c r="H2060" s="8"/>
      <c r="I2060" s="8"/>
      <c r="J2060" s="8"/>
      <c r="K2060" s="8"/>
      <c r="L2060" s="8"/>
      <c r="M2060" s="129"/>
    </row>
    <row r="2061" spans="1:13">
      <c r="G2061" s="129"/>
      <c r="H2061" s="8"/>
      <c r="I2061" s="8"/>
      <c r="J2061" s="8"/>
      <c r="K2061" s="8"/>
      <c r="L2061" s="8"/>
      <c r="M2061" s="129"/>
    </row>
    <row r="2062" spans="1:13">
      <c r="G2062" s="129"/>
      <c r="H2062" s="8"/>
      <c r="I2062" s="8"/>
      <c r="J2062" s="8"/>
      <c r="K2062" s="8"/>
      <c r="L2062" s="8"/>
      <c r="M2062" s="129"/>
    </row>
    <row r="2063" spans="1:13">
      <c r="G2063" s="129"/>
      <c r="H2063" s="8"/>
      <c r="I2063" s="8"/>
      <c r="J2063" s="8"/>
      <c r="K2063" s="8"/>
      <c r="L2063" s="8"/>
      <c r="M2063" s="129"/>
    </row>
    <row r="2064" spans="1:13">
      <c r="G2064" s="129"/>
      <c r="H2064" s="8"/>
      <c r="I2064" s="8"/>
      <c r="J2064" s="8"/>
      <c r="K2064" s="8"/>
      <c r="L2064" s="8"/>
      <c r="M2064" s="129"/>
    </row>
    <row r="2065" spans="1:13">
      <c r="G2065" s="129"/>
      <c r="H2065" s="8"/>
      <c r="I2065" s="8"/>
      <c r="J2065" s="8"/>
      <c r="K2065" s="8"/>
      <c r="L2065" s="8"/>
      <c r="M2065" s="129"/>
    </row>
    <row r="2066" spans="1:13">
      <c r="G2066" s="129"/>
      <c r="H2066" s="8"/>
      <c r="I2066" s="8"/>
      <c r="J2066" s="8"/>
      <c r="K2066" s="8"/>
      <c r="L2066" s="8"/>
      <c r="M2066" s="129"/>
    </row>
    <row r="2067" spans="1:13">
      <c r="G2067" s="129"/>
      <c r="H2067" s="8"/>
      <c r="I2067" s="8"/>
      <c r="J2067" s="8"/>
      <c r="K2067" s="8"/>
      <c r="L2067" s="8"/>
      <c r="M2067" s="129"/>
    </row>
    <row r="2068" spans="1:13">
      <c r="G2068" s="129"/>
      <c r="H2068" s="8"/>
      <c r="I2068" s="8"/>
      <c r="J2068" s="8"/>
      <c r="K2068" s="8"/>
      <c r="L2068" s="8"/>
      <c r="M2068" s="129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  <c r="M2069" s="124"/>
    </row>
    <row r="2070" spans="1:13">
      <c r="A2070" s="202" t="s">
        <v>86</v>
      </c>
      <c r="B2070" s="203"/>
      <c r="C2070" s="203"/>
      <c r="D2070" s="203"/>
      <c r="E2070" s="203"/>
      <c r="F2070" s="97"/>
      <c r="G2070" s="108"/>
      <c r="H2070" s="96" t="s">
        <v>51</v>
      </c>
      <c r="I2070" s="96"/>
      <c r="J2070" s="96"/>
      <c r="K2070" s="27"/>
      <c r="L2070" s="27"/>
      <c r="M2070" s="108"/>
    </row>
    <row r="2071" spans="1:13">
      <c r="A2071" s="34" t="s">
        <v>52</v>
      </c>
      <c r="B2071" s="97"/>
      <c r="C2071" s="97"/>
      <c r="D2071" s="97"/>
      <c r="E2071" s="97"/>
      <c r="F2071" s="97"/>
      <c r="G2071" s="108"/>
      <c r="H2071" s="55" t="s">
        <v>89</v>
      </c>
      <c r="I2071" s="55"/>
      <c r="J2071" s="55"/>
      <c r="K2071" s="37"/>
      <c r="L2071" s="26"/>
      <c r="M2071" s="125"/>
    </row>
    <row r="2072" spans="1:13">
      <c r="A2072" s="97"/>
      <c r="B2072" s="29"/>
      <c r="C2072" s="15" t="s">
        <v>53</v>
      </c>
      <c r="D2072" s="67"/>
      <c r="E2072" s="30"/>
      <c r="F2072" s="28"/>
      <c r="G2072" s="108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8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8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8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8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8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8"/>
      <c r="H2078" s="72"/>
      <c r="I2078" s="72"/>
      <c r="J2078" s="72"/>
      <c r="K2078" s="72"/>
      <c r="L2078" s="44"/>
      <c r="M2078" s="11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8"/>
      <c r="H2079" s="98"/>
      <c r="I2079" s="98"/>
      <c r="J2079" s="98"/>
      <c r="K2079" s="98"/>
      <c r="L2079" s="44"/>
      <c r="M2079" s="115"/>
    </row>
    <row r="2080" spans="1:13">
      <c r="A2080" s="17">
        <v>3</v>
      </c>
      <c r="B2080" s="75"/>
      <c r="C2080" s="71"/>
      <c r="D2080" s="6"/>
      <c r="E2080" s="71"/>
      <c r="F2080" s="6"/>
      <c r="G2080" s="108"/>
      <c r="H2080" s="204" t="s">
        <v>75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8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8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8"/>
      <c r="H2083" s="206" t="s">
        <v>66</v>
      </c>
      <c r="I2083" s="207"/>
      <c r="J2083" s="206" t="s">
        <v>67</v>
      </c>
      <c r="K2083" s="207"/>
      <c r="L2083" s="20"/>
      <c r="M2083" s="128"/>
    </row>
    <row r="2084" spans="1:13">
      <c r="A2084" s="17">
        <v>7</v>
      </c>
      <c r="B2084" s="76"/>
      <c r="C2084" s="71"/>
      <c r="D2084" s="71"/>
      <c r="E2084" s="71"/>
      <c r="F2084" s="6"/>
      <c r="G2084" s="108"/>
      <c r="H2084" s="197"/>
      <c r="I2084" s="198"/>
      <c r="J2084" s="197"/>
      <c r="K2084" s="198"/>
      <c r="L2084" s="27"/>
      <c r="M2084" s="108"/>
    </row>
    <row r="2085" spans="1:13">
      <c r="A2085" s="17">
        <v>8</v>
      </c>
      <c r="B2085" s="7"/>
      <c r="C2085" s="7"/>
      <c r="D2085" s="7"/>
      <c r="E2085" s="71"/>
      <c r="F2085" s="6"/>
      <c r="G2085" s="108"/>
      <c r="H2085" s="199"/>
      <c r="I2085" s="200"/>
      <c r="J2085" s="199"/>
      <c r="K2085" s="200"/>
      <c r="L2085" s="27"/>
      <c r="M2085" s="108"/>
    </row>
    <row r="2086" spans="1:13">
      <c r="A2086" s="17">
        <v>9</v>
      </c>
      <c r="B2086" s="23"/>
      <c r="C2086" s="7"/>
      <c r="D2086" s="7"/>
      <c r="E2086" s="6"/>
      <c r="F2086" s="6"/>
      <c r="G2086" s="108"/>
      <c r="H2086" s="38" t="s">
        <v>68</v>
      </c>
      <c r="I2086" s="38"/>
      <c r="J2086" s="38"/>
      <c r="K2086" s="38"/>
      <c r="L2086" s="27"/>
      <c r="M2086" s="108"/>
    </row>
    <row r="2087" spans="1:13">
      <c r="A2087" s="17">
        <v>10</v>
      </c>
      <c r="B2087" s="95"/>
      <c r="C2087" s="6"/>
      <c r="D2087" s="6"/>
      <c r="E2087" s="6"/>
      <c r="F2087" s="6"/>
      <c r="G2087" s="108"/>
      <c r="H2087" s="54" t="s">
        <v>69</v>
      </c>
      <c r="I2087" s="54"/>
      <c r="J2087" s="54"/>
      <c r="K2087" s="54"/>
      <c r="L2087" s="27"/>
      <c r="M2087" s="108"/>
    </row>
    <row r="2088" spans="1:13">
      <c r="A2088" s="17">
        <v>11</v>
      </c>
      <c r="B2088" s="76"/>
      <c r="C2088" s="6"/>
      <c r="D2088" s="6"/>
      <c r="E2088" s="6"/>
      <c r="F2088" s="6"/>
      <c r="G2088" s="128"/>
      <c r="H2088" s="182"/>
      <c r="I2088" s="183"/>
      <c r="J2088" s="8"/>
      <c r="K2088" s="8"/>
      <c r="L2088" s="8"/>
      <c r="M2088" s="129"/>
    </row>
    <row r="2089" spans="1:13">
      <c r="A2089" s="17">
        <v>12</v>
      </c>
      <c r="B2089" s="75"/>
      <c r="C2089" s="6"/>
      <c r="D2089" s="6"/>
      <c r="E2089" s="6"/>
      <c r="F2089" s="6"/>
      <c r="G2089" s="128"/>
      <c r="H2089" s="95"/>
      <c r="I2089" s="7"/>
      <c r="J2089" s="8"/>
      <c r="K2089" s="8"/>
      <c r="L2089" s="8"/>
      <c r="M2089" s="129"/>
    </row>
    <row r="2090" spans="1:13">
      <c r="A2090" s="17">
        <v>13</v>
      </c>
      <c r="B2090" s="76"/>
      <c r="C2090" s="6"/>
      <c r="D2090" s="6"/>
      <c r="E2090" s="6"/>
      <c r="F2090" s="6"/>
      <c r="G2090" s="128"/>
      <c r="H2090" s="95"/>
      <c r="I2090" s="7"/>
      <c r="J2090" s="8"/>
      <c r="K2090" s="8"/>
      <c r="L2090" s="8"/>
      <c r="M2090" s="129"/>
    </row>
    <row r="2091" spans="1:13">
      <c r="A2091" s="17">
        <v>14</v>
      </c>
      <c r="B2091" s="76"/>
      <c r="C2091" s="6"/>
      <c r="D2091" s="6"/>
      <c r="E2091" s="6"/>
      <c r="F2091" s="6"/>
      <c r="G2091" s="128"/>
      <c r="H2091" s="95"/>
      <c r="I2091" s="7"/>
      <c r="J2091" s="8"/>
      <c r="K2091" s="8"/>
      <c r="L2091" s="8"/>
      <c r="M2091" s="129"/>
    </row>
    <row r="2092" spans="1:13">
      <c r="A2092" s="17">
        <v>15</v>
      </c>
      <c r="B2092" s="76"/>
      <c r="C2092" s="6"/>
      <c r="D2092" s="6"/>
      <c r="E2092" s="6"/>
      <c r="F2092" s="6"/>
      <c r="G2092" s="128"/>
      <c r="H2092" s="95"/>
      <c r="I2092" s="7"/>
      <c r="J2092" s="8"/>
      <c r="K2092" s="8"/>
      <c r="L2092" s="8"/>
      <c r="M2092" s="129"/>
    </row>
    <row r="2093" spans="1:13">
      <c r="A2093" s="17">
        <v>16</v>
      </c>
      <c r="B2093" s="75"/>
      <c r="C2093" s="6"/>
      <c r="D2093" s="6"/>
      <c r="E2093" s="6"/>
      <c r="F2093" s="6"/>
      <c r="G2093" s="132"/>
      <c r="H2093" s="95"/>
      <c r="I2093" s="7"/>
      <c r="J2093" s="8"/>
      <c r="K2093" s="8"/>
      <c r="L2093" s="8"/>
      <c r="M2093" s="129"/>
    </row>
    <row r="2094" spans="1:13">
      <c r="A2094" s="17">
        <v>17</v>
      </c>
      <c r="B2094" s="76"/>
      <c r="C2094" s="6"/>
      <c r="D2094" s="6"/>
      <c r="E2094" s="6"/>
      <c r="F2094" s="6"/>
      <c r="G2094" s="132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32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29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29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29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29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29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29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29"/>
    </row>
    <row r="2103" spans="1:13">
      <c r="G2103" s="129"/>
      <c r="H2103" s="8"/>
      <c r="I2103" s="8"/>
      <c r="J2103" s="8"/>
      <c r="K2103" s="8"/>
      <c r="L2103" s="8"/>
      <c r="M2103" s="129"/>
    </row>
    <row r="2104" spans="1:13">
      <c r="G2104" s="129"/>
      <c r="H2104" s="8"/>
      <c r="I2104" s="8"/>
      <c r="J2104" s="8"/>
      <c r="K2104" s="8"/>
      <c r="L2104" s="8"/>
      <c r="M2104" s="129"/>
    </row>
    <row r="2105" spans="1:13">
      <c r="G2105" s="129"/>
      <c r="H2105" s="8"/>
      <c r="I2105" s="8"/>
      <c r="J2105" s="8"/>
      <c r="K2105" s="8"/>
      <c r="L2105" s="8"/>
      <c r="M2105" s="129"/>
    </row>
    <row r="2106" spans="1:13">
      <c r="G2106" s="129"/>
      <c r="H2106" s="8"/>
      <c r="I2106" s="8"/>
      <c r="J2106" s="8"/>
      <c r="K2106" s="8"/>
      <c r="L2106" s="8"/>
      <c r="M2106" s="129"/>
    </row>
    <row r="2107" spans="1:13">
      <c r="G2107" s="129"/>
      <c r="H2107" s="8"/>
      <c r="I2107" s="8"/>
      <c r="J2107" s="8"/>
      <c r="K2107" s="8"/>
      <c r="L2107" s="8"/>
      <c r="M2107" s="129"/>
    </row>
    <row r="2108" spans="1:13">
      <c r="G2108" s="129"/>
      <c r="H2108" s="8"/>
      <c r="I2108" s="8"/>
      <c r="J2108" s="8"/>
      <c r="K2108" s="8"/>
      <c r="L2108" s="8"/>
      <c r="M2108" s="129"/>
    </row>
    <row r="2109" spans="1:13">
      <c r="G2109" s="129"/>
      <c r="H2109" s="8"/>
      <c r="I2109" s="8"/>
      <c r="J2109" s="8"/>
      <c r="K2109" s="8"/>
      <c r="L2109" s="8"/>
      <c r="M2109" s="129"/>
    </row>
    <row r="2110" spans="1:13">
      <c r="G2110" s="129"/>
      <c r="H2110" s="8"/>
      <c r="I2110" s="8"/>
      <c r="J2110" s="8"/>
      <c r="K2110" s="8"/>
      <c r="L2110" s="8"/>
      <c r="M2110" s="129"/>
    </row>
    <row r="2111" spans="1:13">
      <c r="G2111" s="129"/>
      <c r="H2111" s="8"/>
      <c r="I2111" s="8"/>
      <c r="J2111" s="8"/>
      <c r="K2111" s="8"/>
      <c r="L2111" s="8"/>
      <c r="M2111" s="129"/>
    </row>
    <row r="2112" spans="1:13">
      <c r="G2112" s="129"/>
      <c r="H2112" s="8"/>
      <c r="I2112" s="8"/>
      <c r="J2112" s="8"/>
      <c r="K2112" s="8"/>
      <c r="L2112" s="8"/>
      <c r="M2112" s="129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  <c r="M2113" s="124"/>
    </row>
    <row r="2114" spans="1:13">
      <c r="A2114" s="202" t="s">
        <v>86</v>
      </c>
      <c r="B2114" s="203"/>
      <c r="C2114" s="203"/>
      <c r="D2114" s="203"/>
      <c r="E2114" s="203"/>
      <c r="F2114" s="97"/>
      <c r="G2114" s="108"/>
      <c r="H2114" s="96" t="s">
        <v>51</v>
      </c>
      <c r="I2114" s="96"/>
      <c r="J2114" s="96"/>
      <c r="K2114" s="27"/>
      <c r="L2114" s="27"/>
      <c r="M2114" s="108"/>
    </row>
    <row r="2115" spans="1:13">
      <c r="A2115" s="34" t="s">
        <v>52</v>
      </c>
      <c r="B2115" s="97"/>
      <c r="C2115" s="97"/>
      <c r="D2115" s="97"/>
      <c r="E2115" s="97"/>
      <c r="F2115" s="97"/>
      <c r="G2115" s="108"/>
      <c r="H2115" s="55" t="s">
        <v>89</v>
      </c>
      <c r="I2115" s="55"/>
      <c r="J2115" s="55"/>
      <c r="K2115" s="37"/>
      <c r="L2115" s="26"/>
      <c r="M2115" s="125"/>
    </row>
    <row r="2116" spans="1:13">
      <c r="A2116" s="97"/>
      <c r="B2116" s="29"/>
      <c r="C2116" s="15" t="s">
        <v>53</v>
      </c>
      <c r="D2116" s="67"/>
      <c r="E2116" s="30"/>
      <c r="F2116" s="28"/>
      <c r="G2116" s="108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8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8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8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8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8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8"/>
      <c r="H2122" s="72"/>
      <c r="I2122" s="72"/>
      <c r="J2122" s="72"/>
      <c r="K2122" s="72"/>
      <c r="L2122" s="44"/>
      <c r="M2122" s="11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8"/>
      <c r="H2123" s="98"/>
      <c r="I2123" s="98"/>
      <c r="J2123" s="98"/>
      <c r="K2123" s="98"/>
      <c r="L2123" s="44"/>
      <c r="M2123" s="115"/>
    </row>
    <row r="2124" spans="1:13">
      <c r="A2124" s="17">
        <v>3</v>
      </c>
      <c r="B2124" s="75"/>
      <c r="C2124" s="71"/>
      <c r="D2124" s="6"/>
      <c r="E2124" s="71"/>
      <c r="F2124" s="6"/>
      <c r="G2124" s="108"/>
      <c r="H2124" s="204" t="s">
        <v>75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8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8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8"/>
      <c r="H2127" s="206" t="s">
        <v>66</v>
      </c>
      <c r="I2127" s="207"/>
      <c r="J2127" s="206" t="s">
        <v>67</v>
      </c>
      <c r="K2127" s="207"/>
      <c r="L2127" s="20"/>
      <c r="M2127" s="128"/>
    </row>
    <row r="2128" spans="1:13">
      <c r="A2128" s="17">
        <v>7</v>
      </c>
      <c r="B2128" s="76"/>
      <c r="C2128" s="71"/>
      <c r="D2128" s="71"/>
      <c r="E2128" s="71"/>
      <c r="F2128" s="6"/>
      <c r="G2128" s="108"/>
      <c r="H2128" s="197"/>
      <c r="I2128" s="198"/>
      <c r="J2128" s="197"/>
      <c r="K2128" s="198"/>
      <c r="L2128" s="27"/>
      <c r="M2128" s="108"/>
    </row>
    <row r="2129" spans="1:13">
      <c r="A2129" s="17">
        <v>8</v>
      </c>
      <c r="B2129" s="7"/>
      <c r="C2129" s="7"/>
      <c r="D2129" s="7"/>
      <c r="E2129" s="71"/>
      <c r="F2129" s="6"/>
      <c r="G2129" s="108"/>
      <c r="H2129" s="199"/>
      <c r="I2129" s="200"/>
      <c r="J2129" s="199"/>
      <c r="K2129" s="200"/>
      <c r="L2129" s="27"/>
      <c r="M2129" s="108"/>
    </row>
    <row r="2130" spans="1:13">
      <c r="A2130" s="17">
        <v>9</v>
      </c>
      <c r="B2130" s="23"/>
      <c r="C2130" s="7"/>
      <c r="D2130" s="7"/>
      <c r="E2130" s="6"/>
      <c r="F2130" s="6"/>
      <c r="G2130" s="108"/>
      <c r="H2130" s="38" t="s">
        <v>68</v>
      </c>
      <c r="I2130" s="38"/>
      <c r="J2130" s="38"/>
      <c r="K2130" s="38"/>
      <c r="L2130" s="27"/>
      <c r="M2130" s="108"/>
    </row>
    <row r="2131" spans="1:13">
      <c r="A2131" s="17">
        <v>10</v>
      </c>
      <c r="B2131" s="95"/>
      <c r="C2131" s="6"/>
      <c r="D2131" s="6"/>
      <c r="E2131" s="6"/>
      <c r="F2131" s="6"/>
      <c r="G2131" s="108"/>
      <c r="H2131" s="54" t="s">
        <v>69</v>
      </c>
      <c r="I2131" s="54"/>
      <c r="J2131" s="54"/>
      <c r="K2131" s="54"/>
      <c r="L2131" s="27"/>
      <c r="M2131" s="108"/>
    </row>
    <row r="2132" spans="1:13">
      <c r="A2132" s="17">
        <v>11</v>
      </c>
      <c r="B2132" s="76"/>
      <c r="C2132" s="6"/>
      <c r="D2132" s="6"/>
      <c r="E2132" s="6"/>
      <c r="F2132" s="6"/>
      <c r="G2132" s="128"/>
      <c r="H2132" s="182"/>
      <c r="I2132" s="183"/>
      <c r="J2132" s="8"/>
      <c r="K2132" s="8"/>
      <c r="L2132" s="8"/>
      <c r="M2132" s="129"/>
    </row>
    <row r="2133" spans="1:13">
      <c r="A2133" s="17">
        <v>12</v>
      </c>
      <c r="B2133" s="75"/>
      <c r="C2133" s="6"/>
      <c r="D2133" s="6"/>
      <c r="E2133" s="6"/>
      <c r="F2133" s="6"/>
      <c r="G2133" s="128"/>
      <c r="H2133" s="95"/>
      <c r="I2133" s="7"/>
      <c r="J2133" s="8"/>
      <c r="K2133" s="8"/>
      <c r="L2133" s="8"/>
      <c r="M2133" s="129"/>
    </row>
    <row r="2134" spans="1:13">
      <c r="A2134" s="17">
        <v>13</v>
      </c>
      <c r="B2134" s="76"/>
      <c r="C2134" s="6"/>
      <c r="D2134" s="6"/>
      <c r="E2134" s="6"/>
      <c r="F2134" s="6"/>
      <c r="G2134" s="128"/>
      <c r="H2134" s="95"/>
      <c r="I2134" s="7"/>
      <c r="J2134" s="8"/>
      <c r="K2134" s="8"/>
      <c r="L2134" s="8"/>
      <c r="M2134" s="129"/>
    </row>
    <row r="2135" spans="1:13">
      <c r="A2135" s="17">
        <v>14</v>
      </c>
      <c r="B2135" s="76"/>
      <c r="C2135" s="6"/>
      <c r="D2135" s="6"/>
      <c r="E2135" s="6"/>
      <c r="F2135" s="6"/>
      <c r="G2135" s="128"/>
      <c r="H2135" s="95"/>
      <c r="I2135" s="7"/>
      <c r="J2135" s="8"/>
      <c r="K2135" s="8"/>
      <c r="L2135" s="8"/>
      <c r="M2135" s="129"/>
    </row>
    <row r="2136" spans="1:13">
      <c r="A2136" s="17">
        <v>15</v>
      </c>
      <c r="B2136" s="76"/>
      <c r="C2136" s="6"/>
      <c r="D2136" s="6"/>
      <c r="E2136" s="6"/>
      <c r="F2136" s="6"/>
      <c r="G2136" s="128"/>
      <c r="H2136" s="95"/>
      <c r="I2136" s="7"/>
      <c r="J2136" s="8"/>
      <c r="K2136" s="8"/>
      <c r="L2136" s="8"/>
      <c r="M2136" s="129"/>
    </row>
    <row r="2137" spans="1:13">
      <c r="A2137" s="17">
        <v>16</v>
      </c>
      <c r="B2137" s="75"/>
      <c r="C2137" s="6"/>
      <c r="D2137" s="6"/>
      <c r="E2137" s="6"/>
      <c r="F2137" s="6"/>
      <c r="G2137" s="132"/>
      <c r="H2137" s="95"/>
      <c r="I2137" s="7"/>
      <c r="J2137" s="8"/>
      <c r="K2137" s="8"/>
      <c r="L2137" s="8"/>
      <c r="M2137" s="129"/>
    </row>
    <row r="2138" spans="1:13">
      <c r="A2138" s="17">
        <v>17</v>
      </c>
      <c r="B2138" s="76"/>
      <c r="C2138" s="6"/>
      <c r="D2138" s="6"/>
      <c r="E2138" s="6"/>
      <c r="F2138" s="6"/>
      <c r="G2138" s="132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32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29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29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29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29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29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29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29"/>
    </row>
    <row r="2147" spans="1:13">
      <c r="G2147" s="129"/>
      <c r="H2147" s="8"/>
      <c r="I2147" s="8"/>
      <c r="J2147" s="8"/>
      <c r="K2147" s="8"/>
      <c r="L2147" s="8"/>
      <c r="M2147" s="129"/>
    </row>
    <row r="2148" spans="1:13">
      <c r="G2148" s="129"/>
      <c r="H2148" s="8"/>
      <c r="I2148" s="8"/>
      <c r="J2148" s="8"/>
      <c r="K2148" s="8"/>
      <c r="L2148" s="8"/>
      <c r="M2148" s="129"/>
    </row>
    <row r="2149" spans="1:13">
      <c r="G2149" s="129"/>
      <c r="H2149" s="8"/>
      <c r="I2149" s="8"/>
      <c r="J2149" s="8"/>
      <c r="K2149" s="8"/>
      <c r="L2149" s="8"/>
      <c r="M2149" s="129"/>
    </row>
    <row r="2150" spans="1:13">
      <c r="G2150" s="129"/>
      <c r="H2150" s="8"/>
      <c r="I2150" s="8"/>
      <c r="J2150" s="8"/>
      <c r="K2150" s="8"/>
      <c r="L2150" s="8"/>
      <c r="M2150" s="129"/>
    </row>
    <row r="2151" spans="1:13">
      <c r="G2151" s="129"/>
      <c r="H2151" s="8"/>
      <c r="I2151" s="8"/>
      <c r="J2151" s="8"/>
      <c r="K2151" s="8"/>
      <c r="L2151" s="8"/>
      <c r="M2151" s="129"/>
    </row>
    <row r="2152" spans="1:13">
      <c r="G2152" s="129"/>
      <c r="H2152" s="8"/>
      <c r="I2152" s="8"/>
      <c r="J2152" s="8"/>
      <c r="K2152" s="8"/>
      <c r="L2152" s="8"/>
      <c r="M2152" s="129"/>
    </row>
    <row r="2153" spans="1:13">
      <c r="G2153" s="129"/>
      <c r="H2153" s="8"/>
      <c r="I2153" s="8"/>
      <c r="J2153" s="8"/>
      <c r="K2153" s="8"/>
      <c r="L2153" s="8"/>
      <c r="M2153" s="129"/>
    </row>
    <row r="2154" spans="1:13">
      <c r="G2154" s="129"/>
      <c r="H2154" s="8"/>
      <c r="I2154" s="8"/>
      <c r="J2154" s="8"/>
      <c r="K2154" s="8"/>
      <c r="L2154" s="8"/>
      <c r="M2154" s="129"/>
    </row>
    <row r="2155" spans="1:13">
      <c r="G2155" s="129"/>
      <c r="H2155" s="8"/>
      <c r="I2155" s="8"/>
      <c r="J2155" s="8"/>
      <c r="K2155" s="8"/>
      <c r="L2155" s="8"/>
      <c r="M2155" s="129"/>
    </row>
    <row r="2156" spans="1:13">
      <c r="G2156" s="129"/>
      <c r="H2156" s="8"/>
      <c r="I2156" s="8"/>
      <c r="J2156" s="8"/>
      <c r="K2156" s="8"/>
      <c r="L2156" s="8"/>
      <c r="M2156" s="129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  <c r="M2157" s="124"/>
    </row>
    <row r="2158" spans="1:13">
      <c r="A2158" s="202" t="s">
        <v>86</v>
      </c>
      <c r="B2158" s="203"/>
      <c r="C2158" s="203"/>
      <c r="D2158" s="203"/>
      <c r="E2158" s="203"/>
      <c r="F2158" s="97"/>
      <c r="G2158" s="108"/>
      <c r="H2158" s="96" t="s">
        <v>51</v>
      </c>
      <c r="I2158" s="96"/>
      <c r="J2158" s="96"/>
      <c r="K2158" s="27"/>
      <c r="L2158" s="27"/>
      <c r="M2158" s="108"/>
    </row>
    <row r="2159" spans="1:13">
      <c r="A2159" s="34" t="s">
        <v>52</v>
      </c>
      <c r="B2159" s="97"/>
      <c r="C2159" s="97"/>
      <c r="D2159" s="97"/>
      <c r="E2159" s="97"/>
      <c r="F2159" s="97"/>
      <c r="G2159" s="108"/>
      <c r="H2159" s="55" t="s">
        <v>89</v>
      </c>
      <c r="I2159" s="55"/>
      <c r="J2159" s="55"/>
      <c r="K2159" s="37"/>
      <c r="L2159" s="26"/>
      <c r="M2159" s="125"/>
    </row>
    <row r="2160" spans="1:13">
      <c r="A2160" s="97"/>
      <c r="B2160" s="29"/>
      <c r="C2160" s="15" t="s">
        <v>53</v>
      </c>
      <c r="D2160" s="67"/>
      <c r="E2160" s="30"/>
      <c r="F2160" s="28"/>
      <c r="G2160" s="108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8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8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8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8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8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8"/>
      <c r="H2166" s="72"/>
      <c r="I2166" s="72"/>
      <c r="J2166" s="72"/>
      <c r="K2166" s="72"/>
      <c r="L2166" s="44"/>
      <c r="M2166" s="11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8"/>
      <c r="H2167" s="98"/>
      <c r="I2167" s="98"/>
      <c r="J2167" s="98"/>
      <c r="K2167" s="98"/>
      <c r="L2167" s="44"/>
      <c r="M2167" s="115"/>
    </row>
    <row r="2168" spans="1:13">
      <c r="A2168" s="17">
        <v>3</v>
      </c>
      <c r="B2168" s="75"/>
      <c r="C2168" s="71"/>
      <c r="D2168" s="6"/>
      <c r="E2168" s="71"/>
      <c r="F2168" s="6"/>
      <c r="G2168" s="108"/>
      <c r="H2168" s="204" t="s">
        <v>75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8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8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8"/>
      <c r="H2171" s="206" t="s">
        <v>66</v>
      </c>
      <c r="I2171" s="207"/>
      <c r="J2171" s="206" t="s">
        <v>67</v>
      </c>
      <c r="K2171" s="207"/>
      <c r="L2171" s="20"/>
      <c r="M2171" s="128"/>
    </row>
    <row r="2172" spans="1:13">
      <c r="A2172" s="17">
        <v>7</v>
      </c>
      <c r="B2172" s="76"/>
      <c r="C2172" s="71"/>
      <c r="D2172" s="71"/>
      <c r="E2172" s="71"/>
      <c r="F2172" s="6"/>
      <c r="G2172" s="108"/>
      <c r="H2172" s="197"/>
      <c r="I2172" s="198"/>
      <c r="J2172" s="197"/>
      <c r="K2172" s="198"/>
      <c r="L2172" s="27"/>
      <c r="M2172" s="108"/>
    </row>
    <row r="2173" spans="1:13">
      <c r="A2173" s="17">
        <v>8</v>
      </c>
      <c r="B2173" s="7"/>
      <c r="C2173" s="7"/>
      <c r="D2173" s="7"/>
      <c r="E2173" s="71"/>
      <c r="F2173" s="6"/>
      <c r="G2173" s="108"/>
      <c r="H2173" s="199"/>
      <c r="I2173" s="200"/>
      <c r="J2173" s="199"/>
      <c r="K2173" s="200"/>
      <c r="L2173" s="27"/>
      <c r="M2173" s="108"/>
    </row>
    <row r="2174" spans="1:13">
      <c r="A2174" s="17">
        <v>9</v>
      </c>
      <c r="B2174" s="23"/>
      <c r="C2174" s="7"/>
      <c r="D2174" s="7"/>
      <c r="E2174" s="6"/>
      <c r="F2174" s="6"/>
      <c r="G2174" s="108"/>
      <c r="H2174" s="38" t="s">
        <v>68</v>
      </c>
      <c r="I2174" s="38"/>
      <c r="J2174" s="38"/>
      <c r="K2174" s="38"/>
      <c r="L2174" s="27"/>
      <c r="M2174" s="108"/>
    </row>
    <row r="2175" spans="1:13">
      <c r="A2175" s="17">
        <v>10</v>
      </c>
      <c r="B2175" s="95"/>
      <c r="C2175" s="6"/>
      <c r="D2175" s="6"/>
      <c r="E2175" s="6"/>
      <c r="F2175" s="6"/>
      <c r="G2175" s="108"/>
      <c r="H2175" s="54" t="s">
        <v>69</v>
      </c>
      <c r="I2175" s="54"/>
      <c r="J2175" s="54"/>
      <c r="K2175" s="54"/>
      <c r="L2175" s="27"/>
      <c r="M2175" s="108"/>
    </row>
    <row r="2176" spans="1:13">
      <c r="A2176" s="17">
        <v>11</v>
      </c>
      <c r="B2176" s="76"/>
      <c r="C2176" s="6"/>
      <c r="D2176" s="6"/>
      <c r="E2176" s="6"/>
      <c r="F2176" s="6"/>
      <c r="G2176" s="128"/>
      <c r="H2176" s="182"/>
      <c r="I2176" s="183"/>
      <c r="J2176" s="8"/>
      <c r="K2176" s="8"/>
      <c r="L2176" s="8"/>
      <c r="M2176" s="129"/>
    </row>
    <row r="2177" spans="1:13">
      <c r="A2177" s="17">
        <v>12</v>
      </c>
      <c r="B2177" s="75"/>
      <c r="C2177" s="6"/>
      <c r="D2177" s="6"/>
      <c r="E2177" s="6"/>
      <c r="F2177" s="6"/>
      <c r="G2177" s="128"/>
      <c r="H2177" s="95"/>
      <c r="I2177" s="7"/>
      <c r="J2177" s="8"/>
      <c r="K2177" s="8"/>
      <c r="L2177" s="8"/>
      <c r="M2177" s="129"/>
    </row>
    <row r="2178" spans="1:13">
      <c r="A2178" s="17">
        <v>13</v>
      </c>
      <c r="B2178" s="76"/>
      <c r="C2178" s="6"/>
      <c r="D2178" s="6"/>
      <c r="E2178" s="6"/>
      <c r="F2178" s="6"/>
      <c r="G2178" s="128"/>
      <c r="H2178" s="95"/>
      <c r="I2178" s="7"/>
      <c r="J2178" s="8"/>
      <c r="K2178" s="8"/>
      <c r="L2178" s="8"/>
      <c r="M2178" s="129"/>
    </row>
    <row r="2179" spans="1:13">
      <c r="A2179" s="17">
        <v>14</v>
      </c>
      <c r="B2179" s="76"/>
      <c r="C2179" s="6"/>
      <c r="D2179" s="6"/>
      <c r="E2179" s="6"/>
      <c r="F2179" s="6"/>
      <c r="G2179" s="128"/>
      <c r="H2179" s="95"/>
      <c r="I2179" s="7"/>
      <c r="J2179" s="8"/>
      <c r="K2179" s="8"/>
      <c r="L2179" s="8"/>
      <c r="M2179" s="129"/>
    </row>
    <row r="2180" spans="1:13">
      <c r="A2180" s="17">
        <v>15</v>
      </c>
      <c r="B2180" s="76"/>
      <c r="C2180" s="6"/>
      <c r="D2180" s="6"/>
      <c r="E2180" s="6"/>
      <c r="F2180" s="6"/>
      <c r="G2180" s="128"/>
      <c r="H2180" s="95"/>
      <c r="I2180" s="7"/>
      <c r="J2180" s="8"/>
      <c r="K2180" s="8"/>
      <c r="L2180" s="8"/>
      <c r="M2180" s="129"/>
    </row>
    <row r="2181" spans="1:13">
      <c r="A2181" s="17">
        <v>16</v>
      </c>
      <c r="B2181" s="75"/>
      <c r="C2181" s="6"/>
      <c r="D2181" s="6"/>
      <c r="E2181" s="6"/>
      <c r="F2181" s="6"/>
      <c r="G2181" s="132"/>
      <c r="H2181" s="95"/>
      <c r="I2181" s="7"/>
      <c r="J2181" s="8"/>
      <c r="K2181" s="8"/>
      <c r="L2181" s="8"/>
      <c r="M2181" s="129"/>
    </row>
    <row r="2182" spans="1:13">
      <c r="A2182" s="17">
        <v>17</v>
      </c>
      <c r="B2182" s="76"/>
      <c r="C2182" s="6"/>
      <c r="D2182" s="6"/>
      <c r="E2182" s="6"/>
      <c r="F2182" s="6"/>
      <c r="G2182" s="132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32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29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29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29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29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29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29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29"/>
    </row>
    <row r="2191" spans="1:13">
      <c r="G2191" s="129"/>
      <c r="H2191" s="8"/>
      <c r="I2191" s="8"/>
      <c r="J2191" s="8"/>
      <c r="K2191" s="8"/>
      <c r="L2191" s="8"/>
      <c r="M2191" s="129"/>
    </row>
    <row r="2192" spans="1:13">
      <c r="G2192" s="129"/>
      <c r="H2192" s="8"/>
      <c r="I2192" s="8"/>
      <c r="J2192" s="8"/>
      <c r="K2192" s="8"/>
      <c r="L2192" s="8"/>
      <c r="M2192" s="129"/>
    </row>
    <row r="2193" spans="1:13">
      <c r="G2193" s="129"/>
      <c r="H2193" s="8"/>
      <c r="I2193" s="8"/>
      <c r="J2193" s="8"/>
      <c r="K2193" s="8"/>
      <c r="L2193" s="8"/>
      <c r="M2193" s="129"/>
    </row>
    <row r="2194" spans="1:13">
      <c r="G2194" s="129"/>
      <c r="H2194" s="8"/>
      <c r="I2194" s="8"/>
      <c r="J2194" s="8"/>
      <c r="K2194" s="8"/>
      <c r="L2194" s="8"/>
      <c r="M2194" s="129"/>
    </row>
    <row r="2195" spans="1:13">
      <c r="G2195" s="129"/>
      <c r="H2195" s="8"/>
      <c r="I2195" s="8"/>
      <c r="J2195" s="8"/>
      <c r="K2195" s="8"/>
      <c r="L2195" s="8"/>
      <c r="M2195" s="129"/>
    </row>
    <row r="2196" spans="1:13">
      <c r="G2196" s="129"/>
      <c r="H2196" s="8"/>
      <c r="I2196" s="8"/>
      <c r="J2196" s="8"/>
      <c r="K2196" s="8"/>
      <c r="L2196" s="8"/>
      <c r="M2196" s="129"/>
    </row>
    <row r="2197" spans="1:13">
      <c r="G2197" s="129"/>
      <c r="H2197" s="8"/>
      <c r="I2197" s="8"/>
      <c r="J2197" s="8"/>
      <c r="K2197" s="8"/>
      <c r="L2197" s="8"/>
      <c r="M2197" s="129"/>
    </row>
    <row r="2198" spans="1:13">
      <c r="G2198" s="129"/>
      <c r="H2198" s="8"/>
      <c r="I2198" s="8"/>
      <c r="J2198" s="8"/>
      <c r="K2198" s="8"/>
      <c r="L2198" s="8"/>
      <c r="M2198" s="129"/>
    </row>
    <row r="2199" spans="1:13">
      <c r="G2199" s="129"/>
      <c r="H2199" s="8"/>
      <c r="I2199" s="8"/>
      <c r="J2199" s="8"/>
      <c r="K2199" s="8"/>
      <c r="L2199" s="8"/>
      <c r="M2199" s="129"/>
    </row>
    <row r="2200" spans="1:13">
      <c r="G2200" s="129"/>
      <c r="H2200" s="8"/>
      <c r="I2200" s="8"/>
      <c r="J2200" s="8"/>
      <c r="K2200" s="8"/>
      <c r="L2200" s="8"/>
      <c r="M2200" s="129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  <c r="M2201" s="124"/>
    </row>
    <row r="2202" spans="1:13">
      <c r="A2202" s="202" t="s">
        <v>86</v>
      </c>
      <c r="B2202" s="203"/>
      <c r="C2202" s="203"/>
      <c r="D2202" s="203"/>
      <c r="E2202" s="203"/>
      <c r="F2202" s="97"/>
      <c r="G2202" s="108"/>
      <c r="H2202" s="96" t="s">
        <v>51</v>
      </c>
      <c r="I2202" s="96"/>
      <c r="J2202" s="96"/>
      <c r="K2202" s="27"/>
      <c r="L2202" s="27"/>
      <c r="M2202" s="108"/>
    </row>
    <row r="2203" spans="1:13">
      <c r="A2203" s="34" t="s">
        <v>52</v>
      </c>
      <c r="B2203" s="97"/>
      <c r="C2203" s="97"/>
      <c r="D2203" s="97"/>
      <c r="E2203" s="97"/>
      <c r="F2203" s="97"/>
      <c r="G2203" s="108"/>
      <c r="H2203" s="55" t="s">
        <v>89</v>
      </c>
      <c r="I2203" s="55"/>
      <c r="J2203" s="55"/>
      <c r="K2203" s="37"/>
      <c r="L2203" s="26"/>
      <c r="M2203" s="125"/>
    </row>
    <row r="2204" spans="1:13">
      <c r="A2204" s="97"/>
      <c r="B2204" s="29"/>
      <c r="C2204" s="15" t="s">
        <v>53</v>
      </c>
      <c r="D2204" s="67"/>
      <c r="E2204" s="30"/>
      <c r="F2204" s="28"/>
      <c r="G2204" s="108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8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8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8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8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8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8"/>
      <c r="H2210" s="72"/>
      <c r="I2210" s="72"/>
      <c r="J2210" s="72"/>
      <c r="K2210" s="72"/>
      <c r="L2210" s="44"/>
      <c r="M2210" s="11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8"/>
      <c r="H2211" s="98"/>
      <c r="I2211" s="98"/>
      <c r="J2211" s="98"/>
      <c r="K2211" s="98"/>
      <c r="L2211" s="44"/>
      <c r="M2211" s="115"/>
    </row>
    <row r="2212" spans="1:13">
      <c r="A2212" s="17">
        <v>3</v>
      </c>
      <c r="B2212" s="75"/>
      <c r="C2212" s="71"/>
      <c r="D2212" s="6"/>
      <c r="E2212" s="71"/>
      <c r="F2212" s="6"/>
      <c r="G2212" s="108"/>
      <c r="H2212" s="204" t="s">
        <v>75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8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8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8"/>
      <c r="H2215" s="206" t="s">
        <v>66</v>
      </c>
      <c r="I2215" s="207"/>
      <c r="J2215" s="206" t="s">
        <v>67</v>
      </c>
      <c r="K2215" s="207"/>
      <c r="L2215" s="20"/>
      <c r="M2215" s="128"/>
    </row>
    <row r="2216" spans="1:13">
      <c r="A2216" s="17">
        <v>7</v>
      </c>
      <c r="B2216" s="76"/>
      <c r="C2216" s="71"/>
      <c r="D2216" s="71"/>
      <c r="E2216" s="71"/>
      <c r="F2216" s="6"/>
      <c r="G2216" s="108"/>
      <c r="H2216" s="197"/>
      <c r="I2216" s="198"/>
      <c r="J2216" s="197"/>
      <c r="K2216" s="198"/>
      <c r="L2216" s="27"/>
      <c r="M2216" s="108"/>
    </row>
    <row r="2217" spans="1:13">
      <c r="A2217" s="17">
        <v>8</v>
      </c>
      <c r="B2217" s="7"/>
      <c r="C2217" s="7"/>
      <c r="D2217" s="7"/>
      <c r="E2217" s="71"/>
      <c r="F2217" s="6"/>
      <c r="G2217" s="108"/>
      <c r="H2217" s="199"/>
      <c r="I2217" s="200"/>
      <c r="J2217" s="199"/>
      <c r="K2217" s="200"/>
      <c r="L2217" s="27"/>
      <c r="M2217" s="108"/>
    </row>
    <row r="2218" spans="1:13">
      <c r="A2218" s="17">
        <v>9</v>
      </c>
      <c r="B2218" s="23"/>
      <c r="C2218" s="7"/>
      <c r="D2218" s="7"/>
      <c r="E2218" s="6"/>
      <c r="F2218" s="6"/>
      <c r="G2218" s="108"/>
      <c r="H2218" s="38" t="s">
        <v>68</v>
      </c>
      <c r="I2218" s="38"/>
      <c r="J2218" s="38"/>
      <c r="K2218" s="38"/>
      <c r="L2218" s="27"/>
      <c r="M2218" s="108"/>
    </row>
    <row r="2219" spans="1:13">
      <c r="A2219" s="17">
        <v>10</v>
      </c>
      <c r="B2219" s="95"/>
      <c r="C2219" s="6"/>
      <c r="D2219" s="6"/>
      <c r="E2219" s="6"/>
      <c r="F2219" s="6"/>
      <c r="G2219" s="108"/>
      <c r="H2219" s="54" t="s">
        <v>69</v>
      </c>
      <c r="I2219" s="54"/>
      <c r="J2219" s="54"/>
      <c r="K2219" s="54"/>
      <c r="L2219" s="27"/>
      <c r="M2219" s="108"/>
    </row>
    <row r="2220" spans="1:13">
      <c r="A2220" s="17">
        <v>11</v>
      </c>
      <c r="B2220" s="76"/>
      <c r="C2220" s="6"/>
      <c r="D2220" s="6"/>
      <c r="E2220" s="6"/>
      <c r="F2220" s="6"/>
      <c r="G2220" s="128"/>
      <c r="H2220" s="182"/>
      <c r="I2220" s="183"/>
      <c r="J2220" s="8"/>
      <c r="K2220" s="8"/>
      <c r="L2220" s="8"/>
      <c r="M2220" s="129"/>
    </row>
    <row r="2221" spans="1:13">
      <c r="A2221" s="17">
        <v>12</v>
      </c>
      <c r="B2221" s="75"/>
      <c r="C2221" s="6"/>
      <c r="D2221" s="6"/>
      <c r="E2221" s="6"/>
      <c r="F2221" s="6"/>
      <c r="G2221" s="128"/>
      <c r="H2221" s="95"/>
      <c r="I2221" s="7"/>
      <c r="J2221" s="8"/>
      <c r="K2221" s="8"/>
      <c r="L2221" s="8"/>
      <c r="M2221" s="129"/>
    </row>
    <row r="2222" spans="1:13">
      <c r="A2222" s="17">
        <v>13</v>
      </c>
      <c r="B2222" s="76"/>
      <c r="C2222" s="6"/>
      <c r="D2222" s="6"/>
      <c r="E2222" s="6"/>
      <c r="F2222" s="6"/>
      <c r="G2222" s="128"/>
      <c r="H2222" s="95"/>
      <c r="I2222" s="7"/>
      <c r="J2222" s="8"/>
      <c r="K2222" s="8"/>
      <c r="L2222" s="8"/>
      <c r="M2222" s="129"/>
    </row>
    <row r="2223" spans="1:13">
      <c r="A2223" s="17">
        <v>14</v>
      </c>
      <c r="B2223" s="76"/>
      <c r="C2223" s="6"/>
      <c r="D2223" s="6"/>
      <c r="E2223" s="6"/>
      <c r="F2223" s="6"/>
      <c r="G2223" s="128"/>
      <c r="H2223" s="95"/>
      <c r="I2223" s="7"/>
      <c r="J2223" s="8"/>
      <c r="K2223" s="8"/>
      <c r="L2223" s="8"/>
      <c r="M2223" s="129"/>
    </row>
    <row r="2224" spans="1:13">
      <c r="A2224" s="17">
        <v>15</v>
      </c>
      <c r="B2224" s="76"/>
      <c r="C2224" s="6"/>
      <c r="D2224" s="6"/>
      <c r="E2224" s="6"/>
      <c r="F2224" s="6"/>
      <c r="G2224" s="128"/>
      <c r="H2224" s="95"/>
      <c r="I2224" s="7"/>
      <c r="J2224" s="8"/>
      <c r="K2224" s="8"/>
      <c r="L2224" s="8"/>
      <c r="M2224" s="129"/>
    </row>
    <row r="2225" spans="1:13">
      <c r="A2225" s="17">
        <v>16</v>
      </c>
      <c r="B2225" s="75"/>
      <c r="C2225" s="6"/>
      <c r="D2225" s="6"/>
      <c r="E2225" s="6"/>
      <c r="F2225" s="6"/>
      <c r="G2225" s="132"/>
      <c r="H2225" s="95"/>
      <c r="I2225" s="7"/>
      <c r="J2225" s="8"/>
      <c r="K2225" s="8"/>
      <c r="L2225" s="8"/>
      <c r="M2225" s="129"/>
    </row>
    <row r="2226" spans="1:13">
      <c r="A2226" s="17">
        <v>17</v>
      </c>
      <c r="B2226" s="76"/>
      <c r="C2226" s="6"/>
      <c r="D2226" s="6"/>
      <c r="E2226" s="6"/>
      <c r="F2226" s="6"/>
      <c r="G2226" s="132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32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29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29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29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29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29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29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29"/>
    </row>
    <row r="2235" spans="1:13">
      <c r="G2235" s="129"/>
      <c r="H2235" s="8"/>
      <c r="I2235" s="8"/>
      <c r="J2235" s="8"/>
      <c r="K2235" s="8"/>
      <c r="L2235" s="8"/>
      <c r="M2235" s="129"/>
    </row>
    <row r="2236" spans="1:13">
      <c r="G2236" s="129"/>
      <c r="H2236" s="8"/>
      <c r="I2236" s="8"/>
      <c r="J2236" s="8"/>
      <c r="K2236" s="8"/>
      <c r="L2236" s="8"/>
      <c r="M2236" s="129"/>
    </row>
    <row r="2237" spans="1:13">
      <c r="G2237" s="129"/>
      <c r="H2237" s="8"/>
      <c r="I2237" s="8"/>
      <c r="J2237" s="8"/>
      <c r="K2237" s="8"/>
      <c r="L2237" s="8"/>
      <c r="M2237" s="129"/>
    </row>
    <row r="2238" spans="1:13">
      <c r="G2238" s="129"/>
      <c r="H2238" s="8"/>
      <c r="I2238" s="8"/>
      <c r="J2238" s="8"/>
      <c r="K2238" s="8"/>
      <c r="L2238" s="8"/>
      <c r="M2238" s="129"/>
    </row>
    <row r="2239" spans="1:13">
      <c r="G2239" s="129"/>
      <c r="H2239" s="8"/>
      <c r="I2239" s="8"/>
      <c r="J2239" s="8"/>
      <c r="K2239" s="8"/>
      <c r="L2239" s="8"/>
      <c r="M2239" s="129"/>
    </row>
    <row r="2240" spans="1:13">
      <c r="G2240" s="129"/>
      <c r="H2240" s="8"/>
      <c r="I2240" s="8"/>
      <c r="J2240" s="8"/>
      <c r="K2240" s="8"/>
      <c r="L2240" s="8"/>
      <c r="M2240" s="129"/>
    </row>
    <row r="2241" spans="1:13">
      <c r="G2241" s="129"/>
      <c r="H2241" s="8"/>
      <c r="I2241" s="8"/>
      <c r="J2241" s="8"/>
      <c r="K2241" s="8"/>
      <c r="L2241" s="8"/>
      <c r="M2241" s="129"/>
    </row>
    <row r="2242" spans="1:13">
      <c r="G2242" s="129"/>
      <c r="H2242" s="8"/>
      <c r="I2242" s="8"/>
      <c r="J2242" s="8"/>
      <c r="K2242" s="8"/>
      <c r="L2242" s="8"/>
      <c r="M2242" s="129"/>
    </row>
    <row r="2243" spans="1:13">
      <c r="G2243" s="129"/>
      <c r="H2243" s="8"/>
      <c r="I2243" s="8"/>
      <c r="J2243" s="8"/>
      <c r="K2243" s="8"/>
      <c r="L2243" s="8"/>
      <c r="M2243" s="129"/>
    </row>
    <row r="2244" spans="1:13">
      <c r="G2244" s="129"/>
      <c r="H2244" s="8"/>
      <c r="I2244" s="8"/>
      <c r="J2244" s="8"/>
      <c r="K2244" s="8"/>
      <c r="L2244" s="8"/>
      <c r="M2244" s="129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  <c r="M2245" s="124"/>
    </row>
    <row r="2246" spans="1:13">
      <c r="A2246" s="202" t="s">
        <v>86</v>
      </c>
      <c r="B2246" s="203"/>
      <c r="C2246" s="203"/>
      <c r="D2246" s="203"/>
      <c r="E2246" s="203"/>
      <c r="F2246" s="97"/>
      <c r="G2246" s="108"/>
      <c r="H2246" s="96" t="s">
        <v>51</v>
      </c>
      <c r="I2246" s="96"/>
      <c r="J2246" s="96"/>
      <c r="K2246" s="27"/>
      <c r="L2246" s="27"/>
      <c r="M2246" s="108"/>
    </row>
    <row r="2247" spans="1:13">
      <c r="A2247" s="34" t="s">
        <v>52</v>
      </c>
      <c r="B2247" s="97"/>
      <c r="C2247" s="97"/>
      <c r="D2247" s="97"/>
      <c r="E2247" s="97"/>
      <c r="F2247" s="97"/>
      <c r="G2247" s="108"/>
      <c r="H2247" s="55" t="s">
        <v>89</v>
      </c>
      <c r="I2247" s="55"/>
      <c r="J2247" s="55"/>
      <c r="K2247" s="37"/>
      <c r="L2247" s="26"/>
      <c r="M2247" s="125"/>
    </row>
    <row r="2248" spans="1:13">
      <c r="A2248" s="97"/>
      <c r="B2248" s="29"/>
      <c r="C2248" s="15" t="s">
        <v>53</v>
      </c>
      <c r="D2248" s="67"/>
      <c r="E2248" s="30"/>
      <c r="F2248" s="28"/>
      <c r="G2248" s="108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8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8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8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8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8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8"/>
      <c r="H2254" s="72"/>
      <c r="I2254" s="72"/>
      <c r="J2254" s="72"/>
      <c r="K2254" s="72"/>
      <c r="L2254" s="44"/>
      <c r="M2254" s="11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8"/>
      <c r="H2255" s="98"/>
      <c r="I2255" s="98"/>
      <c r="J2255" s="98"/>
      <c r="K2255" s="98"/>
      <c r="L2255" s="44"/>
      <c r="M2255" s="115"/>
    </row>
    <row r="2256" spans="1:13">
      <c r="A2256" s="17">
        <v>3</v>
      </c>
      <c r="B2256" s="75"/>
      <c r="C2256" s="71"/>
      <c r="D2256" s="6"/>
      <c r="E2256" s="71"/>
      <c r="F2256" s="6"/>
      <c r="G2256" s="108"/>
      <c r="H2256" s="204" t="s">
        <v>75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8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8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8"/>
      <c r="H2259" s="206" t="s">
        <v>66</v>
      </c>
      <c r="I2259" s="207"/>
      <c r="J2259" s="206" t="s">
        <v>67</v>
      </c>
      <c r="K2259" s="207"/>
      <c r="L2259" s="20"/>
      <c r="M2259" s="128"/>
    </row>
    <row r="2260" spans="1:13">
      <c r="A2260" s="17">
        <v>7</v>
      </c>
      <c r="B2260" s="76"/>
      <c r="C2260" s="71"/>
      <c r="D2260" s="71"/>
      <c r="E2260" s="71"/>
      <c r="F2260" s="6"/>
      <c r="G2260" s="108"/>
      <c r="H2260" s="197"/>
      <c r="I2260" s="198"/>
      <c r="J2260" s="197"/>
      <c r="K2260" s="198"/>
      <c r="L2260" s="27"/>
      <c r="M2260" s="108"/>
    </row>
    <row r="2261" spans="1:13">
      <c r="A2261" s="17">
        <v>8</v>
      </c>
      <c r="B2261" s="7"/>
      <c r="C2261" s="7"/>
      <c r="D2261" s="7"/>
      <c r="E2261" s="71"/>
      <c r="F2261" s="6"/>
      <c r="G2261" s="108"/>
      <c r="H2261" s="199"/>
      <c r="I2261" s="200"/>
      <c r="J2261" s="199"/>
      <c r="K2261" s="200"/>
      <c r="L2261" s="27"/>
      <c r="M2261" s="108"/>
    </row>
    <row r="2262" spans="1:13">
      <c r="A2262" s="17">
        <v>9</v>
      </c>
      <c r="B2262" s="23"/>
      <c r="C2262" s="7"/>
      <c r="D2262" s="7"/>
      <c r="E2262" s="6"/>
      <c r="F2262" s="6"/>
      <c r="G2262" s="108"/>
      <c r="H2262" s="38" t="s">
        <v>68</v>
      </c>
      <c r="I2262" s="38"/>
      <c r="J2262" s="38"/>
      <c r="K2262" s="38"/>
      <c r="L2262" s="27"/>
      <c r="M2262" s="108"/>
    </row>
    <row r="2263" spans="1:13">
      <c r="A2263" s="17">
        <v>10</v>
      </c>
      <c r="B2263" s="95"/>
      <c r="C2263" s="6"/>
      <c r="D2263" s="6"/>
      <c r="E2263" s="6"/>
      <c r="F2263" s="6"/>
      <c r="G2263" s="108"/>
      <c r="H2263" s="54" t="s">
        <v>69</v>
      </c>
      <c r="I2263" s="54"/>
      <c r="J2263" s="54"/>
      <c r="K2263" s="54"/>
      <c r="L2263" s="27"/>
      <c r="M2263" s="108"/>
    </row>
    <row r="2264" spans="1:13">
      <c r="A2264" s="17">
        <v>11</v>
      </c>
      <c r="B2264" s="76"/>
      <c r="C2264" s="6"/>
      <c r="D2264" s="6"/>
      <c r="E2264" s="6"/>
      <c r="F2264" s="6"/>
      <c r="G2264" s="128"/>
      <c r="H2264" s="182"/>
      <c r="I2264" s="183"/>
      <c r="J2264" s="8"/>
      <c r="K2264" s="8"/>
      <c r="L2264" s="8"/>
      <c r="M2264" s="129"/>
    </row>
    <row r="2265" spans="1:13">
      <c r="A2265" s="17">
        <v>12</v>
      </c>
      <c r="B2265" s="75"/>
      <c r="C2265" s="6"/>
      <c r="D2265" s="6"/>
      <c r="E2265" s="6"/>
      <c r="F2265" s="6"/>
      <c r="G2265" s="128"/>
      <c r="H2265" s="95"/>
      <c r="I2265" s="7"/>
      <c r="J2265" s="8"/>
      <c r="K2265" s="8"/>
      <c r="L2265" s="8"/>
      <c r="M2265" s="129"/>
    </row>
    <row r="2266" spans="1:13">
      <c r="A2266" s="17">
        <v>13</v>
      </c>
      <c r="B2266" s="76"/>
      <c r="C2266" s="6"/>
      <c r="D2266" s="6"/>
      <c r="E2266" s="6"/>
      <c r="F2266" s="6"/>
      <c r="G2266" s="128"/>
      <c r="H2266" s="95"/>
      <c r="I2266" s="7"/>
      <c r="J2266" s="8"/>
      <c r="K2266" s="8"/>
      <c r="L2266" s="8"/>
      <c r="M2266" s="129"/>
    </row>
    <row r="2267" spans="1:13">
      <c r="A2267" s="17">
        <v>14</v>
      </c>
      <c r="B2267" s="76"/>
      <c r="C2267" s="6"/>
      <c r="D2267" s="6"/>
      <c r="E2267" s="6"/>
      <c r="F2267" s="6"/>
      <c r="G2267" s="128"/>
      <c r="H2267" s="95"/>
      <c r="I2267" s="7"/>
      <c r="J2267" s="8"/>
      <c r="K2267" s="8"/>
      <c r="L2267" s="8"/>
      <c r="M2267" s="129"/>
    </row>
    <row r="2268" spans="1:13">
      <c r="A2268" s="17">
        <v>15</v>
      </c>
      <c r="B2268" s="76"/>
      <c r="C2268" s="6"/>
      <c r="D2268" s="6"/>
      <c r="E2268" s="6"/>
      <c r="F2268" s="6"/>
      <c r="G2268" s="128"/>
      <c r="H2268" s="95"/>
      <c r="I2268" s="7"/>
      <c r="J2268" s="8"/>
      <c r="K2268" s="8"/>
      <c r="L2268" s="8"/>
      <c r="M2268" s="129"/>
    </row>
    <row r="2269" spans="1:13">
      <c r="A2269" s="17">
        <v>16</v>
      </c>
      <c r="B2269" s="75"/>
      <c r="C2269" s="6"/>
      <c r="D2269" s="6"/>
      <c r="E2269" s="6"/>
      <c r="F2269" s="6"/>
      <c r="G2269" s="132"/>
      <c r="H2269" s="95"/>
      <c r="I2269" s="7"/>
      <c r="J2269" s="8"/>
      <c r="K2269" s="8"/>
      <c r="L2269" s="8"/>
      <c r="M2269" s="129"/>
    </row>
    <row r="2270" spans="1:13">
      <c r="A2270" s="17">
        <v>17</v>
      </c>
      <c r="B2270" s="76"/>
      <c r="C2270" s="6"/>
      <c r="D2270" s="6"/>
      <c r="E2270" s="6"/>
      <c r="F2270" s="6"/>
      <c r="G2270" s="132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32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29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29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29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29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29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29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29"/>
    </row>
    <row r="2279" spans="1:13">
      <c r="G2279" s="129"/>
      <c r="H2279" s="8"/>
      <c r="I2279" s="8"/>
      <c r="J2279" s="8"/>
      <c r="K2279" s="8"/>
      <c r="L2279" s="8"/>
      <c r="M2279" s="129"/>
    </row>
    <row r="2280" spans="1:13">
      <c r="G2280" s="129"/>
      <c r="H2280" s="8"/>
      <c r="I2280" s="8"/>
      <c r="J2280" s="8"/>
      <c r="K2280" s="8"/>
      <c r="L2280" s="8"/>
      <c r="M2280" s="129"/>
    </row>
    <row r="2281" spans="1:13">
      <c r="G2281" s="129"/>
      <c r="H2281" s="8"/>
      <c r="I2281" s="8"/>
      <c r="J2281" s="8"/>
      <c r="K2281" s="8"/>
      <c r="L2281" s="8"/>
      <c r="M2281" s="129"/>
    </row>
    <row r="2282" spans="1:13">
      <c r="G2282" s="129"/>
      <c r="H2282" s="8"/>
      <c r="I2282" s="8"/>
      <c r="J2282" s="8"/>
      <c r="K2282" s="8"/>
      <c r="L2282" s="8"/>
      <c r="M2282" s="129"/>
    </row>
    <row r="2283" spans="1:13">
      <c r="G2283" s="129"/>
      <c r="H2283" s="8"/>
      <c r="I2283" s="8"/>
      <c r="J2283" s="8"/>
      <c r="K2283" s="8"/>
      <c r="L2283" s="8"/>
      <c r="M2283" s="129"/>
    </row>
    <row r="2284" spans="1:13">
      <c r="G2284" s="129"/>
      <c r="H2284" s="8"/>
      <c r="I2284" s="8"/>
      <c r="J2284" s="8"/>
      <c r="K2284" s="8"/>
      <c r="L2284" s="8"/>
      <c r="M2284" s="129"/>
    </row>
    <row r="2285" spans="1:13">
      <c r="G2285" s="129"/>
      <c r="H2285" s="8"/>
      <c r="I2285" s="8"/>
      <c r="J2285" s="8"/>
      <c r="K2285" s="8"/>
      <c r="L2285" s="8"/>
      <c r="M2285" s="129"/>
    </row>
    <row r="2286" spans="1:13">
      <c r="G2286" s="129"/>
      <c r="H2286" s="8"/>
      <c r="I2286" s="8"/>
      <c r="J2286" s="8"/>
      <c r="K2286" s="8"/>
      <c r="L2286" s="8"/>
      <c r="M2286" s="129"/>
    </row>
    <row r="2287" spans="1:13">
      <c r="G2287" s="129"/>
      <c r="H2287" s="8"/>
      <c r="I2287" s="8"/>
      <c r="J2287" s="8"/>
      <c r="K2287" s="8"/>
      <c r="L2287" s="8"/>
      <c r="M2287" s="129"/>
    </row>
    <row r="2288" spans="1:13">
      <c r="G2288" s="129"/>
      <c r="H2288" s="8"/>
      <c r="I2288" s="8"/>
      <c r="J2288" s="8"/>
      <c r="K2288" s="8"/>
      <c r="L2288" s="8"/>
      <c r="M2288" s="129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  <c r="M2289" s="124"/>
    </row>
    <row r="2290" spans="1:13">
      <c r="A2290" s="202" t="s">
        <v>86</v>
      </c>
      <c r="B2290" s="203"/>
      <c r="C2290" s="203"/>
      <c r="D2290" s="203"/>
      <c r="E2290" s="203"/>
      <c r="F2290" s="97"/>
      <c r="G2290" s="108"/>
      <c r="H2290" s="96" t="s">
        <v>51</v>
      </c>
      <c r="I2290" s="96"/>
      <c r="J2290" s="96"/>
      <c r="K2290" s="27"/>
      <c r="L2290" s="27"/>
      <c r="M2290" s="108"/>
    </row>
    <row r="2291" spans="1:13">
      <c r="A2291" s="34" t="s">
        <v>52</v>
      </c>
      <c r="B2291" s="97"/>
      <c r="C2291" s="97"/>
      <c r="D2291" s="97"/>
      <c r="E2291" s="97"/>
      <c r="F2291" s="97"/>
      <c r="G2291" s="108"/>
      <c r="H2291" s="55" t="s">
        <v>89</v>
      </c>
      <c r="I2291" s="55"/>
      <c r="J2291" s="55"/>
      <c r="K2291" s="37"/>
      <c r="L2291" s="26"/>
      <c r="M2291" s="125"/>
    </row>
    <row r="2292" spans="1:13">
      <c r="A2292" s="97"/>
      <c r="B2292" s="29"/>
      <c r="C2292" s="15" t="s">
        <v>53</v>
      </c>
      <c r="D2292" s="67"/>
      <c r="E2292" s="30"/>
      <c r="F2292" s="28"/>
      <c r="G2292" s="108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8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8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8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8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8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8"/>
      <c r="H2298" s="72"/>
      <c r="I2298" s="72"/>
      <c r="J2298" s="72"/>
      <c r="K2298" s="72"/>
      <c r="L2298" s="44"/>
      <c r="M2298" s="11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8"/>
      <c r="H2299" s="98"/>
      <c r="I2299" s="98"/>
      <c r="J2299" s="98"/>
      <c r="K2299" s="98"/>
      <c r="L2299" s="44"/>
      <c r="M2299" s="115"/>
    </row>
    <row r="2300" spans="1:13">
      <c r="A2300" s="17">
        <v>3</v>
      </c>
      <c r="B2300" s="75"/>
      <c r="C2300" s="71"/>
      <c r="D2300" s="6"/>
      <c r="E2300" s="71"/>
      <c r="F2300" s="6"/>
      <c r="G2300" s="108"/>
      <c r="H2300" s="204" t="s">
        <v>75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8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8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8"/>
      <c r="H2303" s="206" t="s">
        <v>66</v>
      </c>
      <c r="I2303" s="207"/>
      <c r="J2303" s="206" t="s">
        <v>67</v>
      </c>
      <c r="K2303" s="207"/>
      <c r="L2303" s="20"/>
      <c r="M2303" s="128"/>
    </row>
    <row r="2304" spans="1:13">
      <c r="A2304" s="17">
        <v>7</v>
      </c>
      <c r="B2304" s="76"/>
      <c r="C2304" s="71"/>
      <c r="D2304" s="71"/>
      <c r="E2304" s="71"/>
      <c r="F2304" s="6"/>
      <c r="G2304" s="108"/>
      <c r="H2304" s="197"/>
      <c r="I2304" s="198"/>
      <c r="J2304" s="197"/>
      <c r="K2304" s="198"/>
      <c r="L2304" s="27"/>
      <c r="M2304" s="108"/>
    </row>
    <row r="2305" spans="1:13">
      <c r="A2305" s="17">
        <v>8</v>
      </c>
      <c r="B2305" s="7"/>
      <c r="C2305" s="7"/>
      <c r="D2305" s="7"/>
      <c r="E2305" s="71"/>
      <c r="F2305" s="6"/>
      <c r="G2305" s="108"/>
      <c r="H2305" s="199"/>
      <c r="I2305" s="200"/>
      <c r="J2305" s="199"/>
      <c r="K2305" s="200"/>
      <c r="L2305" s="27"/>
      <c r="M2305" s="108"/>
    </row>
    <row r="2306" spans="1:13">
      <c r="A2306" s="17">
        <v>9</v>
      </c>
      <c r="B2306" s="23"/>
      <c r="C2306" s="7"/>
      <c r="D2306" s="7"/>
      <c r="E2306" s="6"/>
      <c r="F2306" s="6"/>
      <c r="G2306" s="108"/>
      <c r="H2306" s="38" t="s">
        <v>68</v>
      </c>
      <c r="I2306" s="38"/>
      <c r="J2306" s="38"/>
      <c r="K2306" s="38"/>
      <c r="L2306" s="27"/>
      <c r="M2306" s="108"/>
    </row>
    <row r="2307" spans="1:13">
      <c r="A2307" s="17">
        <v>10</v>
      </c>
      <c r="B2307" s="95"/>
      <c r="C2307" s="6"/>
      <c r="D2307" s="6"/>
      <c r="E2307" s="6"/>
      <c r="F2307" s="6"/>
      <c r="G2307" s="108"/>
      <c r="H2307" s="54" t="s">
        <v>69</v>
      </c>
      <c r="I2307" s="54"/>
      <c r="J2307" s="54"/>
      <c r="K2307" s="54"/>
      <c r="L2307" s="27"/>
      <c r="M2307" s="108"/>
    </row>
    <row r="2308" spans="1:13">
      <c r="A2308" s="17">
        <v>11</v>
      </c>
      <c r="B2308" s="76"/>
      <c r="C2308" s="6"/>
      <c r="D2308" s="6"/>
      <c r="E2308" s="6"/>
      <c r="F2308" s="6"/>
      <c r="G2308" s="128"/>
      <c r="H2308" s="182"/>
      <c r="I2308" s="183"/>
      <c r="J2308" s="8"/>
      <c r="K2308" s="8"/>
      <c r="L2308" s="8"/>
      <c r="M2308" s="129"/>
    </row>
    <row r="2309" spans="1:13">
      <c r="A2309" s="17">
        <v>12</v>
      </c>
      <c r="B2309" s="75"/>
      <c r="C2309" s="6"/>
      <c r="D2309" s="6"/>
      <c r="E2309" s="6"/>
      <c r="F2309" s="6"/>
      <c r="G2309" s="128"/>
      <c r="H2309" s="95"/>
      <c r="I2309" s="7"/>
      <c r="J2309" s="8"/>
      <c r="K2309" s="8"/>
      <c r="L2309" s="8"/>
      <c r="M2309" s="129"/>
    </row>
    <row r="2310" spans="1:13">
      <c r="A2310" s="17">
        <v>13</v>
      </c>
      <c r="B2310" s="76"/>
      <c r="C2310" s="6"/>
      <c r="D2310" s="6"/>
      <c r="E2310" s="6"/>
      <c r="F2310" s="6"/>
      <c r="G2310" s="128"/>
      <c r="H2310" s="95"/>
      <c r="I2310" s="7"/>
      <c r="J2310" s="8"/>
      <c r="K2310" s="8"/>
      <c r="L2310" s="8"/>
      <c r="M2310" s="129"/>
    </row>
    <row r="2311" spans="1:13">
      <c r="A2311" s="17">
        <v>14</v>
      </c>
      <c r="B2311" s="76"/>
      <c r="C2311" s="6"/>
      <c r="D2311" s="6"/>
      <c r="E2311" s="6"/>
      <c r="F2311" s="6"/>
      <c r="G2311" s="128"/>
      <c r="H2311" s="95"/>
      <c r="I2311" s="7"/>
      <c r="J2311" s="8"/>
      <c r="K2311" s="8"/>
      <c r="L2311" s="8"/>
      <c r="M2311" s="129"/>
    </row>
    <row r="2312" spans="1:13">
      <c r="A2312" s="17">
        <v>15</v>
      </c>
      <c r="B2312" s="76"/>
      <c r="C2312" s="6"/>
      <c r="D2312" s="6"/>
      <c r="E2312" s="6"/>
      <c r="F2312" s="6"/>
      <c r="G2312" s="128"/>
      <c r="H2312" s="95"/>
      <c r="I2312" s="7"/>
      <c r="J2312" s="8"/>
      <c r="K2312" s="8"/>
      <c r="L2312" s="8"/>
      <c r="M2312" s="129"/>
    </row>
    <row r="2313" spans="1:13">
      <c r="A2313" s="17">
        <v>16</v>
      </c>
      <c r="B2313" s="75"/>
      <c r="C2313" s="6"/>
      <c r="D2313" s="6"/>
      <c r="E2313" s="6"/>
      <c r="F2313" s="6"/>
      <c r="G2313" s="132"/>
      <c r="H2313" s="95"/>
      <c r="I2313" s="7"/>
      <c r="J2313" s="8"/>
      <c r="K2313" s="8"/>
      <c r="L2313" s="8"/>
      <c r="M2313" s="129"/>
    </row>
    <row r="2314" spans="1:13">
      <c r="A2314" s="17">
        <v>17</v>
      </c>
      <c r="B2314" s="76"/>
      <c r="C2314" s="6"/>
      <c r="D2314" s="6"/>
      <c r="E2314" s="6"/>
      <c r="F2314" s="6"/>
      <c r="G2314" s="132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32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29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29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29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29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29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29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29"/>
    </row>
    <row r="2323" spans="1:13">
      <c r="G2323" s="129"/>
      <c r="H2323" s="8"/>
      <c r="I2323" s="8"/>
      <c r="J2323" s="8"/>
      <c r="K2323" s="8"/>
      <c r="L2323" s="8"/>
      <c r="M2323" s="129"/>
    </row>
    <row r="2324" spans="1:13">
      <c r="G2324" s="129"/>
      <c r="H2324" s="8"/>
      <c r="I2324" s="8"/>
      <c r="J2324" s="8"/>
      <c r="K2324" s="8"/>
      <c r="L2324" s="8"/>
      <c r="M2324" s="129"/>
    </row>
    <row r="2325" spans="1:13">
      <c r="G2325" s="129"/>
      <c r="H2325" s="8"/>
      <c r="I2325" s="8"/>
      <c r="J2325" s="8"/>
      <c r="K2325" s="8"/>
      <c r="L2325" s="8"/>
      <c r="M2325" s="129"/>
    </row>
    <row r="2326" spans="1:13">
      <c r="G2326" s="129"/>
      <c r="H2326" s="8"/>
      <c r="I2326" s="8"/>
      <c r="J2326" s="8"/>
      <c r="K2326" s="8"/>
      <c r="L2326" s="8"/>
      <c r="M2326" s="129"/>
    </row>
    <row r="2327" spans="1:13">
      <c r="G2327" s="129"/>
      <c r="H2327" s="8"/>
      <c r="I2327" s="8"/>
      <c r="J2327" s="8"/>
      <c r="K2327" s="8"/>
      <c r="L2327" s="8"/>
      <c r="M2327" s="129"/>
    </row>
    <row r="2328" spans="1:13">
      <c r="G2328" s="129"/>
      <c r="H2328" s="8"/>
      <c r="I2328" s="8"/>
      <c r="J2328" s="8"/>
      <c r="K2328" s="8"/>
      <c r="L2328" s="8"/>
      <c r="M2328" s="129"/>
    </row>
    <row r="2329" spans="1:13">
      <c r="G2329" s="129"/>
      <c r="H2329" s="8"/>
      <c r="I2329" s="8"/>
      <c r="J2329" s="8"/>
      <c r="K2329" s="8"/>
      <c r="L2329" s="8"/>
      <c r="M2329" s="129"/>
    </row>
    <row r="2330" spans="1:13">
      <c r="G2330" s="129"/>
      <c r="H2330" s="8"/>
      <c r="I2330" s="8"/>
      <c r="J2330" s="8"/>
      <c r="K2330" s="8"/>
      <c r="L2330" s="8"/>
      <c r="M2330" s="129"/>
    </row>
    <row r="2331" spans="1:13">
      <c r="G2331" s="129"/>
      <c r="H2331" s="8"/>
      <c r="I2331" s="8"/>
      <c r="J2331" s="8"/>
      <c r="K2331" s="8"/>
      <c r="L2331" s="8"/>
      <c r="M2331" s="129"/>
    </row>
    <row r="2332" spans="1:13">
      <c r="G2332" s="129"/>
      <c r="H2332" s="8"/>
      <c r="I2332" s="8"/>
      <c r="J2332" s="8"/>
      <c r="K2332" s="8"/>
      <c r="L2332" s="8"/>
      <c r="M2332" s="129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  <c r="M2333" s="124"/>
    </row>
    <row r="2334" spans="1:13">
      <c r="A2334" s="202" t="s">
        <v>86</v>
      </c>
      <c r="B2334" s="203"/>
      <c r="C2334" s="203"/>
      <c r="D2334" s="203"/>
      <c r="E2334" s="203"/>
      <c r="F2334" s="97"/>
      <c r="G2334" s="108"/>
      <c r="H2334" s="96" t="s">
        <v>51</v>
      </c>
      <c r="I2334" s="96"/>
      <c r="J2334" s="96"/>
      <c r="K2334" s="27"/>
      <c r="L2334" s="27"/>
      <c r="M2334" s="108"/>
    </row>
    <row r="2335" spans="1:13">
      <c r="A2335" s="34" t="s">
        <v>52</v>
      </c>
      <c r="B2335" s="97"/>
      <c r="C2335" s="97"/>
      <c r="D2335" s="97"/>
      <c r="E2335" s="97"/>
      <c r="F2335" s="97"/>
      <c r="G2335" s="108"/>
      <c r="H2335" s="55" t="s">
        <v>89</v>
      </c>
      <c r="I2335" s="55"/>
      <c r="J2335" s="55"/>
      <c r="K2335" s="37"/>
      <c r="L2335" s="26"/>
      <c r="M2335" s="125"/>
    </row>
    <row r="2336" spans="1:13">
      <c r="A2336" s="97"/>
      <c r="B2336" s="29"/>
      <c r="C2336" s="15" t="s">
        <v>53</v>
      </c>
      <c r="D2336" s="67"/>
      <c r="E2336" s="30"/>
      <c r="F2336" s="28"/>
      <c r="G2336" s="108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8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8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8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8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8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8"/>
      <c r="H2342" s="72"/>
      <c r="I2342" s="72"/>
      <c r="J2342" s="72"/>
      <c r="K2342" s="72"/>
      <c r="L2342" s="44"/>
      <c r="M2342" s="11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8"/>
      <c r="H2343" s="98"/>
      <c r="I2343" s="98"/>
      <c r="J2343" s="98"/>
      <c r="K2343" s="98"/>
      <c r="L2343" s="44"/>
      <c r="M2343" s="115"/>
    </row>
    <row r="2344" spans="1:13">
      <c r="A2344" s="17">
        <v>3</v>
      </c>
      <c r="B2344" s="75"/>
      <c r="C2344" s="71"/>
      <c r="D2344" s="6"/>
      <c r="E2344" s="71"/>
      <c r="F2344" s="6"/>
      <c r="G2344" s="108"/>
      <c r="H2344" s="204" t="s">
        <v>75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8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8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8"/>
      <c r="H2347" s="206" t="s">
        <v>66</v>
      </c>
      <c r="I2347" s="207"/>
      <c r="J2347" s="206" t="s">
        <v>67</v>
      </c>
      <c r="K2347" s="207"/>
      <c r="L2347" s="20"/>
      <c r="M2347" s="128"/>
    </row>
    <row r="2348" spans="1:13">
      <c r="A2348" s="17">
        <v>7</v>
      </c>
      <c r="B2348" s="76"/>
      <c r="C2348" s="71"/>
      <c r="D2348" s="71"/>
      <c r="E2348" s="71"/>
      <c r="F2348" s="6"/>
      <c r="G2348" s="108"/>
      <c r="H2348" s="197"/>
      <c r="I2348" s="198"/>
      <c r="J2348" s="197"/>
      <c r="K2348" s="198"/>
      <c r="L2348" s="27"/>
      <c r="M2348" s="108"/>
    </row>
    <row r="2349" spans="1:13">
      <c r="A2349" s="17">
        <v>8</v>
      </c>
      <c r="B2349" s="7"/>
      <c r="C2349" s="7"/>
      <c r="D2349" s="7"/>
      <c r="E2349" s="71"/>
      <c r="F2349" s="6"/>
      <c r="G2349" s="108"/>
      <c r="H2349" s="199"/>
      <c r="I2349" s="200"/>
      <c r="J2349" s="199"/>
      <c r="K2349" s="200"/>
      <c r="L2349" s="27"/>
      <c r="M2349" s="108"/>
    </row>
    <row r="2350" spans="1:13">
      <c r="A2350" s="17">
        <v>9</v>
      </c>
      <c r="B2350" s="23"/>
      <c r="C2350" s="7"/>
      <c r="D2350" s="7"/>
      <c r="E2350" s="6"/>
      <c r="F2350" s="6"/>
      <c r="G2350" s="108"/>
      <c r="H2350" s="38" t="s">
        <v>68</v>
      </c>
      <c r="I2350" s="38"/>
      <c r="J2350" s="38"/>
      <c r="K2350" s="38"/>
      <c r="L2350" s="27"/>
      <c r="M2350" s="108"/>
    </row>
    <row r="2351" spans="1:13">
      <c r="A2351" s="17">
        <v>10</v>
      </c>
      <c r="B2351" s="95"/>
      <c r="C2351" s="6"/>
      <c r="D2351" s="6"/>
      <c r="E2351" s="6"/>
      <c r="F2351" s="6"/>
      <c r="G2351" s="108"/>
      <c r="H2351" s="54" t="s">
        <v>69</v>
      </c>
      <c r="I2351" s="54"/>
      <c r="J2351" s="54"/>
      <c r="K2351" s="54"/>
      <c r="L2351" s="27"/>
      <c r="M2351" s="108"/>
    </row>
    <row r="2352" spans="1:13">
      <c r="A2352" s="17">
        <v>11</v>
      </c>
      <c r="B2352" s="76"/>
      <c r="C2352" s="6"/>
      <c r="D2352" s="6"/>
      <c r="E2352" s="6"/>
      <c r="F2352" s="6"/>
      <c r="G2352" s="128"/>
      <c r="H2352" s="182"/>
      <c r="I2352" s="183"/>
      <c r="J2352" s="8"/>
      <c r="K2352" s="8"/>
      <c r="L2352" s="8"/>
      <c r="M2352" s="129"/>
    </row>
    <row r="2353" spans="1:13">
      <c r="A2353" s="17">
        <v>12</v>
      </c>
      <c r="B2353" s="75"/>
      <c r="C2353" s="6"/>
      <c r="D2353" s="6"/>
      <c r="E2353" s="6"/>
      <c r="F2353" s="6"/>
      <c r="G2353" s="128"/>
      <c r="H2353" s="95"/>
      <c r="I2353" s="7"/>
      <c r="J2353" s="8"/>
      <c r="K2353" s="8"/>
      <c r="L2353" s="8"/>
      <c r="M2353" s="129"/>
    </row>
    <row r="2354" spans="1:13">
      <c r="A2354" s="17">
        <v>13</v>
      </c>
      <c r="B2354" s="76"/>
      <c r="C2354" s="6"/>
      <c r="D2354" s="6"/>
      <c r="E2354" s="6"/>
      <c r="F2354" s="6"/>
      <c r="G2354" s="128"/>
      <c r="H2354" s="95"/>
      <c r="I2354" s="7"/>
      <c r="J2354" s="8"/>
      <c r="K2354" s="8"/>
      <c r="L2354" s="8"/>
      <c r="M2354" s="129"/>
    </row>
    <row r="2355" spans="1:13">
      <c r="A2355" s="17">
        <v>14</v>
      </c>
      <c r="B2355" s="76"/>
      <c r="C2355" s="6"/>
      <c r="D2355" s="6"/>
      <c r="E2355" s="6"/>
      <c r="F2355" s="6"/>
      <c r="G2355" s="128"/>
      <c r="H2355" s="95"/>
      <c r="I2355" s="7"/>
      <c r="J2355" s="8"/>
      <c r="K2355" s="8"/>
      <c r="L2355" s="8"/>
      <c r="M2355" s="129"/>
    </row>
    <row r="2356" spans="1:13">
      <c r="A2356" s="17">
        <v>15</v>
      </c>
      <c r="B2356" s="76"/>
      <c r="C2356" s="6"/>
      <c r="D2356" s="6"/>
      <c r="E2356" s="6"/>
      <c r="F2356" s="6"/>
      <c r="G2356" s="128"/>
      <c r="H2356" s="95"/>
      <c r="I2356" s="7"/>
      <c r="J2356" s="8"/>
      <c r="K2356" s="8"/>
      <c r="L2356" s="8"/>
      <c r="M2356" s="129"/>
    </row>
    <row r="2357" spans="1:13">
      <c r="A2357" s="17">
        <v>16</v>
      </c>
      <c r="B2357" s="75"/>
      <c r="C2357" s="6"/>
      <c r="D2357" s="6"/>
      <c r="E2357" s="6"/>
      <c r="F2357" s="6"/>
      <c r="G2357" s="132"/>
      <c r="H2357" s="95"/>
      <c r="I2357" s="7"/>
      <c r="J2357" s="8"/>
      <c r="K2357" s="8"/>
      <c r="L2357" s="8"/>
      <c r="M2357" s="129"/>
    </row>
    <row r="2358" spans="1:13">
      <c r="A2358" s="17">
        <v>17</v>
      </c>
      <c r="B2358" s="76"/>
      <c r="C2358" s="6"/>
      <c r="D2358" s="6"/>
      <c r="E2358" s="6"/>
      <c r="F2358" s="6"/>
      <c r="G2358" s="132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32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29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29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29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29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29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29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29"/>
    </row>
    <row r="2367" spans="1:13">
      <c r="G2367" s="129"/>
      <c r="H2367" s="8"/>
      <c r="I2367" s="8"/>
      <c r="J2367" s="8"/>
      <c r="K2367" s="8"/>
      <c r="L2367" s="8"/>
      <c r="M2367" s="129"/>
    </row>
    <row r="2368" spans="1:13">
      <c r="G2368" s="129"/>
      <c r="H2368" s="8"/>
      <c r="I2368" s="8"/>
      <c r="J2368" s="8"/>
      <c r="K2368" s="8"/>
      <c r="L2368" s="8"/>
      <c r="M2368" s="129"/>
    </row>
    <row r="2369" spans="1:13">
      <c r="G2369" s="129"/>
      <c r="H2369" s="8"/>
      <c r="I2369" s="8"/>
      <c r="J2369" s="8"/>
      <c r="K2369" s="8"/>
      <c r="L2369" s="8"/>
      <c r="M2369" s="129"/>
    </row>
    <row r="2370" spans="1:13">
      <c r="G2370" s="129"/>
      <c r="H2370" s="8"/>
      <c r="I2370" s="8"/>
      <c r="J2370" s="8"/>
      <c r="K2370" s="8"/>
      <c r="L2370" s="8"/>
      <c r="M2370" s="129"/>
    </row>
    <row r="2371" spans="1:13">
      <c r="G2371" s="129"/>
      <c r="H2371" s="8"/>
      <c r="I2371" s="8"/>
      <c r="J2371" s="8"/>
      <c r="K2371" s="8"/>
      <c r="L2371" s="8"/>
      <c r="M2371" s="129"/>
    </row>
    <row r="2372" spans="1:13">
      <c r="G2372" s="129"/>
      <c r="H2372" s="8"/>
      <c r="I2372" s="8"/>
      <c r="J2372" s="8"/>
      <c r="K2372" s="8"/>
      <c r="L2372" s="8"/>
      <c r="M2372" s="129"/>
    </row>
    <row r="2373" spans="1:13">
      <c r="G2373" s="129"/>
      <c r="H2373" s="8"/>
      <c r="I2373" s="8"/>
      <c r="J2373" s="8"/>
      <c r="K2373" s="8"/>
      <c r="L2373" s="8"/>
      <c r="M2373" s="129"/>
    </row>
    <row r="2374" spans="1:13">
      <c r="G2374" s="129"/>
      <c r="H2374" s="8"/>
      <c r="I2374" s="8"/>
      <c r="J2374" s="8"/>
      <c r="K2374" s="8"/>
      <c r="L2374" s="8"/>
      <c r="M2374" s="129"/>
    </row>
    <row r="2375" spans="1:13">
      <c r="G2375" s="129"/>
      <c r="H2375" s="8"/>
      <c r="I2375" s="8"/>
      <c r="J2375" s="8"/>
      <c r="K2375" s="8"/>
      <c r="L2375" s="8"/>
      <c r="M2375" s="129"/>
    </row>
    <row r="2376" spans="1:13">
      <c r="G2376" s="129"/>
      <c r="H2376" s="8"/>
      <c r="I2376" s="8"/>
      <c r="J2376" s="8"/>
      <c r="K2376" s="8"/>
      <c r="L2376" s="8"/>
      <c r="M2376" s="129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  <c r="M2377" s="124"/>
    </row>
    <row r="2378" spans="1:13">
      <c r="A2378" s="202" t="s">
        <v>86</v>
      </c>
      <c r="B2378" s="203"/>
      <c r="C2378" s="203"/>
      <c r="D2378" s="203"/>
      <c r="E2378" s="203"/>
      <c r="F2378" s="97"/>
      <c r="G2378" s="108"/>
      <c r="H2378" s="96" t="s">
        <v>51</v>
      </c>
      <c r="I2378" s="96"/>
      <c r="J2378" s="96"/>
      <c r="K2378" s="27"/>
      <c r="L2378" s="27"/>
      <c r="M2378" s="108"/>
    </row>
    <row r="2379" spans="1:13">
      <c r="A2379" s="34" t="s">
        <v>52</v>
      </c>
      <c r="B2379" s="97"/>
      <c r="C2379" s="97"/>
      <c r="D2379" s="97"/>
      <c r="E2379" s="97"/>
      <c r="F2379" s="97"/>
      <c r="G2379" s="108"/>
      <c r="H2379" s="55" t="s">
        <v>89</v>
      </c>
      <c r="I2379" s="55"/>
      <c r="J2379" s="55"/>
      <c r="K2379" s="37"/>
      <c r="L2379" s="26"/>
      <c r="M2379" s="125"/>
    </row>
    <row r="2380" spans="1:13">
      <c r="A2380" s="97"/>
      <c r="B2380" s="29"/>
      <c r="C2380" s="15" t="s">
        <v>53</v>
      </c>
      <c r="D2380" s="67"/>
      <c r="E2380" s="30"/>
      <c r="F2380" s="28"/>
      <c r="G2380" s="108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8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8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8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8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8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8"/>
      <c r="H2386" s="72"/>
      <c r="I2386" s="72"/>
      <c r="J2386" s="72"/>
      <c r="K2386" s="72"/>
      <c r="L2386" s="44"/>
      <c r="M2386" s="11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8"/>
      <c r="H2387" s="98"/>
      <c r="I2387" s="98"/>
      <c r="J2387" s="98"/>
      <c r="K2387" s="98"/>
      <c r="L2387" s="44"/>
      <c r="M2387" s="115"/>
    </row>
    <row r="2388" spans="1:13">
      <c r="A2388" s="17">
        <v>3</v>
      </c>
      <c r="B2388" s="75"/>
      <c r="C2388" s="71"/>
      <c r="D2388" s="6"/>
      <c r="E2388" s="71"/>
      <c r="F2388" s="6"/>
      <c r="G2388" s="108"/>
      <c r="H2388" s="204" t="s">
        <v>75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8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8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8"/>
      <c r="H2391" s="206" t="s">
        <v>66</v>
      </c>
      <c r="I2391" s="207"/>
      <c r="J2391" s="206" t="s">
        <v>67</v>
      </c>
      <c r="K2391" s="207"/>
      <c r="L2391" s="20"/>
      <c r="M2391" s="128"/>
    </row>
    <row r="2392" spans="1:13">
      <c r="A2392" s="17">
        <v>7</v>
      </c>
      <c r="B2392" s="76"/>
      <c r="C2392" s="71"/>
      <c r="D2392" s="71"/>
      <c r="E2392" s="71"/>
      <c r="F2392" s="6"/>
      <c r="G2392" s="108"/>
      <c r="H2392" s="197"/>
      <c r="I2392" s="198"/>
      <c r="J2392" s="197"/>
      <c r="K2392" s="198"/>
      <c r="L2392" s="27"/>
      <c r="M2392" s="108"/>
    </row>
    <row r="2393" spans="1:13">
      <c r="A2393" s="17">
        <v>8</v>
      </c>
      <c r="B2393" s="7"/>
      <c r="C2393" s="7"/>
      <c r="D2393" s="7"/>
      <c r="E2393" s="71"/>
      <c r="F2393" s="6"/>
      <c r="G2393" s="108"/>
      <c r="H2393" s="199"/>
      <c r="I2393" s="200"/>
      <c r="J2393" s="199"/>
      <c r="K2393" s="200"/>
      <c r="L2393" s="27"/>
      <c r="M2393" s="108"/>
    </row>
    <row r="2394" spans="1:13">
      <c r="A2394" s="17">
        <v>9</v>
      </c>
      <c r="B2394" s="23"/>
      <c r="C2394" s="7"/>
      <c r="D2394" s="7"/>
      <c r="E2394" s="6"/>
      <c r="F2394" s="6"/>
      <c r="G2394" s="108"/>
      <c r="H2394" s="38" t="s">
        <v>68</v>
      </c>
      <c r="I2394" s="38"/>
      <c r="J2394" s="38"/>
      <c r="K2394" s="38"/>
      <c r="L2394" s="27"/>
      <c r="M2394" s="108"/>
    </row>
    <row r="2395" spans="1:13">
      <c r="A2395" s="17">
        <v>10</v>
      </c>
      <c r="B2395" s="95"/>
      <c r="C2395" s="6"/>
      <c r="D2395" s="6"/>
      <c r="E2395" s="6"/>
      <c r="F2395" s="6"/>
      <c r="G2395" s="108"/>
      <c r="H2395" s="54" t="s">
        <v>69</v>
      </c>
      <c r="I2395" s="54"/>
      <c r="J2395" s="54"/>
      <c r="K2395" s="54"/>
      <c r="L2395" s="27"/>
      <c r="M2395" s="108"/>
    </row>
    <row r="2396" spans="1:13">
      <c r="A2396" s="17">
        <v>11</v>
      </c>
      <c r="B2396" s="76"/>
      <c r="C2396" s="6"/>
      <c r="D2396" s="6"/>
      <c r="E2396" s="6"/>
      <c r="F2396" s="6"/>
      <c r="G2396" s="128"/>
      <c r="H2396" s="182"/>
      <c r="I2396" s="183"/>
      <c r="J2396" s="8"/>
      <c r="K2396" s="8"/>
      <c r="L2396" s="8"/>
      <c r="M2396" s="129"/>
    </row>
    <row r="2397" spans="1:13">
      <c r="A2397" s="17">
        <v>12</v>
      </c>
      <c r="B2397" s="75"/>
      <c r="C2397" s="6"/>
      <c r="D2397" s="6"/>
      <c r="E2397" s="6"/>
      <c r="F2397" s="6"/>
      <c r="G2397" s="128"/>
      <c r="H2397" s="95"/>
      <c r="I2397" s="7"/>
      <c r="J2397" s="8"/>
      <c r="K2397" s="8"/>
      <c r="L2397" s="8"/>
      <c r="M2397" s="129"/>
    </row>
    <row r="2398" spans="1:13">
      <c r="A2398" s="17">
        <v>13</v>
      </c>
      <c r="B2398" s="76"/>
      <c r="C2398" s="6"/>
      <c r="D2398" s="6"/>
      <c r="E2398" s="6"/>
      <c r="F2398" s="6"/>
      <c r="G2398" s="128"/>
      <c r="H2398" s="95"/>
      <c r="I2398" s="7"/>
      <c r="J2398" s="8"/>
      <c r="K2398" s="8"/>
      <c r="L2398" s="8"/>
      <c r="M2398" s="129"/>
    </row>
    <row r="2399" spans="1:13">
      <c r="A2399" s="17">
        <v>14</v>
      </c>
      <c r="B2399" s="76"/>
      <c r="C2399" s="6"/>
      <c r="D2399" s="6"/>
      <c r="E2399" s="6"/>
      <c r="F2399" s="6"/>
      <c r="G2399" s="128"/>
      <c r="H2399" s="95"/>
      <c r="I2399" s="7"/>
      <c r="J2399" s="8"/>
      <c r="K2399" s="8"/>
      <c r="L2399" s="8"/>
      <c r="M2399" s="129"/>
    </row>
    <row r="2400" spans="1:13">
      <c r="A2400" s="17">
        <v>15</v>
      </c>
      <c r="B2400" s="76"/>
      <c r="C2400" s="6"/>
      <c r="D2400" s="6"/>
      <c r="E2400" s="6"/>
      <c r="F2400" s="6"/>
      <c r="G2400" s="128"/>
      <c r="H2400" s="95"/>
      <c r="I2400" s="7"/>
      <c r="J2400" s="8"/>
      <c r="K2400" s="8"/>
      <c r="L2400" s="8"/>
      <c r="M2400" s="129"/>
    </row>
    <row r="2401" spans="1:13">
      <c r="A2401" s="17">
        <v>16</v>
      </c>
      <c r="B2401" s="75"/>
      <c r="C2401" s="6"/>
      <c r="D2401" s="6"/>
      <c r="E2401" s="6"/>
      <c r="F2401" s="6"/>
      <c r="G2401" s="132"/>
      <c r="H2401" s="95"/>
      <c r="I2401" s="7"/>
      <c r="J2401" s="8"/>
      <c r="K2401" s="8"/>
      <c r="L2401" s="8"/>
      <c r="M2401" s="129"/>
    </row>
    <row r="2402" spans="1:13">
      <c r="A2402" s="17">
        <v>17</v>
      </c>
      <c r="B2402" s="76"/>
      <c r="C2402" s="6"/>
      <c r="D2402" s="6"/>
      <c r="E2402" s="6"/>
      <c r="F2402" s="6"/>
      <c r="G2402" s="132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32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29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29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29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29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29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29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29"/>
    </row>
    <row r="2411" spans="1:13">
      <c r="G2411" s="129"/>
      <c r="H2411" s="8"/>
      <c r="I2411" s="8"/>
      <c r="J2411" s="8"/>
      <c r="K2411" s="8"/>
      <c r="L2411" s="8"/>
      <c r="M2411" s="129"/>
    </row>
    <row r="2412" spans="1:13">
      <c r="G2412" s="129"/>
      <c r="H2412" s="8"/>
      <c r="I2412" s="8"/>
      <c r="J2412" s="8"/>
      <c r="K2412" s="8"/>
      <c r="L2412" s="8"/>
      <c r="M2412" s="129"/>
    </row>
    <row r="2413" spans="1:13">
      <c r="G2413" s="129"/>
      <c r="H2413" s="8"/>
      <c r="I2413" s="8"/>
      <c r="J2413" s="8"/>
      <c r="K2413" s="8"/>
      <c r="L2413" s="8"/>
      <c r="M2413" s="129"/>
    </row>
    <row r="2414" spans="1:13">
      <c r="G2414" s="129"/>
      <c r="H2414" s="8"/>
      <c r="I2414" s="8"/>
      <c r="J2414" s="8"/>
      <c r="K2414" s="8"/>
      <c r="L2414" s="8"/>
      <c r="M2414" s="129"/>
    </row>
    <row r="2415" spans="1:13">
      <c r="G2415" s="129"/>
      <c r="H2415" s="8"/>
      <c r="I2415" s="8"/>
      <c r="J2415" s="8"/>
      <c r="K2415" s="8"/>
      <c r="L2415" s="8"/>
      <c r="M2415" s="129"/>
    </row>
    <row r="2416" spans="1:13">
      <c r="G2416" s="129"/>
      <c r="H2416" s="8"/>
      <c r="I2416" s="8"/>
      <c r="J2416" s="8"/>
      <c r="K2416" s="8"/>
      <c r="L2416" s="8"/>
      <c r="M2416" s="129"/>
    </row>
    <row r="2417" spans="1:13">
      <c r="G2417" s="129"/>
      <c r="H2417" s="8"/>
      <c r="I2417" s="8"/>
      <c r="J2417" s="8"/>
      <c r="K2417" s="8"/>
      <c r="L2417" s="8"/>
      <c r="M2417" s="129"/>
    </row>
    <row r="2418" spans="1:13">
      <c r="G2418" s="129"/>
      <c r="H2418" s="8"/>
      <c r="I2418" s="8"/>
      <c r="J2418" s="8"/>
      <c r="K2418" s="8"/>
      <c r="L2418" s="8"/>
      <c r="M2418" s="129"/>
    </row>
    <row r="2419" spans="1:13">
      <c r="G2419" s="129"/>
      <c r="H2419" s="8"/>
      <c r="I2419" s="8"/>
      <c r="J2419" s="8"/>
      <c r="K2419" s="8"/>
      <c r="L2419" s="8"/>
      <c r="M2419" s="129"/>
    </row>
    <row r="2420" spans="1:13">
      <c r="G2420" s="129"/>
      <c r="H2420" s="8"/>
      <c r="I2420" s="8"/>
      <c r="J2420" s="8"/>
      <c r="K2420" s="8"/>
      <c r="L2420" s="8"/>
      <c r="M2420" s="129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  <c r="M2421" s="124"/>
    </row>
    <row r="2422" spans="1:13">
      <c r="A2422" s="202" t="s">
        <v>86</v>
      </c>
      <c r="B2422" s="203"/>
      <c r="C2422" s="203"/>
      <c r="D2422" s="203"/>
      <c r="E2422" s="203"/>
      <c r="F2422" s="97"/>
      <c r="G2422" s="108"/>
      <c r="H2422" s="96" t="s">
        <v>51</v>
      </c>
      <c r="I2422" s="96"/>
      <c r="J2422" s="96"/>
      <c r="K2422" s="27"/>
      <c r="L2422" s="27"/>
      <c r="M2422" s="108"/>
    </row>
    <row r="2423" spans="1:13">
      <c r="A2423" s="34" t="s">
        <v>52</v>
      </c>
      <c r="B2423" s="97"/>
      <c r="C2423" s="97"/>
      <c r="D2423" s="97"/>
      <c r="E2423" s="97"/>
      <c r="F2423" s="97"/>
      <c r="G2423" s="108"/>
      <c r="H2423" s="55" t="s">
        <v>89</v>
      </c>
      <c r="I2423" s="55"/>
      <c r="J2423" s="55"/>
      <c r="K2423" s="37"/>
      <c r="L2423" s="26"/>
      <c r="M2423" s="125"/>
    </row>
    <row r="2424" spans="1:13">
      <c r="A2424" s="97"/>
      <c r="B2424" s="29"/>
      <c r="C2424" s="15" t="s">
        <v>53</v>
      </c>
      <c r="D2424" s="67"/>
      <c r="E2424" s="30"/>
      <c r="F2424" s="28"/>
      <c r="G2424" s="108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8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8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8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8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8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8"/>
      <c r="H2430" s="72"/>
      <c r="I2430" s="72"/>
      <c r="J2430" s="72"/>
      <c r="K2430" s="72"/>
      <c r="L2430" s="44"/>
      <c r="M2430" s="11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8"/>
      <c r="H2431" s="98"/>
      <c r="I2431" s="98"/>
      <c r="J2431" s="98"/>
      <c r="K2431" s="98"/>
      <c r="L2431" s="44"/>
      <c r="M2431" s="115"/>
    </row>
    <row r="2432" spans="1:13">
      <c r="A2432" s="17">
        <v>3</v>
      </c>
      <c r="B2432" s="75"/>
      <c r="C2432" s="71"/>
      <c r="D2432" s="6"/>
      <c r="E2432" s="71"/>
      <c r="F2432" s="6"/>
      <c r="G2432" s="108"/>
      <c r="H2432" s="204" t="s">
        <v>75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8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8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8"/>
      <c r="H2435" s="206" t="s">
        <v>66</v>
      </c>
      <c r="I2435" s="207"/>
      <c r="J2435" s="206" t="s">
        <v>67</v>
      </c>
      <c r="K2435" s="207"/>
      <c r="L2435" s="20"/>
      <c r="M2435" s="128"/>
    </row>
    <row r="2436" spans="1:13">
      <c r="A2436" s="17">
        <v>7</v>
      </c>
      <c r="B2436" s="76"/>
      <c r="C2436" s="71"/>
      <c r="D2436" s="71"/>
      <c r="E2436" s="71"/>
      <c r="F2436" s="6"/>
      <c r="G2436" s="108"/>
      <c r="H2436" s="197"/>
      <c r="I2436" s="198"/>
      <c r="J2436" s="197"/>
      <c r="K2436" s="198"/>
      <c r="L2436" s="27"/>
      <c r="M2436" s="108"/>
    </row>
    <row r="2437" spans="1:13">
      <c r="A2437" s="17">
        <v>8</v>
      </c>
      <c r="B2437" s="7"/>
      <c r="C2437" s="7"/>
      <c r="D2437" s="7"/>
      <c r="E2437" s="71"/>
      <c r="F2437" s="6"/>
      <c r="G2437" s="108"/>
      <c r="H2437" s="199"/>
      <c r="I2437" s="200"/>
      <c r="J2437" s="199"/>
      <c r="K2437" s="200"/>
      <c r="L2437" s="27"/>
      <c r="M2437" s="108"/>
    </row>
    <row r="2438" spans="1:13">
      <c r="A2438" s="17">
        <v>9</v>
      </c>
      <c r="B2438" s="23"/>
      <c r="C2438" s="7"/>
      <c r="D2438" s="7"/>
      <c r="E2438" s="6"/>
      <c r="F2438" s="6"/>
      <c r="G2438" s="108"/>
      <c r="H2438" s="38" t="s">
        <v>68</v>
      </c>
      <c r="I2438" s="38"/>
      <c r="J2438" s="38"/>
      <c r="K2438" s="38"/>
      <c r="L2438" s="27"/>
      <c r="M2438" s="108"/>
    </row>
    <row r="2439" spans="1:13">
      <c r="A2439" s="17">
        <v>10</v>
      </c>
      <c r="B2439" s="95"/>
      <c r="C2439" s="6"/>
      <c r="D2439" s="6"/>
      <c r="E2439" s="6"/>
      <c r="F2439" s="6"/>
      <c r="G2439" s="108"/>
      <c r="H2439" s="54" t="s">
        <v>69</v>
      </c>
      <c r="I2439" s="54"/>
      <c r="J2439" s="54"/>
      <c r="K2439" s="54"/>
      <c r="L2439" s="27"/>
      <c r="M2439" s="108"/>
    </row>
    <row r="2440" spans="1:13">
      <c r="A2440" s="17">
        <v>11</v>
      </c>
      <c r="B2440" s="76"/>
      <c r="C2440" s="6"/>
      <c r="D2440" s="6"/>
      <c r="E2440" s="6"/>
      <c r="F2440" s="6"/>
      <c r="G2440" s="128"/>
      <c r="H2440" s="182"/>
      <c r="I2440" s="183"/>
      <c r="J2440" s="8"/>
      <c r="K2440" s="8"/>
      <c r="L2440" s="8"/>
      <c r="M2440" s="129"/>
    </row>
    <row r="2441" spans="1:13">
      <c r="A2441" s="17">
        <v>12</v>
      </c>
      <c r="B2441" s="75"/>
      <c r="C2441" s="6"/>
      <c r="D2441" s="6"/>
      <c r="E2441" s="6"/>
      <c r="F2441" s="6"/>
      <c r="G2441" s="128"/>
      <c r="H2441" s="95"/>
      <c r="I2441" s="7"/>
      <c r="J2441" s="8"/>
      <c r="K2441" s="8"/>
      <c r="L2441" s="8"/>
      <c r="M2441" s="129"/>
    </row>
    <row r="2442" spans="1:13">
      <c r="A2442" s="17">
        <v>13</v>
      </c>
      <c r="B2442" s="76"/>
      <c r="C2442" s="6"/>
      <c r="D2442" s="6"/>
      <c r="E2442" s="6"/>
      <c r="F2442" s="6"/>
      <c r="G2442" s="128"/>
      <c r="H2442" s="95"/>
      <c r="I2442" s="7"/>
      <c r="J2442" s="8"/>
      <c r="K2442" s="8"/>
      <c r="L2442" s="8"/>
      <c r="M2442" s="129"/>
    </row>
    <row r="2443" spans="1:13">
      <c r="A2443" s="17">
        <v>14</v>
      </c>
      <c r="B2443" s="76"/>
      <c r="C2443" s="6"/>
      <c r="D2443" s="6"/>
      <c r="E2443" s="6"/>
      <c r="F2443" s="6"/>
      <c r="G2443" s="128"/>
      <c r="H2443" s="95"/>
      <c r="I2443" s="7"/>
      <c r="J2443" s="8"/>
      <c r="K2443" s="8"/>
      <c r="L2443" s="8"/>
      <c r="M2443" s="129"/>
    </row>
    <row r="2444" spans="1:13">
      <c r="A2444" s="17">
        <v>15</v>
      </c>
      <c r="B2444" s="76"/>
      <c r="C2444" s="6"/>
      <c r="D2444" s="6"/>
      <c r="E2444" s="6"/>
      <c r="F2444" s="6"/>
      <c r="G2444" s="128"/>
      <c r="H2444" s="95"/>
      <c r="I2444" s="7"/>
      <c r="J2444" s="8"/>
      <c r="K2444" s="8"/>
      <c r="L2444" s="8"/>
      <c r="M2444" s="129"/>
    </row>
    <row r="2445" spans="1:13">
      <c r="A2445" s="17">
        <v>16</v>
      </c>
      <c r="B2445" s="75"/>
      <c r="C2445" s="6"/>
      <c r="D2445" s="6"/>
      <c r="E2445" s="6"/>
      <c r="F2445" s="6"/>
      <c r="G2445" s="132"/>
      <c r="H2445" s="95"/>
      <c r="I2445" s="7"/>
      <c r="J2445" s="8"/>
      <c r="K2445" s="8"/>
      <c r="L2445" s="8"/>
      <c r="M2445" s="129"/>
    </row>
    <row r="2446" spans="1:13">
      <c r="A2446" s="17">
        <v>17</v>
      </c>
      <c r="B2446" s="76"/>
      <c r="C2446" s="6"/>
      <c r="D2446" s="6"/>
      <c r="E2446" s="6"/>
      <c r="F2446" s="6"/>
      <c r="G2446" s="132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32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29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29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29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29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29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29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29"/>
    </row>
    <row r="2455" spans="1:13">
      <c r="G2455" s="129"/>
      <c r="H2455" s="8"/>
      <c r="I2455" s="8"/>
      <c r="J2455" s="8"/>
      <c r="K2455" s="8"/>
      <c r="L2455" s="8"/>
      <c r="M2455" s="129"/>
    </row>
    <row r="2456" spans="1:13">
      <c r="G2456" s="129"/>
      <c r="H2456" s="8"/>
      <c r="I2456" s="8"/>
      <c r="J2456" s="8"/>
      <c r="K2456" s="8"/>
      <c r="L2456" s="8"/>
      <c r="M2456" s="129"/>
    </row>
    <row r="2457" spans="1:13">
      <c r="G2457" s="129"/>
      <c r="H2457" s="8"/>
      <c r="I2457" s="8"/>
      <c r="J2457" s="8"/>
      <c r="K2457" s="8"/>
      <c r="L2457" s="8"/>
      <c r="M2457" s="129"/>
    </row>
    <row r="2458" spans="1:13">
      <c r="G2458" s="129"/>
      <c r="H2458" s="8"/>
      <c r="I2458" s="8"/>
      <c r="J2458" s="8"/>
      <c r="K2458" s="8"/>
      <c r="L2458" s="8"/>
      <c r="M2458" s="129"/>
    </row>
    <row r="2459" spans="1:13">
      <c r="G2459" s="129"/>
      <c r="H2459" s="8"/>
      <c r="I2459" s="8"/>
      <c r="J2459" s="8"/>
      <c r="K2459" s="8"/>
      <c r="L2459" s="8"/>
      <c r="M2459" s="129"/>
    </row>
    <row r="2460" spans="1:13">
      <c r="G2460" s="129"/>
      <c r="H2460" s="8"/>
      <c r="I2460" s="8"/>
      <c r="J2460" s="8"/>
      <c r="K2460" s="8"/>
      <c r="L2460" s="8"/>
      <c r="M2460" s="129"/>
    </row>
    <row r="2461" spans="1:13">
      <c r="G2461" s="129"/>
      <c r="H2461" s="8"/>
      <c r="I2461" s="8"/>
      <c r="J2461" s="8"/>
      <c r="K2461" s="8"/>
      <c r="L2461" s="8"/>
      <c r="M2461" s="129"/>
    </row>
    <row r="2462" spans="1:13">
      <c r="G2462" s="129"/>
      <c r="H2462" s="8"/>
      <c r="I2462" s="8"/>
      <c r="J2462" s="8"/>
      <c r="K2462" s="8"/>
      <c r="L2462" s="8"/>
      <c r="M2462" s="129"/>
    </row>
    <row r="2463" spans="1:13">
      <c r="G2463" s="129"/>
      <c r="H2463" s="8"/>
      <c r="I2463" s="8"/>
      <c r="J2463" s="8"/>
      <c r="K2463" s="8"/>
      <c r="L2463" s="8"/>
      <c r="M2463" s="129"/>
    </row>
    <row r="2464" spans="1:13">
      <c r="G2464" s="129"/>
      <c r="H2464" s="8"/>
      <c r="I2464" s="8"/>
      <c r="J2464" s="8"/>
      <c r="K2464" s="8"/>
      <c r="L2464" s="8"/>
      <c r="M2464" s="129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  <c r="M2465" s="124"/>
    </row>
    <row r="2466" spans="1:13">
      <c r="A2466" s="202" t="s">
        <v>86</v>
      </c>
      <c r="B2466" s="203"/>
      <c r="C2466" s="203"/>
      <c r="D2466" s="203"/>
      <c r="E2466" s="203"/>
      <c r="F2466" s="97"/>
      <c r="G2466" s="108"/>
      <c r="H2466" s="96" t="s">
        <v>51</v>
      </c>
      <c r="I2466" s="96"/>
      <c r="J2466" s="96"/>
      <c r="K2466" s="27"/>
      <c r="L2466" s="27"/>
      <c r="M2466" s="108"/>
    </row>
    <row r="2467" spans="1:13">
      <c r="A2467" s="34" t="s">
        <v>52</v>
      </c>
      <c r="B2467" s="97"/>
      <c r="C2467" s="97"/>
      <c r="D2467" s="97"/>
      <c r="E2467" s="97"/>
      <c r="F2467" s="97"/>
      <c r="G2467" s="108"/>
      <c r="H2467" s="55" t="s">
        <v>89</v>
      </c>
      <c r="I2467" s="55"/>
      <c r="J2467" s="55"/>
      <c r="K2467" s="37"/>
      <c r="L2467" s="26"/>
      <c r="M2467" s="125"/>
    </row>
    <row r="2468" spans="1:13">
      <c r="A2468" s="97"/>
      <c r="B2468" s="29"/>
      <c r="C2468" s="15" t="s">
        <v>53</v>
      </c>
      <c r="D2468" s="67"/>
      <c r="E2468" s="30"/>
      <c r="F2468" s="28"/>
      <c r="G2468" s="108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8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8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8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8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8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8"/>
      <c r="H2474" s="72"/>
      <c r="I2474" s="72"/>
      <c r="J2474" s="72"/>
      <c r="K2474" s="72"/>
      <c r="L2474" s="44"/>
      <c r="M2474" s="11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8"/>
      <c r="H2475" s="98"/>
      <c r="I2475" s="98"/>
      <c r="J2475" s="98"/>
      <c r="K2475" s="98"/>
      <c r="L2475" s="44"/>
      <c r="M2475" s="115"/>
    </row>
    <row r="2476" spans="1:13">
      <c r="A2476" s="17">
        <v>3</v>
      </c>
      <c r="B2476" s="75"/>
      <c r="C2476" s="71"/>
      <c r="D2476" s="6"/>
      <c r="E2476" s="71"/>
      <c r="F2476" s="6"/>
      <c r="G2476" s="108"/>
      <c r="H2476" s="204" t="s">
        <v>75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8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8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8"/>
      <c r="H2479" s="206" t="s">
        <v>66</v>
      </c>
      <c r="I2479" s="207"/>
      <c r="J2479" s="206" t="s">
        <v>67</v>
      </c>
      <c r="K2479" s="207"/>
      <c r="L2479" s="20"/>
      <c r="M2479" s="128"/>
    </row>
    <row r="2480" spans="1:13">
      <c r="A2480" s="17">
        <v>7</v>
      </c>
      <c r="B2480" s="76"/>
      <c r="C2480" s="71"/>
      <c r="D2480" s="71"/>
      <c r="E2480" s="71"/>
      <c r="F2480" s="6"/>
      <c r="G2480" s="108"/>
      <c r="H2480" s="197"/>
      <c r="I2480" s="198"/>
      <c r="J2480" s="197"/>
      <c r="K2480" s="198"/>
      <c r="L2480" s="27"/>
      <c r="M2480" s="108"/>
    </row>
    <row r="2481" spans="1:13">
      <c r="A2481" s="17">
        <v>8</v>
      </c>
      <c r="B2481" s="7"/>
      <c r="C2481" s="7"/>
      <c r="D2481" s="7"/>
      <c r="E2481" s="71"/>
      <c r="F2481" s="6"/>
      <c r="G2481" s="108"/>
      <c r="H2481" s="199"/>
      <c r="I2481" s="200"/>
      <c r="J2481" s="199"/>
      <c r="K2481" s="200"/>
      <c r="L2481" s="27"/>
      <c r="M2481" s="108"/>
    </row>
    <row r="2482" spans="1:13">
      <c r="A2482" s="17">
        <v>9</v>
      </c>
      <c r="B2482" s="23"/>
      <c r="C2482" s="7"/>
      <c r="D2482" s="7"/>
      <c r="E2482" s="6"/>
      <c r="F2482" s="6"/>
      <c r="G2482" s="108"/>
      <c r="H2482" s="38" t="s">
        <v>68</v>
      </c>
      <c r="I2482" s="38"/>
      <c r="J2482" s="38"/>
      <c r="K2482" s="38"/>
      <c r="L2482" s="27"/>
      <c r="M2482" s="108"/>
    </row>
    <row r="2483" spans="1:13">
      <c r="A2483" s="17">
        <v>10</v>
      </c>
      <c r="B2483" s="95"/>
      <c r="C2483" s="6"/>
      <c r="D2483" s="6"/>
      <c r="E2483" s="6"/>
      <c r="F2483" s="6"/>
      <c r="G2483" s="108"/>
      <c r="H2483" s="54" t="s">
        <v>69</v>
      </c>
      <c r="I2483" s="54"/>
      <c r="J2483" s="54"/>
      <c r="K2483" s="54"/>
      <c r="L2483" s="27"/>
      <c r="M2483" s="108"/>
    </row>
    <row r="2484" spans="1:13">
      <c r="A2484" s="17">
        <v>11</v>
      </c>
      <c r="B2484" s="76"/>
      <c r="C2484" s="6"/>
      <c r="D2484" s="6"/>
      <c r="E2484" s="6"/>
      <c r="F2484" s="6"/>
      <c r="G2484" s="128"/>
      <c r="H2484" s="182"/>
      <c r="I2484" s="183"/>
      <c r="J2484" s="8"/>
      <c r="K2484" s="8"/>
      <c r="L2484" s="8"/>
      <c r="M2484" s="129"/>
    </row>
    <row r="2485" spans="1:13">
      <c r="A2485" s="17">
        <v>12</v>
      </c>
      <c r="B2485" s="75"/>
      <c r="C2485" s="6"/>
      <c r="D2485" s="6"/>
      <c r="E2485" s="6"/>
      <c r="F2485" s="6"/>
      <c r="G2485" s="128"/>
      <c r="H2485" s="95"/>
      <c r="I2485" s="7"/>
      <c r="J2485" s="8"/>
      <c r="K2485" s="8"/>
      <c r="L2485" s="8"/>
      <c r="M2485" s="129"/>
    </row>
    <row r="2486" spans="1:13">
      <c r="A2486" s="17">
        <v>13</v>
      </c>
      <c r="B2486" s="76"/>
      <c r="C2486" s="6"/>
      <c r="D2486" s="6"/>
      <c r="E2486" s="6"/>
      <c r="F2486" s="6"/>
      <c r="G2486" s="128"/>
      <c r="H2486" s="95"/>
      <c r="I2486" s="7"/>
      <c r="J2486" s="8"/>
      <c r="K2486" s="8"/>
      <c r="L2486" s="8"/>
      <c r="M2486" s="129"/>
    </row>
    <row r="2487" spans="1:13">
      <c r="A2487" s="17">
        <v>14</v>
      </c>
      <c r="B2487" s="76"/>
      <c r="C2487" s="6"/>
      <c r="D2487" s="6"/>
      <c r="E2487" s="6"/>
      <c r="F2487" s="6"/>
      <c r="G2487" s="128"/>
      <c r="H2487" s="95"/>
      <c r="I2487" s="7"/>
      <c r="J2487" s="8"/>
      <c r="K2487" s="8"/>
      <c r="L2487" s="8"/>
      <c r="M2487" s="129"/>
    </row>
    <row r="2488" spans="1:13">
      <c r="A2488" s="17">
        <v>15</v>
      </c>
      <c r="B2488" s="76"/>
      <c r="C2488" s="6"/>
      <c r="D2488" s="6"/>
      <c r="E2488" s="6"/>
      <c r="F2488" s="6"/>
      <c r="G2488" s="128"/>
      <c r="H2488" s="95"/>
      <c r="I2488" s="7"/>
      <c r="J2488" s="8"/>
      <c r="K2488" s="8"/>
      <c r="L2488" s="8"/>
      <c r="M2488" s="129"/>
    </row>
    <row r="2489" spans="1:13">
      <c r="A2489" s="17">
        <v>16</v>
      </c>
      <c r="B2489" s="75"/>
      <c r="C2489" s="6"/>
      <c r="D2489" s="6"/>
      <c r="E2489" s="6"/>
      <c r="F2489" s="6"/>
      <c r="G2489" s="132"/>
      <c r="H2489" s="95"/>
      <c r="I2489" s="7"/>
      <c r="J2489" s="8"/>
      <c r="K2489" s="8"/>
      <c r="L2489" s="8"/>
      <c r="M2489" s="129"/>
    </row>
    <row r="2490" spans="1:13">
      <c r="A2490" s="17">
        <v>17</v>
      </c>
      <c r="B2490" s="76"/>
      <c r="C2490" s="6"/>
      <c r="D2490" s="6"/>
      <c r="E2490" s="6"/>
      <c r="F2490" s="6"/>
      <c r="G2490" s="132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32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29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29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29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29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29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29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29"/>
    </row>
    <row r="2499" spans="1:13">
      <c r="G2499" s="129"/>
      <c r="H2499" s="8"/>
      <c r="I2499" s="8"/>
      <c r="J2499" s="8"/>
      <c r="K2499" s="8"/>
      <c r="L2499" s="8"/>
      <c r="M2499" s="129"/>
    </row>
    <row r="2500" spans="1:13">
      <c r="G2500" s="129"/>
      <c r="H2500" s="8"/>
      <c r="I2500" s="8"/>
      <c r="J2500" s="8"/>
      <c r="K2500" s="8"/>
      <c r="L2500" s="8"/>
      <c r="M2500" s="129"/>
    </row>
    <row r="2501" spans="1:13">
      <c r="G2501" s="129"/>
      <c r="H2501" s="8"/>
      <c r="I2501" s="8"/>
      <c r="J2501" s="8"/>
      <c r="K2501" s="8"/>
      <c r="L2501" s="8"/>
      <c r="M2501" s="129"/>
    </row>
    <row r="2502" spans="1:13">
      <c r="G2502" s="129"/>
      <c r="H2502" s="8"/>
      <c r="I2502" s="8"/>
      <c r="J2502" s="8"/>
      <c r="K2502" s="8"/>
      <c r="L2502" s="8"/>
      <c r="M2502" s="129"/>
    </row>
    <row r="2503" spans="1:13">
      <c r="G2503" s="129"/>
      <c r="H2503" s="8"/>
      <c r="I2503" s="8"/>
      <c r="J2503" s="8"/>
      <c r="K2503" s="8"/>
      <c r="L2503" s="8"/>
      <c r="M2503" s="129"/>
    </row>
    <row r="2504" spans="1:13">
      <c r="G2504" s="129"/>
      <c r="H2504" s="8"/>
      <c r="I2504" s="8"/>
      <c r="J2504" s="8"/>
      <c r="K2504" s="8"/>
      <c r="L2504" s="8"/>
      <c r="M2504" s="129"/>
    </row>
    <row r="2505" spans="1:13">
      <c r="G2505" s="129"/>
      <c r="H2505" s="8"/>
      <c r="I2505" s="8"/>
      <c r="J2505" s="8"/>
      <c r="K2505" s="8"/>
      <c r="L2505" s="8"/>
      <c r="M2505" s="129"/>
    </row>
    <row r="2506" spans="1:13">
      <c r="G2506" s="129"/>
      <c r="H2506" s="8"/>
      <c r="I2506" s="8"/>
      <c r="J2506" s="8"/>
      <c r="K2506" s="8"/>
      <c r="L2506" s="8"/>
      <c r="M2506" s="129"/>
    </row>
    <row r="2507" spans="1:13">
      <c r="G2507" s="129"/>
      <c r="H2507" s="8"/>
      <c r="I2507" s="8"/>
      <c r="J2507" s="8"/>
      <c r="K2507" s="8"/>
      <c r="L2507" s="8"/>
      <c r="M2507" s="129"/>
    </row>
    <row r="2508" spans="1:13">
      <c r="G2508" s="129"/>
      <c r="H2508" s="8"/>
      <c r="I2508" s="8"/>
      <c r="J2508" s="8"/>
      <c r="K2508" s="8"/>
      <c r="L2508" s="8"/>
      <c r="M2508" s="129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  <c r="M2509" s="124"/>
    </row>
    <row r="2510" spans="1:13">
      <c r="A2510" s="202" t="s">
        <v>86</v>
      </c>
      <c r="B2510" s="203"/>
      <c r="C2510" s="203"/>
      <c r="D2510" s="203"/>
      <c r="E2510" s="203"/>
      <c r="F2510" s="97"/>
      <c r="G2510" s="108"/>
      <c r="H2510" s="96" t="s">
        <v>51</v>
      </c>
      <c r="I2510" s="96"/>
      <c r="J2510" s="96"/>
      <c r="K2510" s="27"/>
      <c r="L2510" s="27"/>
      <c r="M2510" s="108"/>
    </row>
    <row r="2511" spans="1:13">
      <c r="A2511" s="34" t="s">
        <v>52</v>
      </c>
      <c r="B2511" s="97"/>
      <c r="C2511" s="97"/>
      <c r="D2511" s="97"/>
      <c r="E2511" s="97"/>
      <c r="F2511" s="97"/>
      <c r="G2511" s="108"/>
      <c r="H2511" s="55" t="s">
        <v>89</v>
      </c>
      <c r="I2511" s="55"/>
      <c r="J2511" s="55"/>
      <c r="K2511" s="37"/>
      <c r="L2511" s="26"/>
      <c r="M2511" s="125"/>
    </row>
    <row r="2512" spans="1:13">
      <c r="A2512" s="97"/>
      <c r="B2512" s="29"/>
      <c r="C2512" s="15" t="s">
        <v>53</v>
      </c>
      <c r="D2512" s="67"/>
      <c r="E2512" s="30"/>
      <c r="F2512" s="28"/>
      <c r="G2512" s="108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8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8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8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8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8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8"/>
      <c r="H2518" s="72"/>
      <c r="I2518" s="72"/>
      <c r="J2518" s="72"/>
      <c r="K2518" s="72"/>
      <c r="L2518" s="44"/>
      <c r="M2518" s="11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8"/>
      <c r="H2519" s="98"/>
      <c r="I2519" s="98"/>
      <c r="J2519" s="98"/>
      <c r="K2519" s="98"/>
      <c r="L2519" s="44"/>
      <c r="M2519" s="115"/>
    </row>
    <row r="2520" spans="1:13">
      <c r="A2520" s="17">
        <v>3</v>
      </c>
      <c r="B2520" s="75"/>
      <c r="C2520" s="71"/>
      <c r="D2520" s="6"/>
      <c r="E2520" s="71"/>
      <c r="F2520" s="6"/>
      <c r="G2520" s="108"/>
      <c r="H2520" s="204" t="s">
        <v>75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8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8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8"/>
      <c r="H2523" s="206" t="s">
        <v>66</v>
      </c>
      <c r="I2523" s="207"/>
      <c r="J2523" s="206" t="s">
        <v>67</v>
      </c>
      <c r="K2523" s="207"/>
      <c r="L2523" s="20"/>
      <c r="M2523" s="128"/>
    </row>
    <row r="2524" spans="1:13">
      <c r="A2524" s="17">
        <v>7</v>
      </c>
      <c r="B2524" s="76"/>
      <c r="C2524" s="71"/>
      <c r="D2524" s="71"/>
      <c r="E2524" s="71"/>
      <c r="F2524" s="6"/>
      <c r="G2524" s="108"/>
      <c r="H2524" s="197"/>
      <c r="I2524" s="198"/>
      <c r="J2524" s="197"/>
      <c r="K2524" s="198"/>
      <c r="L2524" s="27"/>
      <c r="M2524" s="108"/>
    </row>
    <row r="2525" spans="1:13">
      <c r="A2525" s="17">
        <v>8</v>
      </c>
      <c r="B2525" s="7"/>
      <c r="C2525" s="7"/>
      <c r="D2525" s="7"/>
      <c r="E2525" s="71"/>
      <c r="F2525" s="6"/>
      <c r="G2525" s="108"/>
      <c r="H2525" s="199"/>
      <c r="I2525" s="200"/>
      <c r="J2525" s="199"/>
      <c r="K2525" s="200"/>
      <c r="L2525" s="27"/>
      <c r="M2525" s="108"/>
    </row>
    <row r="2526" spans="1:13">
      <c r="A2526" s="17">
        <v>9</v>
      </c>
      <c r="B2526" s="23"/>
      <c r="C2526" s="7"/>
      <c r="D2526" s="7"/>
      <c r="E2526" s="6"/>
      <c r="F2526" s="6"/>
      <c r="G2526" s="108"/>
      <c r="H2526" s="38" t="s">
        <v>68</v>
      </c>
      <c r="I2526" s="38"/>
      <c r="J2526" s="38"/>
      <c r="K2526" s="38"/>
      <c r="L2526" s="27"/>
      <c r="M2526" s="108"/>
    </row>
    <row r="2527" spans="1:13">
      <c r="A2527" s="17">
        <v>10</v>
      </c>
      <c r="B2527" s="95"/>
      <c r="C2527" s="6"/>
      <c r="D2527" s="6"/>
      <c r="E2527" s="6"/>
      <c r="F2527" s="6"/>
      <c r="G2527" s="108"/>
      <c r="H2527" s="54" t="s">
        <v>69</v>
      </c>
      <c r="I2527" s="54"/>
      <c r="J2527" s="54"/>
      <c r="K2527" s="54"/>
      <c r="L2527" s="27"/>
      <c r="M2527" s="108"/>
    </row>
    <row r="2528" spans="1:13">
      <c r="A2528" s="17">
        <v>11</v>
      </c>
      <c r="B2528" s="76"/>
      <c r="C2528" s="6"/>
      <c r="D2528" s="6"/>
      <c r="E2528" s="6"/>
      <c r="F2528" s="6"/>
      <c r="G2528" s="128"/>
      <c r="H2528" s="182"/>
      <c r="I2528" s="183"/>
      <c r="J2528" s="8"/>
      <c r="K2528" s="8"/>
      <c r="L2528" s="8"/>
      <c r="M2528" s="129"/>
    </row>
    <row r="2529" spans="1:13">
      <c r="A2529" s="17">
        <v>12</v>
      </c>
      <c r="B2529" s="75"/>
      <c r="C2529" s="6"/>
      <c r="D2529" s="6"/>
      <c r="E2529" s="6"/>
      <c r="F2529" s="6"/>
      <c r="G2529" s="128"/>
      <c r="H2529" s="95"/>
      <c r="I2529" s="7"/>
      <c r="J2529" s="8"/>
      <c r="K2529" s="8"/>
      <c r="L2529" s="8"/>
      <c r="M2529" s="129"/>
    </row>
    <row r="2530" spans="1:13">
      <c r="A2530" s="17">
        <v>13</v>
      </c>
      <c r="B2530" s="76"/>
      <c r="C2530" s="6"/>
      <c r="D2530" s="6"/>
      <c r="E2530" s="6"/>
      <c r="F2530" s="6"/>
      <c r="G2530" s="128"/>
      <c r="H2530" s="95"/>
      <c r="I2530" s="7"/>
      <c r="J2530" s="8"/>
      <c r="K2530" s="8"/>
      <c r="L2530" s="8"/>
      <c r="M2530" s="129"/>
    </row>
    <row r="2531" spans="1:13">
      <c r="A2531" s="17">
        <v>14</v>
      </c>
      <c r="B2531" s="76"/>
      <c r="C2531" s="6"/>
      <c r="D2531" s="6"/>
      <c r="E2531" s="6"/>
      <c r="F2531" s="6"/>
      <c r="G2531" s="128"/>
      <c r="H2531" s="95"/>
      <c r="I2531" s="7"/>
      <c r="J2531" s="8"/>
      <c r="K2531" s="8"/>
      <c r="L2531" s="8"/>
      <c r="M2531" s="129"/>
    </row>
    <row r="2532" spans="1:13">
      <c r="A2532" s="17">
        <v>15</v>
      </c>
      <c r="B2532" s="76"/>
      <c r="C2532" s="6"/>
      <c r="D2532" s="6"/>
      <c r="E2532" s="6"/>
      <c r="F2532" s="6"/>
      <c r="G2532" s="128"/>
      <c r="H2532" s="95"/>
      <c r="I2532" s="7"/>
      <c r="J2532" s="8"/>
      <c r="K2532" s="8"/>
      <c r="L2532" s="8"/>
      <c r="M2532" s="129"/>
    </row>
    <row r="2533" spans="1:13">
      <c r="A2533" s="17">
        <v>16</v>
      </c>
      <c r="B2533" s="75"/>
      <c r="C2533" s="6"/>
      <c r="D2533" s="6"/>
      <c r="E2533" s="6"/>
      <c r="F2533" s="6"/>
      <c r="G2533" s="132"/>
      <c r="H2533" s="95"/>
      <c r="I2533" s="7"/>
      <c r="J2533" s="8"/>
      <c r="K2533" s="8"/>
      <c r="L2533" s="8"/>
      <c r="M2533" s="129"/>
    </row>
    <row r="2534" spans="1:13">
      <c r="A2534" s="17">
        <v>17</v>
      </c>
      <c r="B2534" s="76"/>
      <c r="C2534" s="6"/>
      <c r="D2534" s="6"/>
      <c r="E2534" s="6"/>
      <c r="F2534" s="6"/>
      <c r="G2534" s="132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32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29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29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29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29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29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29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29"/>
    </row>
    <row r="2543" spans="1:13">
      <c r="G2543" s="129"/>
      <c r="H2543" s="8"/>
      <c r="I2543" s="8"/>
      <c r="J2543" s="8"/>
      <c r="K2543" s="8"/>
      <c r="L2543" s="8"/>
      <c r="M2543" s="129"/>
    </row>
    <row r="2544" spans="1:13">
      <c r="G2544" s="129"/>
      <c r="H2544" s="8"/>
      <c r="I2544" s="8"/>
      <c r="J2544" s="8"/>
      <c r="K2544" s="8"/>
      <c r="L2544" s="8"/>
      <c r="M2544" s="129"/>
    </row>
    <row r="2545" spans="1:13">
      <c r="G2545" s="129"/>
      <c r="H2545" s="8"/>
      <c r="I2545" s="8"/>
      <c r="J2545" s="8"/>
      <c r="K2545" s="8"/>
      <c r="L2545" s="8"/>
      <c r="M2545" s="129"/>
    </row>
    <row r="2546" spans="1:13">
      <c r="G2546" s="129"/>
      <c r="H2546" s="8"/>
      <c r="I2546" s="8"/>
      <c r="J2546" s="8"/>
      <c r="K2546" s="8"/>
      <c r="L2546" s="8"/>
      <c r="M2546" s="129"/>
    </row>
    <row r="2547" spans="1:13">
      <c r="G2547" s="129"/>
      <c r="H2547" s="8"/>
      <c r="I2547" s="8"/>
      <c r="J2547" s="8"/>
      <c r="K2547" s="8"/>
      <c r="L2547" s="8"/>
      <c r="M2547" s="129"/>
    </row>
    <row r="2548" spans="1:13">
      <c r="G2548" s="129"/>
      <c r="H2548" s="8"/>
      <c r="I2548" s="8"/>
      <c r="J2548" s="8"/>
      <c r="K2548" s="8"/>
      <c r="L2548" s="8"/>
      <c r="M2548" s="129"/>
    </row>
    <row r="2549" spans="1:13">
      <c r="G2549" s="129"/>
      <c r="H2549" s="8"/>
      <c r="I2549" s="8"/>
      <c r="J2549" s="8"/>
      <c r="K2549" s="8"/>
      <c r="L2549" s="8"/>
      <c r="M2549" s="129"/>
    </row>
    <row r="2550" spans="1:13">
      <c r="G2550" s="129"/>
      <c r="H2550" s="8"/>
      <c r="I2550" s="8"/>
      <c r="J2550" s="8"/>
      <c r="K2550" s="8"/>
      <c r="L2550" s="8"/>
      <c r="M2550" s="129"/>
    </row>
    <row r="2551" spans="1:13">
      <c r="G2551" s="129"/>
      <c r="H2551" s="8"/>
      <c r="I2551" s="8"/>
      <c r="J2551" s="8"/>
      <c r="K2551" s="8"/>
      <c r="L2551" s="8"/>
      <c r="M2551" s="129"/>
    </row>
    <row r="2552" spans="1:13">
      <c r="G2552" s="129"/>
      <c r="H2552" s="8"/>
      <c r="I2552" s="8"/>
      <c r="J2552" s="8"/>
      <c r="K2552" s="8"/>
      <c r="L2552" s="8"/>
      <c r="M2552" s="129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  <c r="M2553" s="124"/>
    </row>
    <row r="2554" spans="1:13">
      <c r="A2554" s="202" t="s">
        <v>86</v>
      </c>
      <c r="B2554" s="203"/>
      <c r="C2554" s="203"/>
      <c r="D2554" s="203"/>
      <c r="E2554" s="203"/>
      <c r="F2554" s="97"/>
      <c r="G2554" s="108"/>
      <c r="H2554" s="96" t="s">
        <v>51</v>
      </c>
      <c r="I2554" s="96"/>
      <c r="J2554" s="96"/>
      <c r="K2554" s="27"/>
      <c r="L2554" s="27"/>
      <c r="M2554" s="108"/>
    </row>
    <row r="2555" spans="1:13">
      <c r="A2555" s="34" t="s">
        <v>52</v>
      </c>
      <c r="B2555" s="97"/>
      <c r="C2555" s="97"/>
      <c r="D2555" s="97"/>
      <c r="E2555" s="97"/>
      <c r="F2555" s="97"/>
      <c r="G2555" s="108"/>
      <c r="H2555" s="55" t="s">
        <v>89</v>
      </c>
      <c r="I2555" s="55"/>
      <c r="J2555" s="55"/>
      <c r="K2555" s="37"/>
      <c r="L2555" s="26"/>
      <c r="M2555" s="125"/>
    </row>
    <row r="2556" spans="1:13">
      <c r="A2556" s="97"/>
      <c r="B2556" s="29"/>
      <c r="C2556" s="15" t="s">
        <v>53</v>
      </c>
      <c r="D2556" s="67"/>
      <c r="E2556" s="30"/>
      <c r="F2556" s="28"/>
      <c r="G2556" s="108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8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8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8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8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8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8"/>
      <c r="H2562" s="72"/>
      <c r="I2562" s="72"/>
      <c r="J2562" s="72"/>
      <c r="K2562" s="72"/>
      <c r="L2562" s="44"/>
      <c r="M2562" s="11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8"/>
      <c r="H2563" s="98"/>
      <c r="I2563" s="98"/>
      <c r="J2563" s="98"/>
      <c r="K2563" s="98"/>
      <c r="L2563" s="44"/>
      <c r="M2563" s="115"/>
    </row>
    <row r="2564" spans="1:13">
      <c r="A2564" s="17">
        <v>3</v>
      </c>
      <c r="B2564" s="75"/>
      <c r="C2564" s="71"/>
      <c r="D2564" s="6"/>
      <c r="E2564" s="71"/>
      <c r="F2564" s="6"/>
      <c r="G2564" s="108"/>
      <c r="H2564" s="204" t="s">
        <v>75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8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8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8"/>
      <c r="H2567" s="206" t="s">
        <v>66</v>
      </c>
      <c r="I2567" s="207"/>
      <c r="J2567" s="206" t="s">
        <v>67</v>
      </c>
      <c r="K2567" s="207"/>
      <c r="L2567" s="20"/>
      <c r="M2567" s="128"/>
    </row>
    <row r="2568" spans="1:13">
      <c r="A2568" s="17">
        <v>7</v>
      </c>
      <c r="B2568" s="76"/>
      <c r="C2568" s="71"/>
      <c r="D2568" s="71"/>
      <c r="E2568" s="71"/>
      <c r="F2568" s="6"/>
      <c r="G2568" s="108"/>
      <c r="H2568" s="197"/>
      <c r="I2568" s="198"/>
      <c r="J2568" s="197"/>
      <c r="K2568" s="198"/>
      <c r="L2568" s="27"/>
      <c r="M2568" s="108"/>
    </row>
    <row r="2569" spans="1:13">
      <c r="A2569" s="17">
        <v>8</v>
      </c>
      <c r="B2569" s="7"/>
      <c r="C2569" s="7"/>
      <c r="D2569" s="7"/>
      <c r="E2569" s="71"/>
      <c r="F2569" s="6"/>
      <c r="G2569" s="108"/>
      <c r="H2569" s="199"/>
      <c r="I2569" s="200"/>
      <c r="J2569" s="199"/>
      <c r="K2569" s="200"/>
      <c r="L2569" s="27"/>
      <c r="M2569" s="108"/>
    </row>
    <row r="2570" spans="1:13">
      <c r="A2570" s="17">
        <v>9</v>
      </c>
      <c r="B2570" s="23"/>
      <c r="C2570" s="7"/>
      <c r="D2570" s="7"/>
      <c r="E2570" s="6"/>
      <c r="F2570" s="6"/>
      <c r="G2570" s="108"/>
      <c r="H2570" s="38" t="s">
        <v>68</v>
      </c>
      <c r="I2570" s="38"/>
      <c r="J2570" s="38"/>
      <c r="K2570" s="38"/>
      <c r="L2570" s="27"/>
      <c r="M2570" s="108"/>
    </row>
    <row r="2571" spans="1:13">
      <c r="A2571" s="17">
        <v>10</v>
      </c>
      <c r="B2571" s="95"/>
      <c r="C2571" s="6"/>
      <c r="D2571" s="6"/>
      <c r="E2571" s="6"/>
      <c r="F2571" s="6"/>
      <c r="G2571" s="108"/>
      <c r="H2571" s="54" t="s">
        <v>69</v>
      </c>
      <c r="I2571" s="54"/>
      <c r="J2571" s="54"/>
      <c r="K2571" s="54"/>
      <c r="L2571" s="27"/>
      <c r="M2571" s="108"/>
    </row>
    <row r="2572" spans="1:13">
      <c r="A2572" s="17">
        <v>11</v>
      </c>
      <c r="B2572" s="76"/>
      <c r="C2572" s="6"/>
      <c r="D2572" s="6"/>
      <c r="E2572" s="6"/>
      <c r="F2572" s="6"/>
      <c r="G2572" s="128"/>
      <c r="H2572" s="182"/>
      <c r="I2572" s="183"/>
      <c r="J2572" s="8"/>
      <c r="K2572" s="8"/>
      <c r="L2572" s="8"/>
      <c r="M2572" s="129"/>
    </row>
    <row r="2573" spans="1:13">
      <c r="A2573" s="17">
        <v>12</v>
      </c>
      <c r="B2573" s="75"/>
      <c r="C2573" s="6"/>
      <c r="D2573" s="6"/>
      <c r="E2573" s="6"/>
      <c r="F2573" s="6"/>
      <c r="G2573" s="128"/>
      <c r="H2573" s="95"/>
      <c r="I2573" s="7"/>
      <c r="J2573" s="8"/>
      <c r="K2573" s="8"/>
      <c r="L2573" s="8"/>
      <c r="M2573" s="129"/>
    </row>
    <row r="2574" spans="1:13">
      <c r="A2574" s="17">
        <v>13</v>
      </c>
      <c r="B2574" s="76"/>
      <c r="C2574" s="6"/>
      <c r="D2574" s="6"/>
      <c r="E2574" s="6"/>
      <c r="F2574" s="6"/>
      <c r="G2574" s="128"/>
      <c r="H2574" s="95"/>
      <c r="I2574" s="7"/>
      <c r="J2574" s="8"/>
      <c r="K2574" s="8"/>
      <c r="L2574" s="8"/>
      <c r="M2574" s="129"/>
    </row>
    <row r="2575" spans="1:13">
      <c r="A2575" s="17">
        <v>14</v>
      </c>
      <c r="B2575" s="76"/>
      <c r="C2575" s="6"/>
      <c r="D2575" s="6"/>
      <c r="E2575" s="6"/>
      <c r="F2575" s="6"/>
      <c r="G2575" s="128"/>
      <c r="H2575" s="95"/>
      <c r="I2575" s="7"/>
      <c r="J2575" s="8"/>
      <c r="K2575" s="8"/>
      <c r="L2575" s="8"/>
      <c r="M2575" s="129"/>
    </row>
    <row r="2576" spans="1:13">
      <c r="A2576" s="17">
        <v>15</v>
      </c>
      <c r="B2576" s="76"/>
      <c r="C2576" s="6"/>
      <c r="D2576" s="6"/>
      <c r="E2576" s="6"/>
      <c r="F2576" s="6"/>
      <c r="G2576" s="128"/>
      <c r="H2576" s="95"/>
      <c r="I2576" s="7"/>
      <c r="J2576" s="8"/>
      <c r="K2576" s="8"/>
      <c r="L2576" s="8"/>
      <c r="M2576" s="129"/>
    </row>
    <row r="2577" spans="1:13">
      <c r="A2577" s="17">
        <v>16</v>
      </c>
      <c r="B2577" s="75"/>
      <c r="C2577" s="6"/>
      <c r="D2577" s="6"/>
      <c r="E2577" s="6"/>
      <c r="F2577" s="6"/>
      <c r="G2577" s="132"/>
      <c r="H2577" s="95"/>
      <c r="I2577" s="7"/>
      <c r="J2577" s="8"/>
      <c r="K2577" s="8"/>
      <c r="L2577" s="8"/>
      <c r="M2577" s="129"/>
    </row>
    <row r="2578" spans="1:13">
      <c r="A2578" s="17">
        <v>17</v>
      </c>
      <c r="B2578" s="76"/>
      <c r="C2578" s="6"/>
      <c r="D2578" s="6"/>
      <c r="E2578" s="6"/>
      <c r="F2578" s="6"/>
      <c r="G2578" s="132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32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29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29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29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29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29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29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29"/>
    </row>
    <row r="2587" spans="1:13">
      <c r="G2587" s="129"/>
      <c r="H2587" s="8"/>
      <c r="I2587" s="8"/>
      <c r="J2587" s="8"/>
      <c r="K2587" s="8"/>
      <c r="L2587" s="8"/>
      <c r="M2587" s="129"/>
    </row>
    <row r="2588" spans="1:13">
      <c r="G2588" s="129"/>
      <c r="H2588" s="8"/>
      <c r="I2588" s="8"/>
      <c r="J2588" s="8"/>
      <c r="K2588" s="8"/>
      <c r="L2588" s="8"/>
      <c r="M2588" s="129"/>
    </row>
    <row r="2589" spans="1:13">
      <c r="G2589" s="129"/>
      <c r="H2589" s="8"/>
      <c r="I2589" s="8"/>
      <c r="J2589" s="8"/>
      <c r="K2589" s="8"/>
      <c r="L2589" s="8"/>
      <c r="M2589" s="129"/>
    </row>
    <row r="2590" spans="1:13">
      <c r="G2590" s="129"/>
      <c r="H2590" s="8"/>
      <c r="I2590" s="8"/>
      <c r="J2590" s="8"/>
      <c r="K2590" s="8"/>
      <c r="L2590" s="8"/>
      <c r="M2590" s="129"/>
    </row>
    <row r="2591" spans="1:13">
      <c r="G2591" s="129"/>
      <c r="H2591" s="8"/>
      <c r="I2591" s="8"/>
      <c r="J2591" s="8"/>
      <c r="K2591" s="8"/>
      <c r="L2591" s="8"/>
      <c r="M2591" s="129"/>
    </row>
    <row r="2592" spans="1:13">
      <c r="G2592" s="129"/>
      <c r="H2592" s="8"/>
      <c r="I2592" s="8"/>
      <c r="J2592" s="8"/>
      <c r="K2592" s="8"/>
      <c r="L2592" s="8"/>
      <c r="M2592" s="129"/>
    </row>
    <row r="2593" spans="1:13">
      <c r="G2593" s="129"/>
      <c r="H2593" s="8"/>
      <c r="I2593" s="8"/>
      <c r="J2593" s="8"/>
      <c r="K2593" s="8"/>
      <c r="L2593" s="8"/>
      <c r="M2593" s="129"/>
    </row>
    <row r="2594" spans="1:13">
      <c r="G2594" s="129"/>
      <c r="H2594" s="8"/>
      <c r="I2594" s="8"/>
      <c r="J2594" s="8"/>
      <c r="K2594" s="8"/>
      <c r="L2594" s="8"/>
      <c r="M2594" s="129"/>
    </row>
    <row r="2595" spans="1:13">
      <c r="G2595" s="129"/>
      <c r="H2595" s="8"/>
      <c r="I2595" s="8"/>
      <c r="J2595" s="8"/>
      <c r="K2595" s="8"/>
      <c r="L2595" s="8"/>
      <c r="M2595" s="129"/>
    </row>
    <row r="2596" spans="1:13">
      <c r="G2596" s="129"/>
      <c r="H2596" s="8"/>
      <c r="I2596" s="8"/>
      <c r="J2596" s="8"/>
      <c r="K2596" s="8"/>
      <c r="L2596" s="8"/>
      <c r="M2596" s="129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  <c r="M2597" s="124"/>
    </row>
    <row r="2598" spans="1:13">
      <c r="A2598" s="202" t="s">
        <v>86</v>
      </c>
      <c r="B2598" s="203"/>
      <c r="C2598" s="203"/>
      <c r="D2598" s="203"/>
      <c r="E2598" s="203"/>
      <c r="F2598" s="97"/>
      <c r="G2598" s="108"/>
      <c r="H2598" s="96" t="s">
        <v>51</v>
      </c>
      <c r="I2598" s="96"/>
      <c r="J2598" s="96"/>
      <c r="K2598" s="27"/>
      <c r="L2598" s="27"/>
      <c r="M2598" s="108"/>
    </row>
    <row r="2599" spans="1:13">
      <c r="A2599" s="34" t="s">
        <v>52</v>
      </c>
      <c r="B2599" s="97"/>
      <c r="C2599" s="97"/>
      <c r="D2599" s="97"/>
      <c r="E2599" s="97"/>
      <c r="F2599" s="97"/>
      <c r="G2599" s="108"/>
      <c r="H2599" s="55" t="s">
        <v>89</v>
      </c>
      <c r="I2599" s="55"/>
      <c r="J2599" s="55"/>
      <c r="K2599" s="37"/>
      <c r="L2599" s="26"/>
      <c r="M2599" s="125"/>
    </row>
    <row r="2600" spans="1:13">
      <c r="A2600" s="97"/>
      <c r="B2600" s="29"/>
      <c r="C2600" s="15" t="s">
        <v>53</v>
      </c>
      <c r="D2600" s="67"/>
      <c r="E2600" s="30"/>
      <c r="F2600" s="28"/>
      <c r="G2600" s="108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8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8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8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8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8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8"/>
      <c r="H2606" s="72"/>
      <c r="I2606" s="72"/>
      <c r="J2606" s="72"/>
      <c r="K2606" s="72"/>
      <c r="L2606" s="44"/>
      <c r="M2606" s="11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8"/>
      <c r="H2607" s="98"/>
      <c r="I2607" s="98"/>
      <c r="J2607" s="98"/>
      <c r="K2607" s="98"/>
      <c r="L2607" s="44"/>
      <c r="M2607" s="115"/>
    </row>
    <row r="2608" spans="1:13">
      <c r="A2608" s="17">
        <v>3</v>
      </c>
      <c r="B2608" s="75"/>
      <c r="C2608" s="71"/>
      <c r="D2608" s="6"/>
      <c r="E2608" s="71"/>
      <c r="F2608" s="6"/>
      <c r="G2608" s="108"/>
      <c r="H2608" s="204" t="s">
        <v>75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8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8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8"/>
      <c r="H2611" s="206" t="s">
        <v>66</v>
      </c>
      <c r="I2611" s="207"/>
      <c r="J2611" s="206" t="s">
        <v>67</v>
      </c>
      <c r="K2611" s="207"/>
      <c r="L2611" s="20"/>
      <c r="M2611" s="128"/>
    </row>
    <row r="2612" spans="1:13">
      <c r="A2612" s="17">
        <v>7</v>
      </c>
      <c r="B2612" s="76"/>
      <c r="C2612" s="71"/>
      <c r="D2612" s="71"/>
      <c r="E2612" s="71"/>
      <c r="F2612" s="6"/>
      <c r="G2612" s="108"/>
      <c r="H2612" s="197"/>
      <c r="I2612" s="198"/>
      <c r="J2612" s="197"/>
      <c r="K2612" s="198"/>
      <c r="L2612" s="27"/>
      <c r="M2612" s="108"/>
    </row>
    <row r="2613" spans="1:13">
      <c r="A2613" s="17">
        <v>8</v>
      </c>
      <c r="B2613" s="7"/>
      <c r="C2613" s="7"/>
      <c r="D2613" s="7"/>
      <c r="E2613" s="71"/>
      <c r="F2613" s="6"/>
      <c r="G2613" s="108"/>
      <c r="H2613" s="199"/>
      <c r="I2613" s="200"/>
      <c r="J2613" s="199"/>
      <c r="K2613" s="200"/>
      <c r="L2613" s="27"/>
      <c r="M2613" s="108"/>
    </row>
    <row r="2614" spans="1:13">
      <c r="A2614" s="17">
        <v>9</v>
      </c>
      <c r="B2614" s="23"/>
      <c r="C2614" s="7"/>
      <c r="D2614" s="7"/>
      <c r="E2614" s="6"/>
      <c r="F2614" s="6"/>
      <c r="G2614" s="108"/>
      <c r="H2614" s="38" t="s">
        <v>68</v>
      </c>
      <c r="I2614" s="38"/>
      <c r="J2614" s="38"/>
      <c r="K2614" s="38"/>
      <c r="L2614" s="27"/>
      <c r="M2614" s="108"/>
    </row>
    <row r="2615" spans="1:13">
      <c r="A2615" s="17">
        <v>10</v>
      </c>
      <c r="B2615" s="95"/>
      <c r="C2615" s="6"/>
      <c r="D2615" s="6"/>
      <c r="E2615" s="6"/>
      <c r="F2615" s="6"/>
      <c r="G2615" s="108"/>
      <c r="H2615" s="54" t="s">
        <v>69</v>
      </c>
      <c r="I2615" s="54"/>
      <c r="J2615" s="54"/>
      <c r="K2615" s="54"/>
      <c r="L2615" s="27"/>
      <c r="M2615" s="108"/>
    </row>
    <row r="2616" spans="1:13">
      <c r="A2616" s="17">
        <v>11</v>
      </c>
      <c r="B2616" s="76"/>
      <c r="C2616" s="6"/>
      <c r="D2616" s="6"/>
      <c r="E2616" s="6"/>
      <c r="F2616" s="6"/>
      <c r="G2616" s="128"/>
      <c r="H2616" s="182"/>
      <c r="I2616" s="183"/>
      <c r="J2616" s="8"/>
      <c r="K2616" s="8"/>
      <c r="L2616" s="8"/>
      <c r="M2616" s="129"/>
    </row>
    <row r="2617" spans="1:13">
      <c r="A2617" s="17">
        <v>12</v>
      </c>
      <c r="B2617" s="75"/>
      <c r="C2617" s="6"/>
      <c r="D2617" s="6"/>
      <c r="E2617" s="6"/>
      <c r="F2617" s="6"/>
      <c r="G2617" s="128"/>
      <c r="H2617" s="95"/>
      <c r="I2617" s="7"/>
      <c r="J2617" s="8"/>
      <c r="K2617" s="8"/>
      <c r="L2617" s="8"/>
      <c r="M2617" s="129"/>
    </row>
    <row r="2618" spans="1:13">
      <c r="A2618" s="17">
        <v>13</v>
      </c>
      <c r="B2618" s="76"/>
      <c r="C2618" s="6"/>
      <c r="D2618" s="6"/>
      <c r="E2618" s="6"/>
      <c r="F2618" s="6"/>
      <c r="G2618" s="128"/>
      <c r="H2618" s="95"/>
      <c r="I2618" s="7"/>
      <c r="J2618" s="8"/>
      <c r="K2618" s="8"/>
      <c r="L2618" s="8"/>
      <c r="M2618" s="129"/>
    </row>
    <row r="2619" spans="1:13">
      <c r="A2619" s="17">
        <v>14</v>
      </c>
      <c r="B2619" s="76"/>
      <c r="C2619" s="6"/>
      <c r="D2619" s="6"/>
      <c r="E2619" s="6"/>
      <c r="F2619" s="6"/>
      <c r="G2619" s="128"/>
      <c r="H2619" s="95"/>
      <c r="I2619" s="7"/>
      <c r="J2619" s="8"/>
      <c r="K2619" s="8"/>
      <c r="L2619" s="8"/>
      <c r="M2619" s="129"/>
    </row>
    <row r="2620" spans="1:13">
      <c r="A2620" s="17">
        <v>15</v>
      </c>
      <c r="B2620" s="76"/>
      <c r="C2620" s="6"/>
      <c r="D2620" s="6"/>
      <c r="E2620" s="6"/>
      <c r="F2620" s="6"/>
      <c r="G2620" s="128"/>
      <c r="H2620" s="95"/>
      <c r="I2620" s="7"/>
      <c r="J2620" s="8"/>
      <c r="K2620" s="8"/>
      <c r="L2620" s="8"/>
      <c r="M2620" s="129"/>
    </row>
    <row r="2621" spans="1:13">
      <c r="A2621" s="17">
        <v>16</v>
      </c>
      <c r="B2621" s="75"/>
      <c r="C2621" s="6"/>
      <c r="D2621" s="6"/>
      <c r="E2621" s="6"/>
      <c r="F2621" s="6"/>
      <c r="G2621" s="132"/>
      <c r="H2621" s="95"/>
      <c r="I2621" s="7"/>
      <c r="J2621" s="8"/>
      <c r="K2621" s="8"/>
      <c r="L2621" s="8"/>
      <c r="M2621" s="129"/>
    </row>
    <row r="2622" spans="1:13">
      <c r="A2622" s="17">
        <v>17</v>
      </c>
      <c r="B2622" s="76"/>
      <c r="C2622" s="6"/>
      <c r="D2622" s="6"/>
      <c r="E2622" s="6"/>
      <c r="F2622" s="6"/>
      <c r="G2622" s="132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32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29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29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29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29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29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29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29"/>
    </row>
    <row r="2631" spans="1:13">
      <c r="G2631" s="129"/>
      <c r="H2631" s="8"/>
      <c r="I2631" s="8"/>
      <c r="J2631" s="8"/>
      <c r="K2631" s="8"/>
      <c r="L2631" s="8"/>
      <c r="M2631" s="129"/>
    </row>
    <row r="2632" spans="1:13">
      <c r="G2632" s="129"/>
      <c r="H2632" s="8"/>
      <c r="I2632" s="8"/>
      <c r="J2632" s="8"/>
      <c r="K2632" s="8"/>
      <c r="L2632" s="8"/>
      <c r="M2632" s="129"/>
    </row>
    <row r="2633" spans="1:13">
      <c r="G2633" s="129"/>
      <c r="H2633" s="8"/>
      <c r="I2633" s="8"/>
      <c r="J2633" s="8"/>
      <c r="K2633" s="8"/>
      <c r="L2633" s="8"/>
      <c r="M2633" s="129"/>
    </row>
    <row r="2634" spans="1:13">
      <c r="G2634" s="129"/>
      <c r="H2634" s="8"/>
      <c r="I2634" s="8"/>
      <c r="J2634" s="8"/>
      <c r="K2634" s="8"/>
      <c r="L2634" s="8"/>
      <c r="M2634" s="129"/>
    </row>
    <row r="2635" spans="1:13">
      <c r="G2635" s="129"/>
      <c r="H2635" s="8"/>
      <c r="I2635" s="8"/>
      <c r="J2635" s="8"/>
      <c r="K2635" s="8"/>
      <c r="L2635" s="8"/>
      <c r="M2635" s="129"/>
    </row>
    <row r="2636" spans="1:13">
      <c r="G2636" s="129"/>
      <c r="H2636" s="8"/>
      <c r="I2636" s="8"/>
      <c r="J2636" s="8"/>
      <c r="K2636" s="8"/>
      <c r="L2636" s="8"/>
      <c r="M2636" s="129"/>
    </row>
    <row r="2637" spans="1:13">
      <c r="G2637" s="129"/>
      <c r="H2637" s="8"/>
      <c r="I2637" s="8"/>
      <c r="J2637" s="8"/>
      <c r="K2637" s="8"/>
      <c r="L2637" s="8"/>
      <c r="M2637" s="129"/>
    </row>
    <row r="2638" spans="1:13">
      <c r="G2638" s="129"/>
      <c r="H2638" s="8"/>
      <c r="I2638" s="8"/>
      <c r="J2638" s="8"/>
      <c r="K2638" s="8"/>
      <c r="L2638" s="8"/>
      <c r="M2638" s="129"/>
    </row>
    <row r="2639" spans="1:13">
      <c r="G2639" s="129"/>
      <c r="H2639" s="8"/>
      <c r="I2639" s="8"/>
      <c r="J2639" s="8"/>
      <c r="K2639" s="8"/>
      <c r="L2639" s="8"/>
      <c r="M2639" s="129"/>
    </row>
    <row r="2640" spans="1:13">
      <c r="G2640" s="129"/>
      <c r="H2640" s="8"/>
      <c r="I2640" s="8"/>
      <c r="J2640" s="8"/>
      <c r="K2640" s="8"/>
      <c r="L2640" s="8"/>
      <c r="M2640" s="129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  <c r="M2641" s="124"/>
    </row>
    <row r="2642" spans="1:13">
      <c r="A2642" s="202" t="s">
        <v>86</v>
      </c>
      <c r="B2642" s="203"/>
      <c r="C2642" s="203"/>
      <c r="D2642" s="203"/>
      <c r="E2642" s="203"/>
      <c r="F2642" s="97"/>
      <c r="G2642" s="108"/>
      <c r="H2642" s="96" t="s">
        <v>51</v>
      </c>
      <c r="I2642" s="96"/>
      <c r="J2642" s="96"/>
      <c r="K2642" s="27"/>
      <c r="L2642" s="27"/>
      <c r="M2642" s="108"/>
    </row>
    <row r="2643" spans="1:13">
      <c r="A2643" s="34" t="s">
        <v>52</v>
      </c>
      <c r="B2643" s="97"/>
      <c r="C2643" s="97"/>
      <c r="D2643" s="97"/>
      <c r="E2643" s="97"/>
      <c r="F2643" s="97"/>
      <c r="G2643" s="108"/>
      <c r="H2643" s="55" t="s">
        <v>89</v>
      </c>
      <c r="I2643" s="55"/>
      <c r="J2643" s="55"/>
      <c r="K2643" s="37"/>
      <c r="L2643" s="26"/>
      <c r="M2643" s="125"/>
    </row>
    <row r="2644" spans="1:13">
      <c r="A2644" s="97"/>
      <c r="B2644" s="29"/>
      <c r="C2644" s="15" t="s">
        <v>53</v>
      </c>
      <c r="D2644" s="67"/>
      <c r="E2644" s="30"/>
      <c r="F2644" s="28"/>
      <c r="G2644" s="108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8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8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8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8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8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8"/>
      <c r="H2650" s="72"/>
      <c r="I2650" s="72"/>
      <c r="J2650" s="72"/>
      <c r="K2650" s="72"/>
      <c r="L2650" s="44"/>
      <c r="M2650" s="11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8"/>
      <c r="H2651" s="98"/>
      <c r="I2651" s="98"/>
      <c r="J2651" s="98"/>
      <c r="K2651" s="98"/>
      <c r="L2651" s="44"/>
      <c r="M2651" s="115"/>
    </row>
    <row r="2652" spans="1:13">
      <c r="A2652" s="17">
        <v>3</v>
      </c>
      <c r="B2652" s="75"/>
      <c r="C2652" s="71"/>
      <c r="D2652" s="6"/>
      <c r="E2652" s="71"/>
      <c r="F2652" s="6"/>
      <c r="G2652" s="108"/>
      <c r="H2652" s="204" t="s">
        <v>75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8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8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8"/>
      <c r="H2655" s="206" t="s">
        <v>66</v>
      </c>
      <c r="I2655" s="207"/>
      <c r="J2655" s="206" t="s">
        <v>67</v>
      </c>
      <c r="K2655" s="207"/>
      <c r="L2655" s="20"/>
      <c r="M2655" s="128"/>
    </row>
    <row r="2656" spans="1:13">
      <c r="A2656" s="17">
        <v>7</v>
      </c>
      <c r="B2656" s="76"/>
      <c r="C2656" s="71"/>
      <c r="D2656" s="71"/>
      <c r="E2656" s="71"/>
      <c r="F2656" s="6"/>
      <c r="G2656" s="108"/>
      <c r="H2656" s="197"/>
      <c r="I2656" s="198"/>
      <c r="J2656" s="197"/>
      <c r="K2656" s="198"/>
      <c r="L2656" s="27"/>
      <c r="M2656" s="108"/>
    </row>
    <row r="2657" spans="1:13">
      <c r="A2657" s="17">
        <v>8</v>
      </c>
      <c r="B2657" s="7"/>
      <c r="C2657" s="7"/>
      <c r="D2657" s="7"/>
      <c r="E2657" s="71"/>
      <c r="F2657" s="6"/>
      <c r="G2657" s="108"/>
      <c r="H2657" s="199"/>
      <c r="I2657" s="200"/>
      <c r="J2657" s="199"/>
      <c r="K2657" s="200"/>
      <c r="L2657" s="27"/>
      <c r="M2657" s="108"/>
    </row>
    <row r="2658" spans="1:13">
      <c r="A2658" s="17">
        <v>9</v>
      </c>
      <c r="B2658" s="23"/>
      <c r="C2658" s="7"/>
      <c r="D2658" s="7"/>
      <c r="E2658" s="6"/>
      <c r="F2658" s="6"/>
      <c r="G2658" s="108"/>
      <c r="H2658" s="38" t="s">
        <v>68</v>
      </c>
      <c r="I2658" s="38"/>
      <c r="J2658" s="38"/>
      <c r="K2658" s="38"/>
      <c r="L2658" s="27"/>
      <c r="M2658" s="108"/>
    </row>
    <row r="2659" spans="1:13">
      <c r="A2659" s="17">
        <v>10</v>
      </c>
      <c r="B2659" s="95"/>
      <c r="C2659" s="6"/>
      <c r="D2659" s="6"/>
      <c r="E2659" s="6"/>
      <c r="F2659" s="6"/>
      <c r="G2659" s="108"/>
      <c r="H2659" s="54" t="s">
        <v>69</v>
      </c>
      <c r="I2659" s="54"/>
      <c r="J2659" s="54"/>
      <c r="K2659" s="54"/>
      <c r="L2659" s="27"/>
      <c r="M2659" s="108"/>
    </row>
    <row r="2660" spans="1:13">
      <c r="A2660" s="17">
        <v>11</v>
      </c>
      <c r="B2660" s="76"/>
      <c r="C2660" s="6"/>
      <c r="D2660" s="6"/>
      <c r="E2660" s="6"/>
      <c r="F2660" s="6"/>
      <c r="G2660" s="128"/>
      <c r="H2660" s="182"/>
      <c r="I2660" s="183"/>
      <c r="J2660" s="8"/>
      <c r="K2660" s="8"/>
      <c r="L2660" s="8"/>
      <c r="M2660" s="129"/>
    </row>
    <row r="2661" spans="1:13">
      <c r="A2661" s="17">
        <v>12</v>
      </c>
      <c r="B2661" s="75"/>
      <c r="C2661" s="6"/>
      <c r="D2661" s="6"/>
      <c r="E2661" s="6"/>
      <c r="F2661" s="6"/>
      <c r="G2661" s="128"/>
      <c r="H2661" s="95"/>
      <c r="I2661" s="7"/>
      <c r="J2661" s="8"/>
      <c r="K2661" s="8"/>
      <c r="L2661" s="8"/>
      <c r="M2661" s="129"/>
    </row>
    <row r="2662" spans="1:13">
      <c r="A2662" s="17">
        <v>13</v>
      </c>
      <c r="B2662" s="76"/>
      <c r="C2662" s="6"/>
      <c r="D2662" s="6"/>
      <c r="E2662" s="6"/>
      <c r="F2662" s="6"/>
      <c r="G2662" s="128"/>
      <c r="H2662" s="95"/>
      <c r="I2662" s="7"/>
      <c r="J2662" s="8"/>
      <c r="K2662" s="8"/>
      <c r="L2662" s="8"/>
      <c r="M2662" s="129"/>
    </row>
    <row r="2663" spans="1:13">
      <c r="A2663" s="17">
        <v>14</v>
      </c>
      <c r="B2663" s="76"/>
      <c r="C2663" s="6"/>
      <c r="D2663" s="6"/>
      <c r="E2663" s="6"/>
      <c r="F2663" s="6"/>
      <c r="G2663" s="128"/>
      <c r="H2663" s="95"/>
      <c r="I2663" s="7"/>
      <c r="J2663" s="8"/>
      <c r="K2663" s="8"/>
      <c r="L2663" s="8"/>
      <c r="M2663" s="129"/>
    </row>
    <row r="2664" spans="1:13">
      <c r="A2664" s="17">
        <v>15</v>
      </c>
      <c r="B2664" s="76"/>
      <c r="C2664" s="6"/>
      <c r="D2664" s="6"/>
      <c r="E2664" s="6"/>
      <c r="F2664" s="6"/>
      <c r="G2664" s="128"/>
      <c r="H2664" s="95"/>
      <c r="I2664" s="7"/>
      <c r="J2664" s="8"/>
      <c r="K2664" s="8"/>
      <c r="L2664" s="8"/>
      <c r="M2664" s="129"/>
    </row>
    <row r="2665" spans="1:13">
      <c r="A2665" s="17">
        <v>16</v>
      </c>
      <c r="B2665" s="75"/>
      <c r="C2665" s="6"/>
      <c r="D2665" s="6"/>
      <c r="E2665" s="6"/>
      <c r="F2665" s="6"/>
      <c r="G2665" s="132"/>
      <c r="H2665" s="95"/>
      <c r="I2665" s="7"/>
      <c r="J2665" s="8"/>
      <c r="K2665" s="8"/>
      <c r="L2665" s="8"/>
      <c r="M2665" s="129"/>
    </row>
    <row r="2666" spans="1:13">
      <c r="A2666" s="17">
        <v>17</v>
      </c>
      <c r="B2666" s="76"/>
      <c r="C2666" s="6"/>
      <c r="D2666" s="6"/>
      <c r="E2666" s="6"/>
      <c r="F2666" s="6"/>
      <c r="G2666" s="132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32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29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29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29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29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29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29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29"/>
    </row>
    <row r="2675" spans="1:13">
      <c r="G2675" s="129"/>
      <c r="H2675" s="8"/>
      <c r="I2675" s="8"/>
      <c r="J2675" s="8"/>
      <c r="K2675" s="8"/>
      <c r="L2675" s="8"/>
      <c r="M2675" s="129"/>
    </row>
    <row r="2676" spans="1:13">
      <c r="G2676" s="129"/>
      <c r="H2676" s="8"/>
      <c r="I2676" s="8"/>
      <c r="J2676" s="8"/>
      <c r="K2676" s="8"/>
      <c r="L2676" s="8"/>
      <c r="M2676" s="129"/>
    </row>
    <row r="2677" spans="1:13">
      <c r="G2677" s="129"/>
      <c r="H2677" s="8"/>
      <c r="I2677" s="8"/>
      <c r="J2677" s="8"/>
      <c r="K2677" s="8"/>
      <c r="L2677" s="8"/>
      <c r="M2677" s="129"/>
    </row>
    <row r="2678" spans="1:13">
      <c r="G2678" s="129"/>
      <c r="H2678" s="8"/>
      <c r="I2678" s="8"/>
      <c r="J2678" s="8"/>
      <c r="K2678" s="8"/>
      <c r="L2678" s="8"/>
      <c r="M2678" s="129"/>
    </row>
    <row r="2679" spans="1:13">
      <c r="G2679" s="129"/>
      <c r="H2679" s="8"/>
      <c r="I2679" s="8"/>
      <c r="J2679" s="8"/>
      <c r="K2679" s="8"/>
      <c r="L2679" s="8"/>
      <c r="M2679" s="129"/>
    </row>
    <row r="2680" spans="1:13">
      <c r="G2680" s="129"/>
      <c r="H2680" s="8"/>
      <c r="I2680" s="8"/>
      <c r="J2680" s="8"/>
      <c r="K2680" s="8"/>
      <c r="L2680" s="8"/>
      <c r="M2680" s="129"/>
    </row>
    <row r="2681" spans="1:13">
      <c r="G2681" s="129"/>
      <c r="H2681" s="8"/>
      <c r="I2681" s="8"/>
      <c r="J2681" s="8"/>
      <c r="K2681" s="8"/>
      <c r="L2681" s="8"/>
      <c r="M2681" s="129"/>
    </row>
    <row r="2682" spans="1:13">
      <c r="G2682" s="129"/>
      <c r="H2682" s="8"/>
      <c r="I2682" s="8"/>
      <c r="J2682" s="8"/>
      <c r="K2682" s="8"/>
      <c r="L2682" s="8"/>
      <c r="M2682" s="129"/>
    </row>
    <row r="2683" spans="1:13">
      <c r="G2683" s="129"/>
      <c r="H2683" s="8"/>
      <c r="I2683" s="8"/>
      <c r="J2683" s="8"/>
      <c r="K2683" s="8"/>
      <c r="L2683" s="8"/>
      <c r="M2683" s="129"/>
    </row>
    <row r="2684" spans="1:13">
      <c r="G2684" s="129"/>
      <c r="H2684" s="8"/>
      <c r="I2684" s="8"/>
      <c r="J2684" s="8"/>
      <c r="K2684" s="8"/>
      <c r="L2684" s="8"/>
      <c r="M2684" s="129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  <c r="M2685" s="124"/>
    </row>
    <row r="2686" spans="1:13">
      <c r="A2686" s="202" t="s">
        <v>86</v>
      </c>
      <c r="B2686" s="203"/>
      <c r="C2686" s="203"/>
      <c r="D2686" s="203"/>
      <c r="E2686" s="203"/>
      <c r="F2686" s="97"/>
      <c r="G2686" s="108"/>
      <c r="H2686" s="96" t="s">
        <v>51</v>
      </c>
      <c r="I2686" s="96"/>
      <c r="J2686" s="96"/>
      <c r="K2686" s="27"/>
      <c r="L2686" s="27"/>
      <c r="M2686" s="108"/>
    </row>
    <row r="2687" spans="1:13">
      <c r="A2687" s="34" t="s">
        <v>52</v>
      </c>
      <c r="B2687" s="97"/>
      <c r="C2687" s="97"/>
      <c r="D2687" s="97"/>
      <c r="E2687" s="97"/>
      <c r="F2687" s="97"/>
      <c r="G2687" s="108"/>
      <c r="H2687" s="55" t="s">
        <v>89</v>
      </c>
      <c r="I2687" s="55"/>
      <c r="J2687" s="55"/>
      <c r="K2687" s="37"/>
      <c r="L2687" s="26"/>
      <c r="M2687" s="125"/>
    </row>
    <row r="2688" spans="1:13">
      <c r="A2688" s="97"/>
      <c r="B2688" s="29"/>
      <c r="C2688" s="15" t="s">
        <v>53</v>
      </c>
      <c r="D2688" s="67"/>
      <c r="E2688" s="30"/>
      <c r="F2688" s="28"/>
      <c r="G2688" s="108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8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8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8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8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8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8"/>
      <c r="H2694" s="72"/>
      <c r="I2694" s="72"/>
      <c r="J2694" s="72"/>
      <c r="K2694" s="72"/>
      <c r="L2694" s="44"/>
      <c r="M2694" s="11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8"/>
      <c r="H2695" s="98"/>
      <c r="I2695" s="98"/>
      <c r="J2695" s="98"/>
      <c r="K2695" s="98"/>
      <c r="L2695" s="44"/>
      <c r="M2695" s="115"/>
    </row>
    <row r="2696" spans="1:13">
      <c r="A2696" s="17">
        <v>3</v>
      </c>
      <c r="B2696" s="75"/>
      <c r="C2696" s="71"/>
      <c r="D2696" s="6"/>
      <c r="E2696" s="71"/>
      <c r="F2696" s="6"/>
      <c r="G2696" s="108"/>
      <c r="H2696" s="204" t="s">
        <v>75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8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8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8"/>
      <c r="H2699" s="206" t="s">
        <v>66</v>
      </c>
      <c r="I2699" s="207"/>
      <c r="J2699" s="206" t="s">
        <v>67</v>
      </c>
      <c r="K2699" s="207"/>
      <c r="L2699" s="20"/>
      <c r="M2699" s="128"/>
    </row>
    <row r="2700" spans="1:13">
      <c r="A2700" s="17">
        <v>7</v>
      </c>
      <c r="B2700" s="76"/>
      <c r="C2700" s="71"/>
      <c r="D2700" s="71"/>
      <c r="E2700" s="71"/>
      <c r="F2700" s="6"/>
      <c r="G2700" s="108"/>
      <c r="H2700" s="197"/>
      <c r="I2700" s="198"/>
      <c r="J2700" s="197"/>
      <c r="K2700" s="198"/>
      <c r="L2700" s="27"/>
      <c r="M2700" s="108"/>
    </row>
    <row r="2701" spans="1:13">
      <c r="A2701" s="17">
        <v>8</v>
      </c>
      <c r="B2701" s="7"/>
      <c r="C2701" s="7"/>
      <c r="D2701" s="7"/>
      <c r="E2701" s="71"/>
      <c r="F2701" s="6"/>
      <c r="G2701" s="108"/>
      <c r="H2701" s="199"/>
      <c r="I2701" s="200"/>
      <c r="J2701" s="199"/>
      <c r="K2701" s="200"/>
      <c r="L2701" s="27"/>
      <c r="M2701" s="108"/>
    </row>
    <row r="2702" spans="1:13">
      <c r="A2702" s="17">
        <v>9</v>
      </c>
      <c r="B2702" s="23"/>
      <c r="C2702" s="7"/>
      <c r="D2702" s="7"/>
      <c r="E2702" s="6"/>
      <c r="F2702" s="6"/>
      <c r="G2702" s="108"/>
      <c r="H2702" s="38" t="s">
        <v>68</v>
      </c>
      <c r="I2702" s="38"/>
      <c r="J2702" s="38"/>
      <c r="K2702" s="38"/>
      <c r="L2702" s="27"/>
      <c r="M2702" s="108"/>
    </row>
    <row r="2703" spans="1:13">
      <c r="A2703" s="17">
        <v>10</v>
      </c>
      <c r="B2703" s="95"/>
      <c r="C2703" s="6"/>
      <c r="D2703" s="6"/>
      <c r="E2703" s="6"/>
      <c r="F2703" s="6"/>
      <c r="G2703" s="108"/>
      <c r="H2703" s="54" t="s">
        <v>69</v>
      </c>
      <c r="I2703" s="54"/>
      <c r="J2703" s="54"/>
      <c r="K2703" s="54"/>
      <c r="L2703" s="27"/>
      <c r="M2703" s="108"/>
    </row>
    <row r="2704" spans="1:13">
      <c r="A2704" s="17">
        <v>11</v>
      </c>
      <c r="B2704" s="76"/>
      <c r="C2704" s="6"/>
      <c r="D2704" s="6"/>
      <c r="E2704" s="6"/>
      <c r="F2704" s="6"/>
      <c r="G2704" s="128"/>
      <c r="H2704" s="182"/>
      <c r="I2704" s="183"/>
      <c r="J2704" s="8"/>
      <c r="K2704" s="8"/>
      <c r="L2704" s="8"/>
      <c r="M2704" s="129"/>
    </row>
    <row r="2705" spans="1:13">
      <c r="A2705" s="17">
        <v>12</v>
      </c>
      <c r="B2705" s="75"/>
      <c r="C2705" s="6"/>
      <c r="D2705" s="6"/>
      <c r="E2705" s="6"/>
      <c r="F2705" s="6"/>
      <c r="G2705" s="128"/>
      <c r="H2705" s="95"/>
      <c r="I2705" s="7"/>
      <c r="J2705" s="8"/>
      <c r="K2705" s="8"/>
      <c r="L2705" s="8"/>
      <c r="M2705" s="129"/>
    </row>
    <row r="2706" spans="1:13">
      <c r="A2706" s="17">
        <v>13</v>
      </c>
      <c r="B2706" s="76"/>
      <c r="C2706" s="6"/>
      <c r="D2706" s="6"/>
      <c r="E2706" s="6"/>
      <c r="F2706" s="6"/>
      <c r="G2706" s="128"/>
      <c r="H2706" s="95"/>
      <c r="I2706" s="7"/>
      <c r="J2706" s="8"/>
      <c r="K2706" s="8"/>
      <c r="L2706" s="8"/>
      <c r="M2706" s="129"/>
    </row>
    <row r="2707" spans="1:13">
      <c r="A2707" s="17">
        <v>14</v>
      </c>
      <c r="B2707" s="76"/>
      <c r="C2707" s="6"/>
      <c r="D2707" s="6"/>
      <c r="E2707" s="6"/>
      <c r="F2707" s="6"/>
      <c r="G2707" s="128"/>
      <c r="H2707" s="95"/>
      <c r="I2707" s="7"/>
      <c r="J2707" s="8"/>
      <c r="K2707" s="8"/>
      <c r="L2707" s="8"/>
      <c r="M2707" s="129"/>
    </row>
    <row r="2708" spans="1:13">
      <c r="A2708" s="17">
        <v>15</v>
      </c>
      <c r="B2708" s="76"/>
      <c r="C2708" s="6"/>
      <c r="D2708" s="6"/>
      <c r="E2708" s="6"/>
      <c r="F2708" s="6"/>
      <c r="G2708" s="128"/>
      <c r="H2708" s="95"/>
      <c r="I2708" s="7"/>
      <c r="J2708" s="8"/>
      <c r="K2708" s="8"/>
      <c r="L2708" s="8"/>
      <c r="M2708" s="129"/>
    </row>
    <row r="2709" spans="1:13">
      <c r="A2709" s="17">
        <v>16</v>
      </c>
      <c r="B2709" s="75"/>
      <c r="C2709" s="6"/>
      <c r="D2709" s="6"/>
      <c r="E2709" s="6"/>
      <c r="F2709" s="6"/>
      <c r="G2709" s="132"/>
      <c r="H2709" s="95"/>
      <c r="I2709" s="7"/>
      <c r="J2709" s="8"/>
      <c r="K2709" s="8"/>
      <c r="L2709" s="8"/>
      <c r="M2709" s="129"/>
    </row>
    <row r="2710" spans="1:13">
      <c r="A2710" s="17">
        <v>17</v>
      </c>
      <c r="B2710" s="76"/>
      <c r="C2710" s="6"/>
      <c r="D2710" s="6"/>
      <c r="E2710" s="6"/>
      <c r="F2710" s="6"/>
      <c r="G2710" s="132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32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29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29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29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29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29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29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29"/>
    </row>
    <row r="2719" spans="1:13">
      <c r="G2719" s="129"/>
      <c r="H2719" s="8"/>
      <c r="I2719" s="8"/>
      <c r="J2719" s="8"/>
      <c r="K2719" s="8"/>
      <c r="L2719" s="8"/>
      <c r="M2719" s="129"/>
    </row>
    <row r="2720" spans="1:13">
      <c r="G2720" s="129"/>
      <c r="H2720" s="8"/>
      <c r="I2720" s="8"/>
      <c r="J2720" s="8"/>
      <c r="K2720" s="8"/>
      <c r="L2720" s="8"/>
      <c r="M2720" s="129"/>
    </row>
    <row r="2721" spans="1:13">
      <c r="G2721" s="129"/>
      <c r="H2721" s="8"/>
      <c r="I2721" s="8"/>
      <c r="J2721" s="8"/>
      <c r="K2721" s="8"/>
      <c r="L2721" s="8"/>
      <c r="M2721" s="129"/>
    </row>
    <row r="2722" spans="1:13">
      <c r="G2722" s="129"/>
      <c r="H2722" s="8"/>
      <c r="I2722" s="8"/>
      <c r="J2722" s="8"/>
      <c r="K2722" s="8"/>
      <c r="L2722" s="8"/>
      <c r="M2722" s="129"/>
    </row>
    <row r="2723" spans="1:13">
      <c r="G2723" s="129"/>
      <c r="H2723" s="8"/>
      <c r="I2723" s="8"/>
      <c r="J2723" s="8"/>
      <c r="K2723" s="8"/>
      <c r="L2723" s="8"/>
      <c r="M2723" s="129"/>
    </row>
    <row r="2724" spans="1:13">
      <c r="G2724" s="129"/>
      <c r="H2724" s="8"/>
      <c r="I2724" s="8"/>
      <c r="J2724" s="8"/>
      <c r="K2724" s="8"/>
      <c r="L2724" s="8"/>
      <c r="M2724" s="129"/>
    </row>
    <row r="2725" spans="1:13">
      <c r="G2725" s="129"/>
      <c r="H2725" s="8"/>
      <c r="I2725" s="8"/>
      <c r="J2725" s="8"/>
      <c r="K2725" s="8"/>
      <c r="L2725" s="8"/>
      <c r="M2725" s="129"/>
    </row>
    <row r="2726" spans="1:13">
      <c r="G2726" s="129"/>
      <c r="H2726" s="8"/>
      <c r="I2726" s="8"/>
      <c r="J2726" s="8"/>
      <c r="K2726" s="8"/>
      <c r="L2726" s="8"/>
      <c r="M2726" s="129"/>
    </row>
    <row r="2727" spans="1:13">
      <c r="G2727" s="129"/>
      <c r="H2727" s="8"/>
      <c r="I2727" s="8"/>
      <c r="J2727" s="8"/>
      <c r="K2727" s="8"/>
      <c r="L2727" s="8"/>
      <c r="M2727" s="129"/>
    </row>
    <row r="2728" spans="1:13">
      <c r="G2728" s="129"/>
      <c r="H2728" s="8"/>
      <c r="I2728" s="8"/>
      <c r="J2728" s="8"/>
      <c r="K2728" s="8"/>
      <c r="L2728" s="8"/>
      <c r="M2728" s="129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  <c r="M2729" s="124"/>
    </row>
    <row r="2730" spans="1:13">
      <c r="A2730" s="202" t="s">
        <v>86</v>
      </c>
      <c r="B2730" s="203"/>
      <c r="C2730" s="203"/>
      <c r="D2730" s="203"/>
      <c r="E2730" s="203"/>
      <c r="F2730" s="97"/>
      <c r="G2730" s="108"/>
      <c r="H2730" s="96" t="s">
        <v>51</v>
      </c>
      <c r="I2730" s="96"/>
      <c r="J2730" s="96"/>
      <c r="K2730" s="27"/>
      <c r="L2730" s="27"/>
      <c r="M2730" s="108"/>
    </row>
    <row r="2731" spans="1:13">
      <c r="A2731" s="34" t="s">
        <v>52</v>
      </c>
      <c r="B2731" s="97"/>
      <c r="C2731" s="97"/>
      <c r="D2731" s="97"/>
      <c r="E2731" s="97"/>
      <c r="F2731" s="97"/>
      <c r="G2731" s="108"/>
      <c r="H2731" s="55" t="s">
        <v>89</v>
      </c>
      <c r="I2731" s="55"/>
      <c r="J2731" s="55"/>
      <c r="K2731" s="37"/>
      <c r="L2731" s="26"/>
      <c r="M2731" s="125"/>
    </row>
    <row r="2732" spans="1:13">
      <c r="A2732" s="97"/>
      <c r="B2732" s="29"/>
      <c r="C2732" s="15" t="s">
        <v>53</v>
      </c>
      <c r="D2732" s="67"/>
      <c r="E2732" s="30"/>
      <c r="F2732" s="28"/>
      <c r="G2732" s="108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8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8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8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8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8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8"/>
      <c r="H2738" s="72"/>
      <c r="I2738" s="72"/>
      <c r="J2738" s="72"/>
      <c r="K2738" s="72"/>
      <c r="L2738" s="44"/>
      <c r="M2738" s="11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8"/>
      <c r="H2739" s="98"/>
      <c r="I2739" s="98"/>
      <c r="J2739" s="98"/>
      <c r="K2739" s="98"/>
      <c r="L2739" s="44"/>
      <c r="M2739" s="115"/>
    </row>
    <row r="2740" spans="1:13">
      <c r="A2740" s="17">
        <v>3</v>
      </c>
      <c r="B2740" s="75"/>
      <c r="C2740" s="71"/>
      <c r="D2740" s="6"/>
      <c r="E2740" s="71"/>
      <c r="F2740" s="6"/>
      <c r="G2740" s="108"/>
      <c r="H2740" s="204" t="s">
        <v>75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8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8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8"/>
      <c r="H2743" s="206" t="s">
        <v>66</v>
      </c>
      <c r="I2743" s="207"/>
      <c r="J2743" s="206" t="s">
        <v>67</v>
      </c>
      <c r="K2743" s="207"/>
      <c r="L2743" s="20"/>
      <c r="M2743" s="128"/>
    </row>
    <row r="2744" spans="1:13">
      <c r="A2744" s="17">
        <v>7</v>
      </c>
      <c r="B2744" s="76"/>
      <c r="C2744" s="71"/>
      <c r="D2744" s="71"/>
      <c r="E2744" s="71"/>
      <c r="F2744" s="6"/>
      <c r="G2744" s="108"/>
      <c r="H2744" s="197"/>
      <c r="I2744" s="198"/>
      <c r="J2744" s="197"/>
      <c r="K2744" s="198"/>
      <c r="L2744" s="27"/>
      <c r="M2744" s="108"/>
    </row>
    <row r="2745" spans="1:13">
      <c r="A2745" s="17">
        <v>8</v>
      </c>
      <c r="B2745" s="7"/>
      <c r="C2745" s="7"/>
      <c r="D2745" s="7"/>
      <c r="E2745" s="71"/>
      <c r="F2745" s="6"/>
      <c r="G2745" s="108"/>
      <c r="H2745" s="199"/>
      <c r="I2745" s="200"/>
      <c r="J2745" s="199"/>
      <c r="K2745" s="200"/>
      <c r="L2745" s="27"/>
      <c r="M2745" s="108"/>
    </row>
    <row r="2746" spans="1:13">
      <c r="A2746" s="17">
        <v>9</v>
      </c>
      <c r="B2746" s="23"/>
      <c r="C2746" s="7"/>
      <c r="D2746" s="7"/>
      <c r="E2746" s="6"/>
      <c r="F2746" s="6"/>
      <c r="G2746" s="108"/>
      <c r="H2746" s="38" t="s">
        <v>68</v>
      </c>
      <c r="I2746" s="38"/>
      <c r="J2746" s="38"/>
      <c r="K2746" s="38"/>
      <c r="L2746" s="27"/>
      <c r="M2746" s="108"/>
    </row>
    <row r="2747" spans="1:13">
      <c r="A2747" s="17">
        <v>10</v>
      </c>
      <c r="B2747" s="95"/>
      <c r="C2747" s="6"/>
      <c r="D2747" s="6"/>
      <c r="E2747" s="6"/>
      <c r="F2747" s="6"/>
      <c r="G2747" s="108"/>
      <c r="H2747" s="54" t="s">
        <v>69</v>
      </c>
      <c r="I2747" s="54"/>
      <c r="J2747" s="54"/>
      <c r="K2747" s="54"/>
      <c r="L2747" s="27"/>
      <c r="M2747" s="108"/>
    </row>
    <row r="2748" spans="1:13">
      <c r="A2748" s="17">
        <v>11</v>
      </c>
      <c r="B2748" s="76"/>
      <c r="C2748" s="6"/>
      <c r="D2748" s="6"/>
      <c r="E2748" s="6"/>
      <c r="F2748" s="6"/>
      <c r="G2748" s="128"/>
      <c r="H2748" s="182"/>
      <c r="I2748" s="183"/>
      <c r="J2748" s="8"/>
      <c r="K2748" s="8"/>
      <c r="L2748" s="8"/>
      <c r="M2748" s="129"/>
    </row>
    <row r="2749" spans="1:13">
      <c r="A2749" s="17">
        <v>12</v>
      </c>
      <c r="B2749" s="75"/>
      <c r="C2749" s="6"/>
      <c r="D2749" s="6"/>
      <c r="E2749" s="6"/>
      <c r="F2749" s="6"/>
      <c r="G2749" s="128"/>
      <c r="H2749" s="95"/>
      <c r="I2749" s="7"/>
      <c r="J2749" s="8"/>
      <c r="K2749" s="8"/>
      <c r="L2749" s="8"/>
      <c r="M2749" s="129"/>
    </row>
    <row r="2750" spans="1:13">
      <c r="A2750" s="17">
        <v>13</v>
      </c>
      <c r="B2750" s="76"/>
      <c r="C2750" s="6"/>
      <c r="D2750" s="6"/>
      <c r="E2750" s="6"/>
      <c r="F2750" s="6"/>
      <c r="G2750" s="128"/>
      <c r="H2750" s="95"/>
      <c r="I2750" s="7"/>
      <c r="J2750" s="8"/>
      <c r="K2750" s="8"/>
      <c r="L2750" s="8"/>
      <c r="M2750" s="129"/>
    </row>
    <row r="2751" spans="1:13">
      <c r="A2751" s="17">
        <v>14</v>
      </c>
      <c r="B2751" s="76"/>
      <c r="C2751" s="6"/>
      <c r="D2751" s="6"/>
      <c r="E2751" s="6"/>
      <c r="F2751" s="6"/>
      <c r="G2751" s="128"/>
      <c r="H2751" s="95"/>
      <c r="I2751" s="7"/>
      <c r="J2751" s="8"/>
      <c r="K2751" s="8"/>
      <c r="L2751" s="8"/>
      <c r="M2751" s="129"/>
    </row>
    <row r="2752" spans="1:13">
      <c r="A2752" s="17">
        <v>15</v>
      </c>
      <c r="B2752" s="76"/>
      <c r="C2752" s="6"/>
      <c r="D2752" s="6"/>
      <c r="E2752" s="6"/>
      <c r="F2752" s="6"/>
      <c r="G2752" s="128"/>
      <c r="H2752" s="95"/>
      <c r="I2752" s="7"/>
      <c r="J2752" s="8"/>
      <c r="K2752" s="8"/>
      <c r="L2752" s="8"/>
      <c r="M2752" s="129"/>
    </row>
    <row r="2753" spans="1:13">
      <c r="A2753" s="17">
        <v>16</v>
      </c>
      <c r="B2753" s="75"/>
      <c r="C2753" s="6"/>
      <c r="D2753" s="6"/>
      <c r="E2753" s="6"/>
      <c r="F2753" s="6"/>
      <c r="G2753" s="132"/>
      <c r="H2753" s="95"/>
      <c r="I2753" s="7"/>
      <c r="J2753" s="8"/>
      <c r="K2753" s="8"/>
      <c r="L2753" s="8"/>
      <c r="M2753" s="129"/>
    </row>
    <row r="2754" spans="1:13">
      <c r="A2754" s="17">
        <v>17</v>
      </c>
      <c r="B2754" s="76"/>
      <c r="C2754" s="6"/>
      <c r="D2754" s="6"/>
      <c r="E2754" s="6"/>
      <c r="F2754" s="6"/>
      <c r="G2754" s="132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32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29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29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29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29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29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29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29"/>
    </row>
    <row r="2763" spans="1:13">
      <c r="G2763" s="129"/>
      <c r="H2763" s="8"/>
      <c r="I2763" s="8"/>
      <c r="J2763" s="8"/>
      <c r="K2763" s="8"/>
      <c r="L2763" s="8"/>
      <c r="M2763" s="129"/>
    </row>
    <row r="2764" spans="1:13">
      <c r="G2764" s="129"/>
      <c r="H2764" s="8"/>
      <c r="I2764" s="8"/>
      <c r="J2764" s="8"/>
      <c r="K2764" s="8"/>
      <c r="L2764" s="8"/>
      <c r="M2764" s="129"/>
    </row>
    <row r="2765" spans="1:13">
      <c r="G2765" s="129"/>
      <c r="H2765" s="8"/>
      <c r="I2765" s="8"/>
      <c r="J2765" s="8"/>
      <c r="K2765" s="8"/>
      <c r="L2765" s="8"/>
      <c r="M2765" s="129"/>
    </row>
    <row r="2766" spans="1:13">
      <c r="G2766" s="129"/>
      <c r="H2766" s="8"/>
      <c r="I2766" s="8"/>
      <c r="J2766" s="8"/>
      <c r="K2766" s="8"/>
      <c r="L2766" s="8"/>
      <c r="M2766" s="129"/>
    </row>
    <row r="2767" spans="1:13">
      <c r="G2767" s="129"/>
      <c r="H2767" s="8"/>
      <c r="I2767" s="8"/>
      <c r="J2767" s="8"/>
      <c r="K2767" s="8"/>
      <c r="L2767" s="8"/>
      <c r="M2767" s="129"/>
    </row>
    <row r="2768" spans="1:13">
      <c r="G2768" s="129"/>
      <c r="H2768" s="8"/>
      <c r="I2768" s="8"/>
      <c r="J2768" s="8"/>
      <c r="K2768" s="8"/>
      <c r="L2768" s="8"/>
      <c r="M2768" s="129"/>
    </row>
    <row r="2769" spans="1:13">
      <c r="G2769" s="129"/>
      <c r="H2769" s="8"/>
      <c r="I2769" s="8"/>
      <c r="J2769" s="8"/>
      <c r="K2769" s="8"/>
      <c r="L2769" s="8"/>
      <c r="M2769" s="129"/>
    </row>
    <row r="2770" spans="1:13">
      <c r="G2770" s="129"/>
      <c r="H2770" s="8"/>
      <c r="I2770" s="8"/>
      <c r="J2770" s="8"/>
      <c r="K2770" s="8"/>
      <c r="L2770" s="8"/>
      <c r="M2770" s="129"/>
    </row>
    <row r="2771" spans="1:13">
      <c r="G2771" s="129"/>
      <c r="H2771" s="8"/>
      <c r="I2771" s="8"/>
      <c r="J2771" s="8"/>
      <c r="K2771" s="8"/>
      <c r="L2771" s="8"/>
      <c r="M2771" s="129"/>
    </row>
    <row r="2772" spans="1:13">
      <c r="G2772" s="129"/>
      <c r="H2772" s="8"/>
      <c r="I2772" s="8"/>
      <c r="J2772" s="8"/>
      <c r="K2772" s="8"/>
      <c r="L2772" s="8"/>
      <c r="M2772" s="129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  <c r="M2773" s="124"/>
    </row>
    <row r="2774" spans="1:13">
      <c r="A2774" s="202" t="s">
        <v>86</v>
      </c>
      <c r="B2774" s="203"/>
      <c r="C2774" s="203"/>
      <c r="D2774" s="203"/>
      <c r="E2774" s="203"/>
      <c r="F2774" s="97"/>
      <c r="G2774" s="108"/>
      <c r="H2774" s="96" t="s">
        <v>51</v>
      </c>
      <c r="I2774" s="96"/>
      <c r="J2774" s="96"/>
      <c r="K2774" s="27"/>
      <c r="L2774" s="27"/>
      <c r="M2774" s="108"/>
    </row>
    <row r="2775" spans="1:13">
      <c r="A2775" s="34" t="s">
        <v>52</v>
      </c>
      <c r="B2775" s="97"/>
      <c r="C2775" s="97"/>
      <c r="D2775" s="97"/>
      <c r="E2775" s="97"/>
      <c r="F2775" s="97"/>
      <c r="G2775" s="108"/>
      <c r="H2775" s="55" t="s">
        <v>89</v>
      </c>
      <c r="I2775" s="55"/>
      <c r="J2775" s="55"/>
      <c r="K2775" s="37"/>
      <c r="L2775" s="26"/>
      <c r="M2775" s="125"/>
    </row>
    <row r="2776" spans="1:13">
      <c r="A2776" s="97"/>
      <c r="B2776" s="29"/>
      <c r="C2776" s="15" t="s">
        <v>53</v>
      </c>
      <c r="D2776" s="67"/>
      <c r="E2776" s="30"/>
      <c r="F2776" s="28"/>
      <c r="G2776" s="108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8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8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8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8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8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8"/>
      <c r="H2782" s="72"/>
      <c r="I2782" s="72"/>
      <c r="J2782" s="72"/>
      <c r="K2782" s="72"/>
      <c r="L2782" s="44"/>
      <c r="M2782" s="11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8"/>
      <c r="H2783" s="98"/>
      <c r="I2783" s="98"/>
      <c r="J2783" s="98"/>
      <c r="K2783" s="98"/>
      <c r="L2783" s="44"/>
      <c r="M2783" s="115"/>
    </row>
    <row r="2784" spans="1:13">
      <c r="A2784" s="17">
        <v>3</v>
      </c>
      <c r="B2784" s="75"/>
      <c r="C2784" s="71"/>
      <c r="D2784" s="6"/>
      <c r="E2784" s="71"/>
      <c r="F2784" s="6"/>
      <c r="G2784" s="108"/>
      <c r="H2784" s="204" t="s">
        <v>75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8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8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8"/>
      <c r="H2787" s="206" t="s">
        <v>66</v>
      </c>
      <c r="I2787" s="207"/>
      <c r="J2787" s="206" t="s">
        <v>67</v>
      </c>
      <c r="K2787" s="207"/>
      <c r="L2787" s="20"/>
      <c r="M2787" s="128"/>
    </row>
    <row r="2788" spans="1:13">
      <c r="A2788" s="17">
        <v>7</v>
      </c>
      <c r="B2788" s="76"/>
      <c r="C2788" s="71"/>
      <c r="D2788" s="71"/>
      <c r="E2788" s="71"/>
      <c r="F2788" s="6"/>
      <c r="G2788" s="108"/>
      <c r="H2788" s="197"/>
      <c r="I2788" s="198"/>
      <c r="J2788" s="197"/>
      <c r="K2788" s="198"/>
      <c r="L2788" s="27"/>
      <c r="M2788" s="108"/>
    </row>
    <row r="2789" spans="1:13">
      <c r="A2789" s="17">
        <v>8</v>
      </c>
      <c r="B2789" s="7"/>
      <c r="C2789" s="7"/>
      <c r="D2789" s="7"/>
      <c r="E2789" s="71"/>
      <c r="F2789" s="6"/>
      <c r="G2789" s="108"/>
      <c r="H2789" s="199"/>
      <c r="I2789" s="200"/>
      <c r="J2789" s="199"/>
      <c r="K2789" s="200"/>
      <c r="L2789" s="27"/>
      <c r="M2789" s="108"/>
    </row>
    <row r="2790" spans="1:13">
      <c r="A2790" s="17">
        <v>9</v>
      </c>
      <c r="B2790" s="23"/>
      <c r="C2790" s="7"/>
      <c r="D2790" s="7"/>
      <c r="E2790" s="6"/>
      <c r="F2790" s="6"/>
      <c r="G2790" s="108"/>
      <c r="H2790" s="38" t="s">
        <v>68</v>
      </c>
      <c r="I2790" s="38"/>
      <c r="J2790" s="38"/>
      <c r="K2790" s="38"/>
      <c r="L2790" s="27"/>
      <c r="M2790" s="108"/>
    </row>
    <row r="2791" spans="1:13">
      <c r="A2791" s="17">
        <v>10</v>
      </c>
      <c r="B2791" s="95"/>
      <c r="C2791" s="6"/>
      <c r="D2791" s="6"/>
      <c r="E2791" s="6"/>
      <c r="F2791" s="6"/>
      <c r="G2791" s="108"/>
      <c r="H2791" s="54" t="s">
        <v>69</v>
      </c>
      <c r="I2791" s="54"/>
      <c r="J2791" s="54"/>
      <c r="K2791" s="54"/>
      <c r="L2791" s="27"/>
      <c r="M2791" s="108"/>
    </row>
    <row r="2792" spans="1:13">
      <c r="A2792" s="17">
        <v>11</v>
      </c>
      <c r="B2792" s="76"/>
      <c r="C2792" s="6"/>
      <c r="D2792" s="6"/>
      <c r="E2792" s="6"/>
      <c r="F2792" s="6"/>
      <c r="G2792" s="128"/>
      <c r="H2792" s="182"/>
      <c r="I2792" s="183"/>
      <c r="J2792" s="8"/>
      <c r="K2792" s="8"/>
      <c r="L2792" s="8"/>
      <c r="M2792" s="129"/>
    </row>
    <row r="2793" spans="1:13">
      <c r="A2793" s="17">
        <v>12</v>
      </c>
      <c r="B2793" s="75"/>
      <c r="C2793" s="6"/>
      <c r="D2793" s="6"/>
      <c r="E2793" s="6"/>
      <c r="F2793" s="6"/>
      <c r="G2793" s="128"/>
      <c r="H2793" s="95"/>
      <c r="I2793" s="7"/>
      <c r="J2793" s="8"/>
      <c r="K2793" s="8"/>
      <c r="L2793" s="8"/>
      <c r="M2793" s="129"/>
    </row>
    <row r="2794" spans="1:13">
      <c r="A2794" s="17">
        <v>13</v>
      </c>
      <c r="B2794" s="76"/>
      <c r="C2794" s="6"/>
      <c r="D2794" s="6"/>
      <c r="E2794" s="6"/>
      <c r="F2794" s="6"/>
      <c r="G2794" s="128"/>
      <c r="H2794" s="95"/>
      <c r="I2794" s="7"/>
      <c r="J2794" s="8"/>
      <c r="K2794" s="8"/>
      <c r="L2794" s="8"/>
      <c r="M2794" s="129"/>
    </row>
    <row r="2795" spans="1:13">
      <c r="A2795" s="17">
        <v>14</v>
      </c>
      <c r="B2795" s="76"/>
      <c r="C2795" s="6"/>
      <c r="D2795" s="6"/>
      <c r="E2795" s="6"/>
      <c r="F2795" s="6"/>
      <c r="G2795" s="128"/>
      <c r="H2795" s="95"/>
      <c r="I2795" s="7"/>
      <c r="J2795" s="8"/>
      <c r="K2795" s="8"/>
      <c r="L2795" s="8"/>
      <c r="M2795" s="129"/>
    </row>
    <row r="2796" spans="1:13">
      <c r="A2796" s="17">
        <v>15</v>
      </c>
      <c r="B2796" s="76"/>
      <c r="C2796" s="6"/>
      <c r="D2796" s="6"/>
      <c r="E2796" s="6"/>
      <c r="F2796" s="6"/>
      <c r="G2796" s="128"/>
      <c r="H2796" s="95"/>
      <c r="I2796" s="7"/>
      <c r="J2796" s="8"/>
      <c r="K2796" s="8"/>
      <c r="L2796" s="8"/>
      <c r="M2796" s="129"/>
    </row>
    <row r="2797" spans="1:13">
      <c r="A2797" s="17">
        <v>16</v>
      </c>
      <c r="B2797" s="75"/>
      <c r="C2797" s="6"/>
      <c r="D2797" s="6"/>
      <c r="E2797" s="6"/>
      <c r="F2797" s="6"/>
      <c r="G2797" s="132"/>
      <c r="H2797" s="95"/>
      <c r="I2797" s="7"/>
      <c r="J2797" s="8"/>
      <c r="K2797" s="8"/>
      <c r="L2797" s="8"/>
      <c r="M2797" s="129"/>
    </row>
    <row r="2798" spans="1:13">
      <c r="A2798" s="17">
        <v>17</v>
      </c>
      <c r="B2798" s="76"/>
      <c r="C2798" s="6"/>
      <c r="D2798" s="6"/>
      <c r="E2798" s="6"/>
      <c r="F2798" s="6"/>
      <c r="G2798" s="132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32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29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29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29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29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29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29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29"/>
    </row>
    <row r="2807" spans="1:13">
      <c r="G2807" s="129"/>
      <c r="H2807" s="8"/>
      <c r="I2807" s="8"/>
      <c r="J2807" s="8"/>
      <c r="K2807" s="8"/>
      <c r="L2807" s="8"/>
      <c r="M2807" s="129"/>
    </row>
    <row r="2808" spans="1:13">
      <c r="G2808" s="129"/>
      <c r="H2808" s="8"/>
      <c r="I2808" s="8"/>
      <c r="J2808" s="8"/>
      <c r="K2808" s="8"/>
      <c r="L2808" s="8"/>
      <c r="M2808" s="129"/>
    </row>
    <row r="2809" spans="1:13">
      <c r="G2809" s="129"/>
      <c r="H2809" s="8"/>
      <c r="I2809" s="8"/>
      <c r="J2809" s="8"/>
      <c r="K2809" s="8"/>
      <c r="L2809" s="8"/>
      <c r="M2809" s="129"/>
    </row>
    <row r="2810" spans="1:13">
      <c r="G2810" s="129"/>
      <c r="H2810" s="8"/>
      <c r="I2810" s="8"/>
      <c r="J2810" s="8"/>
      <c r="K2810" s="8"/>
      <c r="L2810" s="8"/>
      <c r="M2810" s="129"/>
    </row>
    <row r="2811" spans="1:13">
      <c r="G2811" s="129"/>
      <c r="H2811" s="8"/>
      <c r="I2811" s="8"/>
      <c r="J2811" s="8"/>
      <c r="K2811" s="8"/>
      <c r="L2811" s="8"/>
      <c r="M2811" s="129"/>
    </row>
    <row r="2812" spans="1:13">
      <c r="G2812" s="129"/>
      <c r="H2812" s="8"/>
      <c r="I2812" s="8"/>
      <c r="J2812" s="8"/>
      <c r="K2812" s="8"/>
      <c r="L2812" s="8"/>
      <c r="M2812" s="129"/>
    </row>
    <row r="2813" spans="1:13">
      <c r="G2813" s="129"/>
      <c r="H2813" s="8"/>
      <c r="I2813" s="8"/>
      <c r="J2813" s="8"/>
      <c r="K2813" s="8"/>
      <c r="L2813" s="8"/>
      <c r="M2813" s="129"/>
    </row>
    <row r="2814" spans="1:13">
      <c r="G2814" s="129"/>
      <c r="H2814" s="8"/>
      <c r="I2814" s="8"/>
      <c r="J2814" s="8"/>
      <c r="K2814" s="8"/>
      <c r="L2814" s="8"/>
      <c r="M2814" s="129"/>
    </row>
    <row r="2815" spans="1:13">
      <c r="G2815" s="129"/>
      <c r="H2815" s="8"/>
      <c r="I2815" s="8"/>
      <c r="J2815" s="8"/>
      <c r="K2815" s="8"/>
      <c r="L2815" s="8"/>
      <c r="M2815" s="129"/>
    </row>
    <row r="2816" spans="1:13">
      <c r="G2816" s="129"/>
      <c r="H2816" s="8"/>
      <c r="I2816" s="8"/>
      <c r="J2816" s="8"/>
      <c r="K2816" s="8"/>
      <c r="L2816" s="8"/>
      <c r="M2816" s="129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  <c r="M2817" s="124"/>
    </row>
    <row r="2818" spans="1:13">
      <c r="A2818" s="202" t="s">
        <v>86</v>
      </c>
      <c r="B2818" s="203"/>
      <c r="C2818" s="203"/>
      <c r="D2818" s="203"/>
      <c r="E2818" s="203"/>
      <c r="F2818" s="97"/>
      <c r="G2818" s="108"/>
      <c r="H2818" s="96" t="s">
        <v>51</v>
      </c>
      <c r="I2818" s="96"/>
      <c r="J2818" s="96"/>
      <c r="K2818" s="27"/>
      <c r="L2818" s="27"/>
      <c r="M2818" s="108"/>
    </row>
    <row r="2819" spans="1:13">
      <c r="A2819" s="34" t="s">
        <v>52</v>
      </c>
      <c r="B2819" s="97"/>
      <c r="C2819" s="97"/>
      <c r="D2819" s="97"/>
      <c r="E2819" s="97"/>
      <c r="F2819" s="97"/>
      <c r="G2819" s="108"/>
      <c r="H2819" s="55" t="s">
        <v>89</v>
      </c>
      <c r="I2819" s="55"/>
      <c r="J2819" s="55"/>
      <c r="K2819" s="37"/>
      <c r="L2819" s="26"/>
      <c r="M2819" s="125"/>
    </row>
    <row r="2820" spans="1:13">
      <c r="A2820" s="97"/>
      <c r="B2820" s="29"/>
      <c r="C2820" s="15" t="s">
        <v>53</v>
      </c>
      <c r="D2820" s="67"/>
      <c r="E2820" s="30"/>
      <c r="F2820" s="28"/>
      <c r="G2820" s="108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8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8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8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8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8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8"/>
      <c r="H2826" s="72"/>
      <c r="I2826" s="72"/>
      <c r="J2826" s="72"/>
      <c r="K2826" s="72"/>
      <c r="L2826" s="44"/>
      <c r="M2826" s="11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8"/>
      <c r="H2827" s="98"/>
      <c r="I2827" s="98"/>
      <c r="J2827" s="98"/>
      <c r="K2827" s="98"/>
      <c r="L2827" s="44"/>
      <c r="M2827" s="115"/>
    </row>
    <row r="2828" spans="1:13">
      <c r="A2828" s="17">
        <v>3</v>
      </c>
      <c r="B2828" s="75"/>
      <c r="C2828" s="71"/>
      <c r="D2828" s="6"/>
      <c r="E2828" s="71"/>
      <c r="F2828" s="6"/>
      <c r="G2828" s="108"/>
      <c r="H2828" s="204" t="s">
        <v>75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8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8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8"/>
      <c r="H2831" s="206" t="s">
        <v>66</v>
      </c>
      <c r="I2831" s="207"/>
      <c r="J2831" s="206" t="s">
        <v>67</v>
      </c>
      <c r="K2831" s="207"/>
      <c r="L2831" s="20"/>
      <c r="M2831" s="128"/>
    </row>
    <row r="2832" spans="1:13">
      <c r="A2832" s="17">
        <v>7</v>
      </c>
      <c r="B2832" s="76"/>
      <c r="C2832" s="71"/>
      <c r="D2832" s="71"/>
      <c r="E2832" s="71"/>
      <c r="F2832" s="6"/>
      <c r="G2832" s="108"/>
      <c r="H2832" s="197"/>
      <c r="I2832" s="198"/>
      <c r="J2832" s="197"/>
      <c r="K2832" s="198"/>
      <c r="L2832" s="27"/>
      <c r="M2832" s="108"/>
    </row>
    <row r="2833" spans="1:13">
      <c r="A2833" s="17">
        <v>8</v>
      </c>
      <c r="B2833" s="7"/>
      <c r="C2833" s="7"/>
      <c r="D2833" s="7"/>
      <c r="E2833" s="71"/>
      <c r="F2833" s="6"/>
      <c r="G2833" s="108"/>
      <c r="H2833" s="199"/>
      <c r="I2833" s="200"/>
      <c r="J2833" s="199"/>
      <c r="K2833" s="200"/>
      <c r="L2833" s="27"/>
      <c r="M2833" s="108"/>
    </row>
    <row r="2834" spans="1:13">
      <c r="A2834" s="17">
        <v>9</v>
      </c>
      <c r="B2834" s="23"/>
      <c r="C2834" s="7"/>
      <c r="D2834" s="7"/>
      <c r="E2834" s="6"/>
      <c r="F2834" s="6"/>
      <c r="G2834" s="108"/>
      <c r="H2834" s="38" t="s">
        <v>68</v>
      </c>
      <c r="I2834" s="38"/>
      <c r="J2834" s="38"/>
      <c r="K2834" s="38"/>
      <c r="L2834" s="27"/>
      <c r="M2834" s="108"/>
    </row>
    <row r="2835" spans="1:13">
      <c r="A2835" s="17">
        <v>10</v>
      </c>
      <c r="B2835" s="95"/>
      <c r="C2835" s="6"/>
      <c r="D2835" s="6"/>
      <c r="E2835" s="6"/>
      <c r="F2835" s="6"/>
      <c r="G2835" s="108"/>
      <c r="H2835" s="54" t="s">
        <v>69</v>
      </c>
      <c r="I2835" s="54"/>
      <c r="J2835" s="54"/>
      <c r="K2835" s="54"/>
      <c r="L2835" s="27"/>
      <c r="M2835" s="108"/>
    </row>
    <row r="2836" spans="1:13">
      <c r="A2836" s="17">
        <v>11</v>
      </c>
      <c r="B2836" s="76"/>
      <c r="C2836" s="6"/>
      <c r="D2836" s="6"/>
      <c r="E2836" s="6"/>
      <c r="F2836" s="6"/>
      <c r="G2836" s="128"/>
      <c r="H2836" s="182"/>
      <c r="I2836" s="183"/>
      <c r="J2836" s="8"/>
      <c r="K2836" s="8"/>
      <c r="L2836" s="8"/>
      <c r="M2836" s="129"/>
    </row>
    <row r="2837" spans="1:13">
      <c r="A2837" s="17">
        <v>12</v>
      </c>
      <c r="B2837" s="75"/>
      <c r="C2837" s="6"/>
      <c r="D2837" s="6"/>
      <c r="E2837" s="6"/>
      <c r="F2837" s="6"/>
      <c r="G2837" s="128"/>
      <c r="H2837" s="95"/>
      <c r="I2837" s="7"/>
      <c r="J2837" s="8"/>
      <c r="K2837" s="8"/>
      <c r="L2837" s="8"/>
      <c r="M2837" s="129"/>
    </row>
    <row r="2838" spans="1:13">
      <c r="A2838" s="17">
        <v>13</v>
      </c>
      <c r="B2838" s="76"/>
      <c r="C2838" s="6"/>
      <c r="D2838" s="6"/>
      <c r="E2838" s="6"/>
      <c r="F2838" s="6"/>
      <c r="G2838" s="128"/>
      <c r="H2838" s="95"/>
      <c r="I2838" s="7"/>
      <c r="J2838" s="8"/>
      <c r="K2838" s="8"/>
      <c r="L2838" s="8"/>
      <c r="M2838" s="129"/>
    </row>
    <row r="2839" spans="1:13">
      <c r="A2839" s="17">
        <v>14</v>
      </c>
      <c r="B2839" s="76"/>
      <c r="C2839" s="6"/>
      <c r="D2839" s="6"/>
      <c r="E2839" s="6"/>
      <c r="F2839" s="6"/>
      <c r="G2839" s="128"/>
      <c r="H2839" s="95"/>
      <c r="I2839" s="7"/>
      <c r="J2839" s="8"/>
      <c r="K2839" s="8"/>
      <c r="L2839" s="8"/>
      <c r="M2839" s="129"/>
    </row>
    <row r="2840" spans="1:13">
      <c r="A2840" s="17">
        <v>15</v>
      </c>
      <c r="B2840" s="76"/>
      <c r="C2840" s="6"/>
      <c r="D2840" s="6"/>
      <c r="E2840" s="6"/>
      <c r="F2840" s="6"/>
      <c r="G2840" s="128"/>
      <c r="H2840" s="95"/>
      <c r="I2840" s="7"/>
      <c r="J2840" s="8"/>
      <c r="K2840" s="8"/>
      <c r="L2840" s="8"/>
      <c r="M2840" s="129"/>
    </row>
    <row r="2841" spans="1:13">
      <c r="A2841" s="17">
        <v>16</v>
      </c>
      <c r="B2841" s="75"/>
      <c r="C2841" s="6"/>
      <c r="D2841" s="6"/>
      <c r="E2841" s="6"/>
      <c r="F2841" s="6"/>
      <c r="G2841" s="132"/>
      <c r="H2841" s="95"/>
      <c r="I2841" s="7"/>
      <c r="J2841" s="8"/>
      <c r="K2841" s="8"/>
      <c r="L2841" s="8"/>
      <c r="M2841" s="129"/>
    </row>
    <row r="2842" spans="1:13">
      <c r="A2842" s="17">
        <v>17</v>
      </c>
      <c r="B2842" s="76"/>
      <c r="C2842" s="6"/>
      <c r="D2842" s="6"/>
      <c r="E2842" s="6"/>
      <c r="F2842" s="6"/>
      <c r="G2842" s="132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32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29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29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29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29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29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29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29"/>
    </row>
    <row r="2851" spans="1:13">
      <c r="G2851" s="129"/>
      <c r="H2851" s="8"/>
      <c r="I2851" s="8"/>
      <c r="J2851" s="8"/>
      <c r="K2851" s="8"/>
      <c r="L2851" s="8"/>
      <c r="M2851" s="129"/>
    </row>
    <row r="2852" spans="1:13">
      <c r="G2852" s="129"/>
      <c r="H2852" s="8"/>
      <c r="I2852" s="8"/>
      <c r="J2852" s="8"/>
      <c r="K2852" s="8"/>
      <c r="L2852" s="8"/>
      <c r="M2852" s="129"/>
    </row>
    <row r="2853" spans="1:13">
      <c r="G2853" s="129"/>
      <c r="H2853" s="8"/>
      <c r="I2853" s="8"/>
      <c r="J2853" s="8"/>
      <c r="K2853" s="8"/>
      <c r="L2853" s="8"/>
      <c r="M2853" s="129"/>
    </row>
    <row r="2854" spans="1:13">
      <c r="G2854" s="129"/>
      <c r="H2854" s="8"/>
      <c r="I2854" s="8"/>
      <c r="J2854" s="8"/>
      <c r="K2854" s="8"/>
      <c r="L2854" s="8"/>
      <c r="M2854" s="129"/>
    </row>
    <row r="2855" spans="1:13">
      <c r="G2855" s="129"/>
      <c r="H2855" s="8"/>
      <c r="I2855" s="8"/>
      <c r="J2855" s="8"/>
      <c r="K2855" s="8"/>
      <c r="L2855" s="8"/>
      <c r="M2855" s="129"/>
    </row>
    <row r="2856" spans="1:13">
      <c r="G2856" s="129"/>
      <c r="H2856" s="8"/>
      <c r="I2856" s="8"/>
      <c r="J2856" s="8"/>
      <c r="K2856" s="8"/>
      <c r="L2856" s="8"/>
      <c r="M2856" s="129"/>
    </row>
    <row r="2857" spans="1:13">
      <c r="G2857" s="129"/>
      <c r="H2857" s="8"/>
      <c r="I2857" s="8"/>
      <c r="J2857" s="8"/>
      <c r="K2857" s="8"/>
      <c r="L2857" s="8"/>
      <c r="M2857" s="129"/>
    </row>
    <row r="2858" spans="1:13">
      <c r="G2858" s="129"/>
      <c r="H2858" s="8"/>
      <c r="I2858" s="8"/>
      <c r="J2858" s="8"/>
      <c r="K2858" s="8"/>
      <c r="L2858" s="8"/>
      <c r="M2858" s="129"/>
    </row>
    <row r="2859" spans="1:13">
      <c r="G2859" s="129"/>
      <c r="H2859" s="8"/>
      <c r="I2859" s="8"/>
      <c r="J2859" s="8"/>
      <c r="K2859" s="8"/>
      <c r="L2859" s="8"/>
      <c r="M2859" s="129"/>
    </row>
    <row r="2860" spans="1:13">
      <c r="G2860" s="129"/>
      <c r="H2860" s="8"/>
      <c r="I2860" s="8"/>
      <c r="J2860" s="8"/>
      <c r="K2860" s="8"/>
      <c r="L2860" s="8"/>
      <c r="M2860" s="129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  <c r="M2861" s="124"/>
    </row>
    <row r="2862" spans="1:13">
      <c r="A2862" s="202" t="s">
        <v>86</v>
      </c>
      <c r="B2862" s="203"/>
      <c r="C2862" s="203"/>
      <c r="D2862" s="203"/>
      <c r="E2862" s="203"/>
      <c r="F2862" s="97"/>
      <c r="G2862" s="108"/>
      <c r="H2862" s="96" t="s">
        <v>51</v>
      </c>
      <c r="I2862" s="96"/>
      <c r="J2862" s="96"/>
      <c r="K2862" s="27"/>
      <c r="L2862" s="27"/>
      <c r="M2862" s="108"/>
    </row>
    <row r="2863" spans="1:13">
      <c r="A2863" s="34" t="s">
        <v>52</v>
      </c>
      <c r="B2863" s="97"/>
      <c r="C2863" s="97"/>
      <c r="D2863" s="97"/>
      <c r="E2863" s="97"/>
      <c r="F2863" s="97"/>
      <c r="G2863" s="108"/>
      <c r="H2863" s="55" t="s">
        <v>89</v>
      </c>
      <c r="I2863" s="55"/>
      <c r="J2863" s="55"/>
      <c r="K2863" s="37"/>
      <c r="L2863" s="26"/>
      <c r="M2863" s="125"/>
    </row>
    <row r="2864" spans="1:13">
      <c r="A2864" s="97"/>
      <c r="B2864" s="29"/>
      <c r="C2864" s="15" t="s">
        <v>53</v>
      </c>
      <c r="D2864" s="67"/>
      <c r="E2864" s="30"/>
      <c r="F2864" s="28"/>
      <c r="G2864" s="108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8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8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8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8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8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8"/>
      <c r="H2870" s="72"/>
      <c r="I2870" s="72"/>
      <c r="J2870" s="72"/>
      <c r="K2870" s="72"/>
      <c r="L2870" s="44"/>
      <c r="M2870" s="11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8"/>
      <c r="H2871" s="98"/>
      <c r="I2871" s="98"/>
      <c r="J2871" s="98"/>
      <c r="K2871" s="98"/>
      <c r="L2871" s="44"/>
      <c r="M2871" s="115"/>
    </row>
    <row r="2872" spans="1:13">
      <c r="A2872" s="17">
        <v>3</v>
      </c>
      <c r="B2872" s="75"/>
      <c r="C2872" s="71"/>
      <c r="D2872" s="6"/>
      <c r="E2872" s="71"/>
      <c r="F2872" s="6"/>
      <c r="G2872" s="108"/>
      <c r="H2872" s="204" t="s">
        <v>75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8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8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8"/>
      <c r="H2875" s="206" t="s">
        <v>66</v>
      </c>
      <c r="I2875" s="207"/>
      <c r="J2875" s="206" t="s">
        <v>67</v>
      </c>
      <c r="K2875" s="207"/>
      <c r="L2875" s="20"/>
      <c r="M2875" s="128"/>
    </row>
    <row r="2876" spans="1:13">
      <c r="A2876" s="17">
        <v>7</v>
      </c>
      <c r="B2876" s="76"/>
      <c r="C2876" s="71"/>
      <c r="D2876" s="71"/>
      <c r="E2876" s="71"/>
      <c r="F2876" s="6"/>
      <c r="G2876" s="108"/>
      <c r="H2876" s="197"/>
      <c r="I2876" s="198"/>
      <c r="J2876" s="197"/>
      <c r="K2876" s="198"/>
      <c r="L2876" s="27"/>
      <c r="M2876" s="108"/>
    </row>
    <row r="2877" spans="1:13">
      <c r="A2877" s="17">
        <v>8</v>
      </c>
      <c r="B2877" s="7"/>
      <c r="C2877" s="7"/>
      <c r="D2877" s="7"/>
      <c r="E2877" s="71"/>
      <c r="F2877" s="6"/>
      <c r="G2877" s="108"/>
      <c r="H2877" s="199"/>
      <c r="I2877" s="200"/>
      <c r="J2877" s="199"/>
      <c r="K2877" s="200"/>
      <c r="L2877" s="27"/>
      <c r="M2877" s="108"/>
    </row>
    <row r="2878" spans="1:13">
      <c r="A2878" s="17">
        <v>9</v>
      </c>
      <c r="B2878" s="23"/>
      <c r="C2878" s="7"/>
      <c r="D2878" s="7"/>
      <c r="E2878" s="6"/>
      <c r="F2878" s="6"/>
      <c r="G2878" s="108"/>
      <c r="H2878" s="38" t="s">
        <v>68</v>
      </c>
      <c r="I2878" s="38"/>
      <c r="J2878" s="38"/>
      <c r="K2878" s="38"/>
      <c r="L2878" s="27"/>
      <c r="M2878" s="108"/>
    </row>
    <row r="2879" spans="1:13">
      <c r="A2879" s="17">
        <v>10</v>
      </c>
      <c r="B2879" s="95"/>
      <c r="C2879" s="6"/>
      <c r="D2879" s="6"/>
      <c r="E2879" s="6"/>
      <c r="F2879" s="6"/>
      <c r="G2879" s="108"/>
      <c r="H2879" s="54" t="s">
        <v>69</v>
      </c>
      <c r="I2879" s="54"/>
      <c r="J2879" s="54"/>
      <c r="K2879" s="54"/>
      <c r="L2879" s="27"/>
      <c r="M2879" s="108"/>
    </row>
    <row r="2880" spans="1:13">
      <c r="A2880" s="17">
        <v>11</v>
      </c>
      <c r="B2880" s="76"/>
      <c r="C2880" s="6"/>
      <c r="D2880" s="6"/>
      <c r="E2880" s="6"/>
      <c r="F2880" s="6"/>
      <c r="G2880" s="128"/>
      <c r="H2880" s="182"/>
      <c r="I2880" s="183"/>
      <c r="J2880" s="8"/>
      <c r="K2880" s="8"/>
      <c r="L2880" s="8"/>
      <c r="M2880" s="129"/>
    </row>
    <row r="2881" spans="1:13">
      <c r="A2881" s="17">
        <v>12</v>
      </c>
      <c r="B2881" s="75"/>
      <c r="C2881" s="6"/>
      <c r="D2881" s="6"/>
      <c r="E2881" s="6"/>
      <c r="F2881" s="6"/>
      <c r="G2881" s="128"/>
      <c r="H2881" s="95"/>
      <c r="I2881" s="7"/>
      <c r="J2881" s="8"/>
      <c r="K2881" s="8"/>
      <c r="L2881" s="8"/>
      <c r="M2881" s="129"/>
    </row>
    <row r="2882" spans="1:13">
      <c r="A2882" s="17">
        <v>13</v>
      </c>
      <c r="B2882" s="76"/>
      <c r="C2882" s="6"/>
      <c r="D2882" s="6"/>
      <c r="E2882" s="6"/>
      <c r="F2882" s="6"/>
      <c r="G2882" s="128"/>
      <c r="H2882" s="95"/>
      <c r="I2882" s="7"/>
      <c r="J2882" s="8"/>
      <c r="K2882" s="8"/>
      <c r="L2882" s="8"/>
      <c r="M2882" s="129"/>
    </row>
    <row r="2883" spans="1:13">
      <c r="A2883" s="17">
        <v>14</v>
      </c>
      <c r="B2883" s="76"/>
      <c r="C2883" s="6"/>
      <c r="D2883" s="6"/>
      <c r="E2883" s="6"/>
      <c r="F2883" s="6"/>
      <c r="G2883" s="128"/>
      <c r="H2883" s="95"/>
      <c r="I2883" s="7"/>
      <c r="J2883" s="8"/>
      <c r="K2883" s="8"/>
      <c r="L2883" s="8"/>
      <c r="M2883" s="129"/>
    </row>
    <row r="2884" spans="1:13">
      <c r="A2884" s="17">
        <v>15</v>
      </c>
      <c r="B2884" s="76"/>
      <c r="C2884" s="6"/>
      <c r="D2884" s="6"/>
      <c r="E2884" s="6"/>
      <c r="F2884" s="6"/>
      <c r="G2884" s="128"/>
      <c r="H2884" s="95"/>
      <c r="I2884" s="7"/>
      <c r="J2884" s="8"/>
      <c r="K2884" s="8"/>
      <c r="L2884" s="8"/>
      <c r="M2884" s="129"/>
    </row>
    <row r="2885" spans="1:13">
      <c r="A2885" s="17">
        <v>16</v>
      </c>
      <c r="B2885" s="75"/>
      <c r="C2885" s="6"/>
      <c r="D2885" s="6"/>
      <c r="E2885" s="6"/>
      <c r="F2885" s="6"/>
      <c r="G2885" s="132"/>
      <c r="H2885" s="95"/>
      <c r="I2885" s="7"/>
      <c r="J2885" s="8"/>
      <c r="K2885" s="8"/>
      <c r="L2885" s="8"/>
      <c r="M2885" s="129"/>
    </row>
    <row r="2886" spans="1:13">
      <c r="A2886" s="17">
        <v>17</v>
      </c>
      <c r="B2886" s="76"/>
      <c r="C2886" s="6"/>
      <c r="D2886" s="6"/>
      <c r="E2886" s="6"/>
      <c r="F2886" s="6"/>
      <c r="G2886" s="132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32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29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29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29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29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29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29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29"/>
    </row>
    <row r="2895" spans="1:13">
      <c r="G2895" s="129"/>
      <c r="H2895" s="8"/>
      <c r="I2895" s="8"/>
      <c r="J2895" s="8"/>
      <c r="K2895" s="8"/>
      <c r="L2895" s="8"/>
      <c r="M2895" s="129"/>
    </row>
    <row r="2896" spans="1:13">
      <c r="G2896" s="129"/>
      <c r="H2896" s="8"/>
      <c r="I2896" s="8"/>
      <c r="J2896" s="8"/>
      <c r="K2896" s="8"/>
      <c r="L2896" s="8"/>
      <c r="M2896" s="129"/>
    </row>
    <row r="2897" spans="1:13">
      <c r="G2897" s="129"/>
      <c r="H2897" s="8"/>
      <c r="I2897" s="8"/>
      <c r="J2897" s="8"/>
      <c r="K2897" s="8"/>
      <c r="L2897" s="8"/>
      <c r="M2897" s="129"/>
    </row>
    <row r="2898" spans="1:13">
      <c r="G2898" s="129"/>
      <c r="H2898" s="8"/>
      <c r="I2898" s="8"/>
      <c r="J2898" s="8"/>
      <c r="K2898" s="8"/>
      <c r="L2898" s="8"/>
      <c r="M2898" s="129"/>
    </row>
    <row r="2899" spans="1:13">
      <c r="G2899" s="129"/>
      <c r="H2899" s="8"/>
      <c r="I2899" s="8"/>
      <c r="J2899" s="8"/>
      <c r="K2899" s="8"/>
      <c r="L2899" s="8"/>
      <c r="M2899" s="129"/>
    </row>
    <row r="2900" spans="1:13">
      <c r="G2900" s="129"/>
      <c r="H2900" s="8"/>
      <c r="I2900" s="8"/>
      <c r="J2900" s="8"/>
      <c r="K2900" s="8"/>
      <c r="L2900" s="8"/>
      <c r="M2900" s="129"/>
    </row>
    <row r="2901" spans="1:13">
      <c r="G2901" s="129"/>
      <c r="H2901" s="8"/>
      <c r="I2901" s="8"/>
      <c r="J2901" s="8"/>
      <c r="K2901" s="8"/>
      <c r="L2901" s="8"/>
      <c r="M2901" s="129"/>
    </row>
    <row r="2902" spans="1:13">
      <c r="G2902" s="129"/>
      <c r="H2902" s="8"/>
      <c r="I2902" s="8"/>
      <c r="J2902" s="8"/>
      <c r="K2902" s="8"/>
      <c r="L2902" s="8"/>
      <c r="M2902" s="129"/>
    </row>
    <row r="2903" spans="1:13">
      <c r="G2903" s="129"/>
      <c r="H2903" s="8"/>
      <c r="I2903" s="8"/>
      <c r="J2903" s="8"/>
      <c r="K2903" s="8"/>
      <c r="L2903" s="8"/>
      <c r="M2903" s="129"/>
    </row>
    <row r="2904" spans="1:13">
      <c r="G2904" s="129"/>
      <c r="H2904" s="8"/>
      <c r="I2904" s="8"/>
      <c r="J2904" s="8"/>
      <c r="K2904" s="8"/>
      <c r="L2904" s="8"/>
      <c r="M2904" s="129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  <c r="M2905" s="124"/>
    </row>
    <row r="2906" spans="1:13">
      <c r="A2906" s="202" t="s">
        <v>86</v>
      </c>
      <c r="B2906" s="203"/>
      <c r="C2906" s="203"/>
      <c r="D2906" s="203"/>
      <c r="E2906" s="203"/>
      <c r="F2906" s="97"/>
      <c r="G2906" s="108"/>
      <c r="H2906" s="96" t="s">
        <v>51</v>
      </c>
      <c r="I2906" s="96"/>
      <c r="J2906" s="96"/>
      <c r="K2906" s="27"/>
      <c r="L2906" s="27"/>
      <c r="M2906" s="108"/>
    </row>
    <row r="2907" spans="1:13">
      <c r="A2907" s="34" t="s">
        <v>52</v>
      </c>
      <c r="B2907" s="97"/>
      <c r="C2907" s="97"/>
      <c r="D2907" s="97"/>
      <c r="E2907" s="97"/>
      <c r="F2907" s="97"/>
      <c r="G2907" s="108"/>
      <c r="H2907" s="55" t="s">
        <v>89</v>
      </c>
      <c r="I2907" s="55"/>
      <c r="J2907" s="55"/>
      <c r="K2907" s="37"/>
      <c r="L2907" s="26"/>
      <c r="M2907" s="125"/>
    </row>
    <row r="2908" spans="1:13">
      <c r="A2908" s="97"/>
      <c r="B2908" s="29"/>
      <c r="C2908" s="15" t="s">
        <v>53</v>
      </c>
      <c r="D2908" s="67"/>
      <c r="E2908" s="30"/>
      <c r="F2908" s="28"/>
      <c r="G2908" s="108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8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8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8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8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8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8"/>
      <c r="H2914" s="72"/>
      <c r="I2914" s="72"/>
      <c r="J2914" s="72"/>
      <c r="K2914" s="72"/>
      <c r="L2914" s="44"/>
      <c r="M2914" s="11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8"/>
      <c r="H2915" s="98"/>
      <c r="I2915" s="98"/>
      <c r="J2915" s="98"/>
      <c r="K2915" s="98"/>
      <c r="L2915" s="44"/>
      <c r="M2915" s="115"/>
    </row>
    <row r="2916" spans="1:13">
      <c r="A2916" s="17">
        <v>3</v>
      </c>
      <c r="B2916" s="75"/>
      <c r="C2916" s="71"/>
      <c r="D2916" s="6"/>
      <c r="E2916" s="71"/>
      <c r="F2916" s="6"/>
      <c r="G2916" s="108"/>
      <c r="H2916" s="204" t="s">
        <v>75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8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8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8"/>
      <c r="H2919" s="206" t="s">
        <v>66</v>
      </c>
      <c r="I2919" s="207"/>
      <c r="J2919" s="206" t="s">
        <v>67</v>
      </c>
      <c r="K2919" s="207"/>
      <c r="L2919" s="20"/>
      <c r="M2919" s="128"/>
    </row>
    <row r="2920" spans="1:13">
      <c r="A2920" s="17">
        <v>7</v>
      </c>
      <c r="B2920" s="76"/>
      <c r="C2920" s="71"/>
      <c r="D2920" s="71"/>
      <c r="E2920" s="71"/>
      <c r="F2920" s="6"/>
      <c r="G2920" s="108"/>
      <c r="H2920" s="197"/>
      <c r="I2920" s="198"/>
      <c r="J2920" s="197"/>
      <c r="K2920" s="198"/>
      <c r="L2920" s="27"/>
      <c r="M2920" s="108"/>
    </row>
    <row r="2921" spans="1:13">
      <c r="A2921" s="17">
        <v>8</v>
      </c>
      <c r="B2921" s="7"/>
      <c r="C2921" s="7"/>
      <c r="D2921" s="7"/>
      <c r="E2921" s="71"/>
      <c r="F2921" s="6"/>
      <c r="G2921" s="108"/>
      <c r="H2921" s="199"/>
      <c r="I2921" s="200"/>
      <c r="J2921" s="199"/>
      <c r="K2921" s="200"/>
      <c r="L2921" s="27"/>
      <c r="M2921" s="108"/>
    </row>
    <row r="2922" spans="1:13">
      <c r="A2922" s="17">
        <v>9</v>
      </c>
      <c r="B2922" s="23"/>
      <c r="C2922" s="7"/>
      <c r="D2922" s="7"/>
      <c r="E2922" s="6"/>
      <c r="F2922" s="6"/>
      <c r="G2922" s="108"/>
      <c r="H2922" s="38" t="s">
        <v>68</v>
      </c>
      <c r="I2922" s="38"/>
      <c r="J2922" s="38"/>
      <c r="K2922" s="38"/>
      <c r="L2922" s="27"/>
      <c r="M2922" s="108"/>
    </row>
    <row r="2923" spans="1:13">
      <c r="A2923" s="17">
        <v>10</v>
      </c>
      <c r="B2923" s="95"/>
      <c r="C2923" s="6"/>
      <c r="D2923" s="6"/>
      <c r="E2923" s="6"/>
      <c r="F2923" s="6"/>
      <c r="G2923" s="108"/>
      <c r="H2923" s="54" t="s">
        <v>69</v>
      </c>
      <c r="I2923" s="54"/>
      <c r="J2923" s="54"/>
      <c r="K2923" s="54"/>
      <c r="L2923" s="27"/>
      <c r="M2923" s="108"/>
    </row>
    <row r="2924" spans="1:13">
      <c r="A2924" s="17">
        <v>11</v>
      </c>
      <c r="B2924" s="76"/>
      <c r="C2924" s="6"/>
      <c r="D2924" s="6"/>
      <c r="E2924" s="6"/>
      <c r="F2924" s="6"/>
      <c r="G2924" s="128"/>
      <c r="H2924" s="182"/>
      <c r="I2924" s="183"/>
      <c r="J2924" s="8"/>
      <c r="K2924" s="8"/>
      <c r="L2924" s="8"/>
      <c r="M2924" s="129"/>
    </row>
    <row r="2925" spans="1:13">
      <c r="A2925" s="17">
        <v>12</v>
      </c>
      <c r="B2925" s="75"/>
      <c r="C2925" s="6"/>
      <c r="D2925" s="6"/>
      <c r="E2925" s="6"/>
      <c r="F2925" s="6"/>
      <c r="G2925" s="128"/>
      <c r="H2925" s="95"/>
      <c r="I2925" s="7"/>
      <c r="J2925" s="8"/>
      <c r="K2925" s="8"/>
      <c r="L2925" s="8"/>
      <c r="M2925" s="129"/>
    </row>
    <row r="2926" spans="1:13">
      <c r="A2926" s="17">
        <v>13</v>
      </c>
      <c r="B2926" s="76"/>
      <c r="C2926" s="6"/>
      <c r="D2926" s="6"/>
      <c r="E2926" s="6"/>
      <c r="F2926" s="6"/>
      <c r="G2926" s="128"/>
      <c r="H2926" s="95"/>
      <c r="I2926" s="7"/>
      <c r="J2926" s="8"/>
      <c r="K2926" s="8"/>
      <c r="L2926" s="8"/>
      <c r="M2926" s="129"/>
    </row>
    <row r="2927" spans="1:13">
      <c r="A2927" s="17">
        <v>14</v>
      </c>
      <c r="B2927" s="76"/>
      <c r="C2927" s="6"/>
      <c r="D2927" s="6"/>
      <c r="E2927" s="6"/>
      <c r="F2927" s="6"/>
      <c r="G2927" s="128"/>
      <c r="H2927" s="95"/>
      <c r="I2927" s="7"/>
      <c r="J2927" s="8"/>
      <c r="K2927" s="8"/>
      <c r="L2927" s="8"/>
      <c r="M2927" s="129"/>
    </row>
    <row r="2928" spans="1:13">
      <c r="A2928" s="17">
        <v>15</v>
      </c>
      <c r="B2928" s="76"/>
      <c r="C2928" s="6"/>
      <c r="D2928" s="6"/>
      <c r="E2928" s="6"/>
      <c r="F2928" s="6"/>
      <c r="G2928" s="128"/>
      <c r="H2928" s="95"/>
      <c r="I2928" s="7"/>
      <c r="J2928" s="8"/>
      <c r="K2928" s="8"/>
      <c r="L2928" s="8"/>
      <c r="M2928" s="129"/>
    </row>
    <row r="2929" spans="1:13">
      <c r="A2929" s="17">
        <v>16</v>
      </c>
      <c r="B2929" s="75"/>
      <c r="C2929" s="6"/>
      <c r="D2929" s="6"/>
      <c r="E2929" s="6"/>
      <c r="F2929" s="6"/>
      <c r="G2929" s="132"/>
      <c r="H2929" s="95"/>
      <c r="I2929" s="7"/>
      <c r="J2929" s="8"/>
      <c r="K2929" s="8"/>
      <c r="L2929" s="8"/>
      <c r="M2929" s="129"/>
    </row>
    <row r="2930" spans="1:13">
      <c r="A2930" s="17">
        <v>17</v>
      </c>
      <c r="B2930" s="76"/>
      <c r="C2930" s="6"/>
      <c r="D2930" s="6"/>
      <c r="E2930" s="6"/>
      <c r="F2930" s="6"/>
      <c r="G2930" s="132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32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29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29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29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29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29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29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29"/>
    </row>
    <row r="2939" spans="1:13">
      <c r="G2939" s="129"/>
      <c r="H2939" s="8"/>
      <c r="I2939" s="8"/>
      <c r="J2939" s="8"/>
      <c r="K2939" s="8"/>
      <c r="L2939" s="8"/>
      <c r="M2939" s="129"/>
    </row>
    <row r="2940" spans="1:13">
      <c r="G2940" s="129"/>
      <c r="H2940" s="8"/>
      <c r="I2940" s="8"/>
      <c r="J2940" s="8"/>
      <c r="K2940" s="8"/>
      <c r="L2940" s="8"/>
      <c r="M2940" s="129"/>
    </row>
    <row r="2941" spans="1:13">
      <c r="G2941" s="129"/>
      <c r="H2941" s="8"/>
      <c r="I2941" s="8"/>
      <c r="J2941" s="8"/>
      <c r="K2941" s="8"/>
      <c r="L2941" s="8"/>
      <c r="M2941" s="129"/>
    </row>
    <row r="2942" spans="1:13">
      <c r="G2942" s="129"/>
      <c r="H2942" s="8"/>
      <c r="I2942" s="8"/>
      <c r="J2942" s="8"/>
      <c r="K2942" s="8"/>
      <c r="L2942" s="8"/>
      <c r="M2942" s="129"/>
    </row>
    <row r="2943" spans="1:13">
      <c r="G2943" s="129"/>
      <c r="H2943" s="8"/>
      <c r="I2943" s="8"/>
      <c r="J2943" s="8"/>
      <c r="K2943" s="8"/>
      <c r="L2943" s="8"/>
      <c r="M2943" s="129"/>
    </row>
    <row r="2944" spans="1:13">
      <c r="G2944" s="129"/>
      <c r="H2944" s="8"/>
      <c r="I2944" s="8"/>
      <c r="J2944" s="8"/>
      <c r="K2944" s="8"/>
      <c r="L2944" s="8"/>
      <c r="M2944" s="129"/>
    </row>
    <row r="2945" spans="1:13">
      <c r="G2945" s="129"/>
      <c r="H2945" s="8"/>
      <c r="I2945" s="8"/>
      <c r="J2945" s="8"/>
      <c r="K2945" s="8"/>
      <c r="L2945" s="8"/>
      <c r="M2945" s="129"/>
    </row>
    <row r="2946" spans="1:13">
      <c r="G2946" s="129"/>
      <c r="H2946" s="8"/>
      <c r="I2946" s="8"/>
      <c r="J2946" s="8"/>
      <c r="K2946" s="8"/>
      <c r="L2946" s="8"/>
      <c r="M2946" s="129"/>
    </row>
    <row r="2947" spans="1:13">
      <c r="G2947" s="129"/>
      <c r="H2947" s="8"/>
      <c r="I2947" s="8"/>
      <c r="J2947" s="8"/>
      <c r="K2947" s="8"/>
      <c r="L2947" s="8"/>
      <c r="M2947" s="129"/>
    </row>
    <row r="2948" spans="1:13">
      <c r="G2948" s="129"/>
      <c r="H2948" s="8"/>
      <c r="I2948" s="8"/>
      <c r="J2948" s="8"/>
      <c r="K2948" s="8"/>
      <c r="L2948" s="8"/>
      <c r="M2948" s="129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  <c r="M2949" s="124"/>
    </row>
    <row r="2950" spans="1:13">
      <c r="A2950" s="202" t="s">
        <v>86</v>
      </c>
      <c r="B2950" s="203"/>
      <c r="C2950" s="203"/>
      <c r="D2950" s="203"/>
      <c r="E2950" s="203"/>
      <c r="F2950" s="97"/>
      <c r="G2950" s="108"/>
      <c r="H2950" s="96" t="s">
        <v>51</v>
      </c>
      <c r="I2950" s="96"/>
      <c r="J2950" s="96"/>
      <c r="K2950" s="27"/>
      <c r="L2950" s="27"/>
      <c r="M2950" s="108"/>
    </row>
    <row r="2951" spans="1:13">
      <c r="A2951" s="34" t="s">
        <v>52</v>
      </c>
      <c r="B2951" s="97"/>
      <c r="C2951" s="97"/>
      <c r="D2951" s="97"/>
      <c r="E2951" s="97"/>
      <c r="F2951" s="97"/>
      <c r="G2951" s="108"/>
      <c r="H2951" s="55" t="s">
        <v>89</v>
      </c>
      <c r="I2951" s="55"/>
      <c r="J2951" s="55"/>
      <c r="K2951" s="37"/>
      <c r="L2951" s="26"/>
      <c r="M2951" s="125"/>
    </row>
    <row r="2952" spans="1:13">
      <c r="A2952" s="97"/>
      <c r="B2952" s="29"/>
      <c r="C2952" s="15" t="s">
        <v>53</v>
      </c>
      <c r="D2952" s="67"/>
      <c r="E2952" s="30"/>
      <c r="F2952" s="28"/>
      <c r="G2952" s="108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8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8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8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8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8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8"/>
      <c r="H2958" s="72"/>
      <c r="I2958" s="72"/>
      <c r="J2958" s="72"/>
      <c r="K2958" s="72"/>
      <c r="L2958" s="44"/>
      <c r="M2958" s="11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8"/>
      <c r="H2959" s="98"/>
      <c r="I2959" s="98"/>
      <c r="J2959" s="98"/>
      <c r="K2959" s="98"/>
      <c r="L2959" s="44"/>
      <c r="M2959" s="115"/>
    </row>
    <row r="2960" spans="1:13">
      <c r="A2960" s="17">
        <v>3</v>
      </c>
      <c r="B2960" s="75"/>
      <c r="C2960" s="71"/>
      <c r="D2960" s="6"/>
      <c r="E2960" s="71"/>
      <c r="F2960" s="6"/>
      <c r="G2960" s="108"/>
      <c r="H2960" s="204" t="s">
        <v>75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8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8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8"/>
      <c r="H2963" s="206" t="s">
        <v>66</v>
      </c>
      <c r="I2963" s="207"/>
      <c r="J2963" s="206" t="s">
        <v>67</v>
      </c>
      <c r="K2963" s="207"/>
      <c r="L2963" s="20"/>
      <c r="M2963" s="128"/>
    </row>
    <row r="2964" spans="1:13">
      <c r="A2964" s="17">
        <v>7</v>
      </c>
      <c r="B2964" s="76"/>
      <c r="C2964" s="71"/>
      <c r="D2964" s="71"/>
      <c r="E2964" s="71"/>
      <c r="F2964" s="6"/>
      <c r="G2964" s="108"/>
      <c r="H2964" s="197"/>
      <c r="I2964" s="198"/>
      <c r="J2964" s="197"/>
      <c r="K2964" s="198"/>
      <c r="L2964" s="27"/>
      <c r="M2964" s="108"/>
    </row>
    <row r="2965" spans="1:13">
      <c r="A2965" s="17">
        <v>8</v>
      </c>
      <c r="B2965" s="7"/>
      <c r="C2965" s="7"/>
      <c r="D2965" s="7"/>
      <c r="E2965" s="71"/>
      <c r="F2965" s="6"/>
      <c r="G2965" s="108"/>
      <c r="H2965" s="199"/>
      <c r="I2965" s="200"/>
      <c r="J2965" s="199"/>
      <c r="K2965" s="200"/>
      <c r="L2965" s="27"/>
      <c r="M2965" s="108"/>
    </row>
    <row r="2966" spans="1:13">
      <c r="A2966" s="17">
        <v>9</v>
      </c>
      <c r="B2966" s="23"/>
      <c r="C2966" s="7"/>
      <c r="D2966" s="7"/>
      <c r="E2966" s="6"/>
      <c r="F2966" s="6"/>
      <c r="G2966" s="108"/>
      <c r="H2966" s="38" t="s">
        <v>68</v>
      </c>
      <c r="I2966" s="38"/>
      <c r="J2966" s="38"/>
      <c r="K2966" s="38"/>
      <c r="L2966" s="27"/>
      <c r="M2966" s="108"/>
    </row>
    <row r="2967" spans="1:13">
      <c r="A2967" s="17">
        <v>10</v>
      </c>
      <c r="B2967" s="95"/>
      <c r="C2967" s="6"/>
      <c r="D2967" s="6"/>
      <c r="E2967" s="6"/>
      <c r="F2967" s="6"/>
      <c r="G2967" s="108"/>
      <c r="H2967" s="54" t="s">
        <v>69</v>
      </c>
      <c r="I2967" s="54"/>
      <c r="J2967" s="54"/>
      <c r="K2967" s="54"/>
      <c r="L2967" s="27"/>
      <c r="M2967" s="108"/>
    </row>
    <row r="2968" spans="1:13">
      <c r="A2968" s="17">
        <v>11</v>
      </c>
      <c r="B2968" s="76"/>
      <c r="C2968" s="6"/>
      <c r="D2968" s="6"/>
      <c r="E2968" s="6"/>
      <c r="F2968" s="6"/>
      <c r="G2968" s="128"/>
      <c r="H2968" s="182"/>
      <c r="I2968" s="183"/>
      <c r="J2968" s="8"/>
      <c r="K2968" s="8"/>
      <c r="L2968" s="8"/>
      <c r="M2968" s="129"/>
    </row>
    <row r="2969" spans="1:13">
      <c r="A2969" s="17">
        <v>12</v>
      </c>
      <c r="B2969" s="75"/>
      <c r="C2969" s="6"/>
      <c r="D2969" s="6"/>
      <c r="E2969" s="6"/>
      <c r="F2969" s="6"/>
      <c r="G2969" s="128"/>
      <c r="H2969" s="95"/>
      <c r="I2969" s="7"/>
      <c r="J2969" s="8"/>
      <c r="K2969" s="8"/>
      <c r="L2969" s="8"/>
      <c r="M2969" s="129"/>
    </row>
    <row r="2970" spans="1:13">
      <c r="A2970" s="17">
        <v>13</v>
      </c>
      <c r="B2970" s="76"/>
      <c r="C2970" s="6"/>
      <c r="D2970" s="6"/>
      <c r="E2970" s="6"/>
      <c r="F2970" s="6"/>
      <c r="G2970" s="128"/>
      <c r="H2970" s="95"/>
      <c r="I2970" s="7"/>
      <c r="J2970" s="8"/>
      <c r="K2970" s="8"/>
      <c r="L2970" s="8"/>
      <c r="M2970" s="129"/>
    </row>
    <row r="2971" spans="1:13">
      <c r="A2971" s="17">
        <v>14</v>
      </c>
      <c r="B2971" s="76"/>
      <c r="C2971" s="6"/>
      <c r="D2971" s="6"/>
      <c r="E2971" s="6"/>
      <c r="F2971" s="6"/>
      <c r="G2971" s="128"/>
      <c r="H2971" s="95"/>
      <c r="I2971" s="7"/>
      <c r="J2971" s="8"/>
      <c r="K2971" s="8"/>
      <c r="L2971" s="8"/>
      <c r="M2971" s="129"/>
    </row>
    <row r="2972" spans="1:13">
      <c r="A2972" s="17">
        <v>15</v>
      </c>
      <c r="B2972" s="76"/>
      <c r="C2972" s="6"/>
      <c r="D2972" s="6"/>
      <c r="E2972" s="6"/>
      <c r="F2972" s="6"/>
      <c r="G2972" s="128"/>
      <c r="H2972" s="95"/>
      <c r="I2972" s="7"/>
      <c r="J2972" s="8"/>
      <c r="K2972" s="8"/>
      <c r="L2972" s="8"/>
      <c r="M2972" s="129"/>
    </row>
    <row r="2973" spans="1:13">
      <c r="A2973" s="17">
        <v>16</v>
      </c>
      <c r="B2973" s="75"/>
      <c r="C2973" s="6"/>
      <c r="D2973" s="6"/>
      <c r="E2973" s="6"/>
      <c r="F2973" s="6"/>
      <c r="G2973" s="132"/>
      <c r="H2973" s="95"/>
      <c r="I2973" s="7"/>
      <c r="J2973" s="8"/>
      <c r="K2973" s="8"/>
      <c r="L2973" s="8"/>
      <c r="M2973" s="129"/>
    </row>
    <row r="2974" spans="1:13">
      <c r="A2974" s="17">
        <v>17</v>
      </c>
      <c r="B2974" s="76"/>
      <c r="C2974" s="6"/>
      <c r="D2974" s="6"/>
      <c r="E2974" s="6"/>
      <c r="F2974" s="6"/>
      <c r="G2974" s="132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32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29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29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29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29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29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29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29"/>
    </row>
    <row r="2983" spans="1:13">
      <c r="G2983" s="129"/>
      <c r="H2983" s="8"/>
      <c r="I2983" s="8"/>
      <c r="J2983" s="8"/>
      <c r="K2983" s="8"/>
      <c r="L2983" s="8"/>
      <c r="M2983" s="129"/>
    </row>
    <row r="2984" spans="1:13">
      <c r="G2984" s="129"/>
      <c r="H2984" s="8"/>
      <c r="I2984" s="8"/>
      <c r="J2984" s="8"/>
      <c r="K2984" s="8"/>
      <c r="L2984" s="8"/>
      <c r="M2984" s="129"/>
    </row>
    <row r="2985" spans="1:13">
      <c r="G2985" s="129"/>
      <c r="H2985" s="8"/>
      <c r="I2985" s="8"/>
      <c r="J2985" s="8"/>
      <c r="K2985" s="8"/>
      <c r="L2985" s="8"/>
      <c r="M2985" s="129"/>
    </row>
    <row r="2986" spans="1:13">
      <c r="G2986" s="129"/>
      <c r="H2986" s="8"/>
      <c r="I2986" s="8"/>
      <c r="J2986" s="8"/>
      <c r="K2986" s="8"/>
      <c r="L2986" s="8"/>
      <c r="M2986" s="129"/>
    </row>
    <row r="2987" spans="1:13">
      <c r="G2987" s="129"/>
      <c r="H2987" s="8"/>
      <c r="I2987" s="8"/>
      <c r="J2987" s="8"/>
      <c r="K2987" s="8"/>
      <c r="L2987" s="8"/>
      <c r="M2987" s="129"/>
    </row>
    <row r="2988" spans="1:13">
      <c r="G2988" s="129"/>
      <c r="H2988" s="8"/>
      <c r="I2988" s="8"/>
      <c r="J2988" s="8"/>
      <c r="K2988" s="8"/>
      <c r="L2988" s="8"/>
      <c r="M2988" s="129"/>
    </row>
    <row r="2989" spans="1:13">
      <c r="G2989" s="129"/>
      <c r="H2989" s="8"/>
      <c r="I2989" s="8"/>
      <c r="J2989" s="8"/>
      <c r="K2989" s="8"/>
      <c r="L2989" s="8"/>
      <c r="M2989" s="129"/>
    </row>
    <row r="2990" spans="1:13">
      <c r="G2990" s="129"/>
      <c r="H2990" s="8"/>
      <c r="I2990" s="8"/>
      <c r="J2990" s="8"/>
      <c r="K2990" s="8"/>
      <c r="L2990" s="8"/>
      <c r="M2990" s="129"/>
    </row>
    <row r="2991" spans="1:13">
      <c r="G2991" s="129"/>
      <c r="H2991" s="8"/>
      <c r="I2991" s="8"/>
      <c r="J2991" s="8"/>
      <c r="K2991" s="8"/>
      <c r="L2991" s="8"/>
      <c r="M2991" s="129"/>
    </row>
    <row r="2992" spans="1:13">
      <c r="G2992" s="129"/>
      <c r="H2992" s="8"/>
      <c r="I2992" s="8"/>
      <c r="J2992" s="8"/>
      <c r="K2992" s="8"/>
      <c r="L2992" s="8"/>
      <c r="M2992" s="129"/>
    </row>
  </sheetData>
  <mergeCells count="551">
    <mergeCell ref="H2964:I2965"/>
    <mergeCell ref="J2964:K2965"/>
    <mergeCell ref="H2968:I2968"/>
    <mergeCell ref="H27:I27"/>
    <mergeCell ref="J20:K20"/>
    <mergeCell ref="J64:K64"/>
    <mergeCell ref="J108:K108"/>
    <mergeCell ref="J152:K152"/>
    <mergeCell ref="H159:I15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J240:K240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6" manualBreakCount="6">
    <brk id="44" max="12" man="1"/>
    <brk id="88" max="12" man="1"/>
    <brk id="132" max="12" man="1"/>
    <brk id="176" max="12" man="1"/>
    <brk id="220" max="12" man="1"/>
    <brk id="264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FF00"/>
  </sheetPr>
  <dimension ref="A1:V2992"/>
  <sheetViews>
    <sheetView topLeftCell="A457" workbookViewId="0">
      <selection activeCell="E35" sqref="E3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1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94"/>
      <c r="P1" s="94"/>
      <c r="Q1" s="94"/>
      <c r="R1" s="94"/>
      <c r="S1" s="94"/>
    </row>
    <row r="2" spans="1:22">
      <c r="A2" s="202" t="s">
        <v>86</v>
      </c>
      <c r="B2" s="203"/>
      <c r="C2" s="203"/>
      <c r="D2" s="203"/>
      <c r="E2" s="203"/>
      <c r="F2" s="97"/>
      <c r="G2" s="109"/>
      <c r="H2" s="96" t="s">
        <v>51</v>
      </c>
      <c r="I2" s="96"/>
      <c r="J2" s="96"/>
      <c r="K2" s="27"/>
      <c r="L2" s="27"/>
      <c r="M2" s="109"/>
      <c r="O2" s="94"/>
      <c r="P2" s="94"/>
      <c r="Q2" s="94"/>
      <c r="R2" s="94"/>
      <c r="S2" s="94"/>
    </row>
    <row r="3" spans="1:22">
      <c r="A3" s="34" t="s">
        <v>52</v>
      </c>
      <c r="B3" s="97">
        <v>1</v>
      </c>
      <c r="C3" s="97"/>
      <c r="D3" s="97"/>
      <c r="E3" s="97"/>
      <c r="F3" s="97"/>
      <c r="G3" s="109"/>
      <c r="H3" s="55" t="s">
        <v>144</v>
      </c>
      <c r="I3" s="55"/>
      <c r="J3" s="55"/>
      <c r="K3" s="37"/>
      <c r="L3" s="26"/>
      <c r="M3" s="134"/>
      <c r="O3" s="94"/>
      <c r="P3" s="94"/>
      <c r="Q3" s="94"/>
      <c r="R3" s="94"/>
      <c r="S3" s="94"/>
    </row>
    <row r="4" spans="1:22">
      <c r="A4" s="97"/>
      <c r="B4" s="29"/>
      <c r="C4" s="15" t="s">
        <v>53</v>
      </c>
      <c r="D4" s="67">
        <v>17030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59</v>
      </c>
      <c r="D5" s="30">
        <v>300</v>
      </c>
      <c r="E5" s="30"/>
      <c r="F5" s="28"/>
      <c r="G5" s="109" t="s">
        <v>149</v>
      </c>
      <c r="H5" s="31">
        <v>1</v>
      </c>
      <c r="I5" s="68"/>
      <c r="J5" s="35">
        <v>3388</v>
      </c>
      <c r="K5" s="31" t="s">
        <v>146</v>
      </c>
      <c r="L5" s="33">
        <v>3</v>
      </c>
      <c r="M5" s="111" t="s">
        <v>149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 t="s">
        <v>149</v>
      </c>
      <c r="H6" s="31">
        <v>2</v>
      </c>
      <c r="I6" s="68"/>
      <c r="J6" s="35">
        <v>3388</v>
      </c>
      <c r="K6" s="31" t="s">
        <v>147</v>
      </c>
      <c r="L6" s="33">
        <v>1</v>
      </c>
      <c r="M6" s="111" t="s">
        <v>149</v>
      </c>
      <c r="N6" s="70"/>
    </row>
    <row r="7" spans="1:22">
      <c r="A7" s="9" t="s">
        <v>1</v>
      </c>
      <c r="B7" s="11"/>
      <c r="C7" s="15" t="s">
        <v>61</v>
      </c>
      <c r="D7" s="30">
        <v>10</v>
      </c>
      <c r="E7" s="30"/>
      <c r="F7" s="28"/>
      <c r="G7" s="109" t="s">
        <v>149</v>
      </c>
      <c r="H7" s="31">
        <v>3</v>
      </c>
      <c r="I7" s="31"/>
      <c r="J7" s="35">
        <v>3388</v>
      </c>
      <c r="K7" s="31" t="s">
        <v>148</v>
      </c>
      <c r="L7" s="33">
        <v>1</v>
      </c>
      <c r="M7" s="111" t="s">
        <v>150</v>
      </c>
      <c r="N7" s="70"/>
    </row>
    <row r="8" spans="1:22">
      <c r="A8" s="9" t="s">
        <v>62</v>
      </c>
      <c r="B8" s="11"/>
      <c r="C8" s="16" t="s">
        <v>63</v>
      </c>
      <c r="D8" s="57" t="s">
        <v>143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98"/>
      <c r="I11" s="98"/>
      <c r="J11" s="98"/>
      <c r="K11" s="9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151</v>
      </c>
      <c r="E12" s="71" t="s">
        <v>78</v>
      </c>
      <c r="F12" s="6" t="s">
        <v>71</v>
      </c>
      <c r="G12" s="109"/>
      <c r="H12" s="204" t="s">
        <v>75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3388</v>
      </c>
      <c r="C13" s="71" t="s">
        <v>78</v>
      </c>
      <c r="D13" s="6" t="s">
        <v>151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SUM(J5*L5)+(J6*L6)+(J7*L7)+(J8*L8)+10+18</f>
        <v>16968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SUM(B12:B14)*5++B11+18</f>
        <v>16968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74</v>
      </c>
      <c r="D15" s="7">
        <v>5</v>
      </c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 t="s">
        <v>152</v>
      </c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95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01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01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0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01" t="s">
        <v>12</v>
      </c>
      <c r="I24" s="7">
        <v>3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01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99"/>
      <c r="I27" s="8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02"/>
      <c r="G46" s="109"/>
      <c r="H46" s="105" t="s">
        <v>51</v>
      </c>
      <c r="I46" s="105"/>
      <c r="J46" s="105"/>
      <c r="K46" s="27"/>
      <c r="L46" s="27"/>
      <c r="M46" s="109"/>
    </row>
    <row r="47" spans="1:13">
      <c r="A47" s="34" t="s">
        <v>52</v>
      </c>
      <c r="B47" s="102">
        <v>2</v>
      </c>
      <c r="C47" s="102"/>
      <c r="D47" s="102"/>
      <c r="E47" s="102"/>
      <c r="F47" s="102"/>
      <c r="G47" s="109"/>
      <c r="H47" s="55" t="s">
        <v>144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53</v>
      </c>
      <c r="D48" s="67">
        <v>17030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300</v>
      </c>
      <c r="E49" s="30"/>
      <c r="F49" s="28"/>
      <c r="G49" s="109" t="s">
        <v>149</v>
      </c>
      <c r="H49" s="31">
        <v>1</v>
      </c>
      <c r="I49" s="68"/>
      <c r="J49" s="35">
        <v>3388</v>
      </c>
      <c r="K49" s="31" t="s">
        <v>148</v>
      </c>
      <c r="L49" s="33">
        <v>5</v>
      </c>
      <c r="M49" s="111" t="s">
        <v>149</v>
      </c>
      <c r="N49" s="94"/>
    </row>
    <row r="50" spans="1:14">
      <c r="A50" s="9" t="s">
        <v>0</v>
      </c>
      <c r="B50" s="10"/>
      <c r="C50" s="15" t="s">
        <v>60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10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143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78</v>
      </c>
      <c r="D56" s="6" t="s">
        <v>151</v>
      </c>
      <c r="E56" s="71" t="s">
        <v>78</v>
      </c>
      <c r="F56" s="6" t="s">
        <v>71</v>
      </c>
      <c r="G56" s="109"/>
      <c r="H56" s="204" t="s">
        <v>75</v>
      </c>
      <c r="I56" s="205"/>
      <c r="J56" s="103">
        <v>1</v>
      </c>
      <c r="K56" s="44" t="s">
        <v>35</v>
      </c>
      <c r="L56" s="5"/>
      <c r="M56" s="126"/>
    </row>
    <row r="57" spans="1:14">
      <c r="A57" s="17">
        <v>4</v>
      </c>
      <c r="B57" s="75">
        <v>3388</v>
      </c>
      <c r="C57" s="71" t="s">
        <v>78</v>
      </c>
      <c r="D57" s="6" t="s">
        <v>151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SUM(J49*L49)+(J50*L50)+(J51*L51)+(J52*L52)+10+18</f>
        <v>16968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SUM(B56:B58)*5+B55+18</f>
        <v>16968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74</v>
      </c>
      <c r="D59" s="7">
        <v>5</v>
      </c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 t="s">
        <v>152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01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01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01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01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01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02"/>
      <c r="G90" s="109"/>
      <c r="H90" s="105" t="s">
        <v>51</v>
      </c>
      <c r="I90" s="105"/>
      <c r="J90" s="105"/>
      <c r="K90" s="27"/>
      <c r="L90" s="27"/>
      <c r="M90" s="109"/>
    </row>
    <row r="91" spans="1:13">
      <c r="A91" s="34" t="s">
        <v>52</v>
      </c>
      <c r="B91" s="102">
        <v>3</v>
      </c>
      <c r="C91" s="102"/>
      <c r="D91" s="102"/>
      <c r="E91" s="102"/>
      <c r="F91" s="102"/>
      <c r="G91" s="109"/>
      <c r="H91" s="55" t="s">
        <v>144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53</v>
      </c>
      <c r="D92" s="67">
        <v>17530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300</v>
      </c>
      <c r="E93" s="30"/>
      <c r="F93" s="28"/>
      <c r="G93" s="109" t="s">
        <v>149</v>
      </c>
      <c r="H93" s="31">
        <v>1</v>
      </c>
      <c r="I93" s="68"/>
      <c r="J93" s="35">
        <v>3488</v>
      </c>
      <c r="K93" s="31" t="s">
        <v>153</v>
      </c>
      <c r="L93" s="33">
        <v>1</v>
      </c>
      <c r="M93" s="111" t="s">
        <v>149</v>
      </c>
    </row>
    <row r="94" spans="1:13">
      <c r="A94" s="9" t="s">
        <v>0</v>
      </c>
      <c r="B94" s="10"/>
      <c r="C94" s="15" t="s">
        <v>60</v>
      </c>
      <c r="D94" s="30">
        <v>300</v>
      </c>
      <c r="E94" s="30"/>
      <c r="F94" s="28"/>
      <c r="G94" s="109" t="s">
        <v>149</v>
      </c>
      <c r="H94" s="31">
        <v>2</v>
      </c>
      <c r="I94" s="68"/>
      <c r="J94" s="35">
        <v>3488</v>
      </c>
      <c r="K94" s="31" t="s">
        <v>154</v>
      </c>
      <c r="L94" s="33">
        <v>4</v>
      </c>
      <c r="M94" s="111" t="s">
        <v>149</v>
      </c>
    </row>
    <row r="95" spans="1:13">
      <c r="A95" s="9" t="s">
        <v>1</v>
      </c>
      <c r="B95" s="11"/>
      <c r="C95" s="15" t="s">
        <v>61</v>
      </c>
      <c r="D95" s="30">
        <v>10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 t="s">
        <v>143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78">
        <v>3</v>
      </c>
      <c r="B100" s="75">
        <v>0</v>
      </c>
      <c r="C100" s="71" t="s">
        <v>78</v>
      </c>
      <c r="D100" s="6" t="s">
        <v>151</v>
      </c>
      <c r="E100" s="71" t="s">
        <v>78</v>
      </c>
      <c r="F100" s="6" t="s">
        <v>71</v>
      </c>
      <c r="G100" s="109"/>
      <c r="H100" s="204" t="s">
        <v>75</v>
      </c>
      <c r="I100" s="205"/>
      <c r="J100" s="103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3488</v>
      </c>
      <c r="C101" s="71" t="s">
        <v>78</v>
      </c>
      <c r="D101" s="6" t="s">
        <v>151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SUM(J93*L93)+(J94*L94)+(J95*L95)+(J96*L96)+10+18</f>
        <v>17468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SUM(B100:B102)*5+B99+18</f>
        <v>17468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74</v>
      </c>
      <c r="D103" s="7">
        <v>5</v>
      </c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 t="s">
        <v>152</v>
      </c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 t="s">
        <v>12</v>
      </c>
      <c r="I112" s="7">
        <v>3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>
        <v>4</v>
      </c>
      <c r="C135" s="102"/>
      <c r="D135" s="102"/>
      <c r="E135" s="102"/>
      <c r="F135" s="102"/>
      <c r="G135" s="109"/>
      <c r="H135" s="55" t="s">
        <v>144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>
        <v>17530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300</v>
      </c>
      <c r="E137" s="30"/>
      <c r="F137" s="28"/>
      <c r="G137" s="109" t="s">
        <v>156</v>
      </c>
      <c r="H137" s="31">
        <v>1</v>
      </c>
      <c r="I137" s="68"/>
      <c r="J137" s="35">
        <v>17349.5</v>
      </c>
      <c r="K137" s="31" t="s">
        <v>155</v>
      </c>
      <c r="L137" s="33">
        <v>1</v>
      </c>
      <c r="M137" s="111" t="s">
        <v>149</v>
      </c>
    </row>
    <row r="138" spans="1:13">
      <c r="A138" s="9" t="s">
        <v>0</v>
      </c>
      <c r="B138" s="10"/>
      <c r="C138" s="15" t="s">
        <v>60</v>
      </c>
      <c r="D138" s="30">
        <v>300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>
        <v>10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 t="s">
        <v>143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1" t="s">
        <v>78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>
        <v>17349.5</v>
      </c>
      <c r="C144" s="71" t="s">
        <v>76</v>
      </c>
      <c r="D144" s="71" t="s">
        <v>76</v>
      </c>
      <c r="E144" s="71" t="s">
        <v>76</v>
      </c>
      <c r="F144" s="6"/>
      <c r="G144" s="109"/>
      <c r="H144" s="204" t="s">
        <v>75</v>
      </c>
      <c r="I144" s="205"/>
      <c r="J144" s="103">
        <v>1</v>
      </c>
      <c r="K144" s="44" t="s">
        <v>35</v>
      </c>
      <c r="L144" s="5"/>
      <c r="M144" s="126"/>
    </row>
    <row r="145" spans="1:13">
      <c r="A145" s="17">
        <v>4</v>
      </c>
      <c r="B145" s="87" t="s">
        <v>152</v>
      </c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SUM(J137*L137)+(J138*L138)+(J139*L139)+(J140*L140)+10+6</f>
        <v>17365.5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SUM(B144)+B143+6</f>
        <v>17365.5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/>
      <c r="I152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/>
      <c r="I153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/>
      <c r="I154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/>
      <c r="I155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/>
      <c r="I156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/>
      <c r="I15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>
        <v>5</v>
      </c>
      <c r="C179" s="102"/>
      <c r="D179" s="102"/>
      <c r="E179" s="102"/>
      <c r="F179" s="102"/>
      <c r="G179" s="109"/>
      <c r="H179" s="55" t="s">
        <v>144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>
        <v>17530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>
        <v>300</v>
      </c>
      <c r="E181" s="30"/>
      <c r="F181" s="28"/>
      <c r="G181" s="109" t="s">
        <v>156</v>
      </c>
      <c r="H181" s="31">
        <v>1</v>
      </c>
      <c r="I181" s="68"/>
      <c r="J181" s="35">
        <v>17412</v>
      </c>
      <c r="K181" s="31" t="s">
        <v>157</v>
      </c>
      <c r="L181" s="33">
        <v>1</v>
      </c>
      <c r="M181" s="111" t="s">
        <v>149</v>
      </c>
    </row>
    <row r="182" spans="1:13">
      <c r="A182" s="9" t="s">
        <v>0</v>
      </c>
      <c r="B182" s="10"/>
      <c r="C182" s="15" t="s">
        <v>60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>
        <v>10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 t="s">
        <v>143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78</v>
      </c>
      <c r="D186" s="71" t="s">
        <v>78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>
        <v>17412</v>
      </c>
      <c r="C188" s="71" t="s">
        <v>76</v>
      </c>
      <c r="D188" s="71" t="s">
        <v>76</v>
      </c>
      <c r="E188" s="71" t="s">
        <v>76</v>
      </c>
      <c r="F188" s="6"/>
      <c r="G188" s="109"/>
      <c r="H188" s="204" t="s">
        <v>75</v>
      </c>
      <c r="I188" s="205"/>
      <c r="J188" s="103">
        <v>1</v>
      </c>
      <c r="K188" s="44" t="s">
        <v>35</v>
      </c>
      <c r="L188" s="5"/>
      <c r="M188" s="126"/>
    </row>
    <row r="189" spans="1:13">
      <c r="A189" s="17">
        <v>4</v>
      </c>
      <c r="B189" s="87" t="s">
        <v>152</v>
      </c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SUM(J181*L181)+(J182*L182)+(J183*L183)+(J184*L184)+10+6</f>
        <v>17428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SUM(B188)+B187+6</f>
        <v>17428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/>
      <c r="I196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/>
      <c r="I19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/>
      <c r="I198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/>
      <c r="I199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/>
      <c r="I200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/>
      <c r="I201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>
        <v>6</v>
      </c>
      <c r="C223" s="102"/>
      <c r="D223" s="102"/>
      <c r="E223" s="102"/>
      <c r="F223" s="102"/>
      <c r="G223" s="109"/>
      <c r="H223" s="55" t="s">
        <v>144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>
        <v>16030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300</v>
      </c>
      <c r="E225" s="30"/>
      <c r="F225" s="28"/>
      <c r="G225" s="109" t="s">
        <v>156</v>
      </c>
      <c r="H225" s="31">
        <v>1</v>
      </c>
      <c r="I225" s="68"/>
      <c r="J225" s="35">
        <v>5614.7</v>
      </c>
      <c r="K225" s="31" t="s">
        <v>158</v>
      </c>
      <c r="L225" s="33">
        <v>1</v>
      </c>
      <c r="M225" s="111" t="s">
        <v>149</v>
      </c>
    </row>
    <row r="226" spans="1:14">
      <c r="A226" s="9" t="s">
        <v>0</v>
      </c>
      <c r="B226" s="10"/>
      <c r="C226" s="15" t="s">
        <v>60</v>
      </c>
      <c r="D226" s="30">
        <v>300</v>
      </c>
      <c r="E226" s="30"/>
      <c r="F226" s="28"/>
      <c r="H226" s="31">
        <v>2</v>
      </c>
      <c r="I226" s="68"/>
      <c r="J226" s="35">
        <v>5163</v>
      </c>
      <c r="K226" s="31" t="s">
        <v>159</v>
      </c>
      <c r="L226" s="33">
        <v>2</v>
      </c>
      <c r="M226" s="111" t="s">
        <v>149</v>
      </c>
    </row>
    <row r="227" spans="1:14">
      <c r="A227" s="9" t="s">
        <v>1</v>
      </c>
      <c r="B227" s="11"/>
      <c r="C227" s="15" t="s">
        <v>61</v>
      </c>
      <c r="D227" s="30">
        <v>10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 t="s">
        <v>143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>
        <v>0</v>
      </c>
      <c r="C232" s="71" t="s">
        <v>78</v>
      </c>
      <c r="D232" s="6" t="s">
        <v>161</v>
      </c>
      <c r="E232" s="71" t="s">
        <v>78</v>
      </c>
      <c r="F232" s="6" t="s">
        <v>71</v>
      </c>
      <c r="G232" s="109"/>
      <c r="H232" s="204" t="s">
        <v>75</v>
      </c>
      <c r="I232" s="205"/>
      <c r="J232" s="103">
        <v>1</v>
      </c>
      <c r="K232" s="44" t="s">
        <v>35</v>
      </c>
      <c r="L232" s="5"/>
      <c r="M232" s="126"/>
    </row>
    <row r="233" spans="1:14">
      <c r="A233" s="17">
        <v>4</v>
      </c>
      <c r="B233" s="75">
        <v>5614.7</v>
      </c>
      <c r="C233" s="71" t="s">
        <v>76</v>
      </c>
      <c r="D233" s="71" t="s">
        <v>76</v>
      </c>
      <c r="E233" s="71" t="s">
        <v>76</v>
      </c>
      <c r="F233" s="6"/>
      <c r="G233" s="109"/>
      <c r="H233" s="21" t="s">
        <v>64</v>
      </c>
      <c r="I233" s="21"/>
      <c r="J233" s="43">
        <f>SUM(J225*L225)+(J226*L226)+(J227*L227)+(J228*L228)+10+12</f>
        <v>15962.7</v>
      </c>
      <c r="K233" s="2"/>
      <c r="L233" s="3"/>
      <c r="M233" s="127"/>
    </row>
    <row r="234" spans="1:14">
      <c r="A234" s="78">
        <v>5</v>
      </c>
      <c r="B234" s="7">
        <v>0</v>
      </c>
      <c r="C234" s="71" t="s">
        <v>78</v>
      </c>
      <c r="D234" s="6" t="s">
        <v>161</v>
      </c>
      <c r="E234" s="71" t="s">
        <v>78</v>
      </c>
      <c r="F234" s="6" t="s">
        <v>71</v>
      </c>
      <c r="G234" s="109"/>
      <c r="H234" s="21" t="s">
        <v>65</v>
      </c>
      <c r="I234" s="21"/>
      <c r="J234" s="43">
        <f>SUM(B232:B233)+(B235)*2+B231+12</f>
        <v>15962.7</v>
      </c>
      <c r="K234" s="27"/>
      <c r="L234" s="3"/>
      <c r="M234" s="127"/>
      <c r="N234" s="53">
        <f>SUM(B232:B233)*2</f>
        <v>11229.4</v>
      </c>
    </row>
    <row r="235" spans="1:14">
      <c r="A235" s="17">
        <v>6</v>
      </c>
      <c r="B235" s="76">
        <v>5163</v>
      </c>
      <c r="C235" s="71" t="s">
        <v>76</v>
      </c>
      <c r="D235" s="71" t="s">
        <v>76</v>
      </c>
      <c r="E235" s="71" t="s">
        <v>76</v>
      </c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SUM(B235:B236)</f>
        <v>5163</v>
      </c>
    </row>
    <row r="236" spans="1:14">
      <c r="A236" s="17">
        <v>7</v>
      </c>
      <c r="B236" s="7" t="s">
        <v>7</v>
      </c>
      <c r="C236" s="7" t="s">
        <v>163</v>
      </c>
      <c r="D236" s="7">
        <v>2</v>
      </c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23" t="s">
        <v>152</v>
      </c>
      <c r="C237" s="7"/>
      <c r="D237" s="7"/>
      <c r="E237" s="7"/>
      <c r="F237" s="7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7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 t="s">
        <v>160</v>
      </c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 t="s">
        <v>12</v>
      </c>
      <c r="I244" s="7">
        <v>3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 t="s">
        <v>13</v>
      </c>
      <c r="I245" s="7">
        <v>53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>
        <v>7</v>
      </c>
      <c r="C267" s="102"/>
      <c r="D267" s="102"/>
      <c r="E267" s="102"/>
      <c r="F267" s="102"/>
      <c r="G267" s="109"/>
      <c r="H267" s="55" t="s">
        <v>144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123">
        <v>18530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300</v>
      </c>
      <c r="E269" s="30"/>
      <c r="F269" s="28"/>
      <c r="G269" s="109" t="s">
        <v>149</v>
      </c>
      <c r="H269" s="31">
        <v>1</v>
      </c>
      <c r="I269" s="68"/>
      <c r="J269" s="35">
        <v>3488</v>
      </c>
      <c r="K269" s="31" t="s">
        <v>154</v>
      </c>
      <c r="L269" s="33">
        <v>1</v>
      </c>
      <c r="M269" s="111" t="s">
        <v>149</v>
      </c>
    </row>
    <row r="270" spans="1:13">
      <c r="A270" s="9" t="s">
        <v>0</v>
      </c>
      <c r="B270" s="10"/>
      <c r="C270" s="15" t="s">
        <v>60</v>
      </c>
      <c r="D270" s="30">
        <v>300</v>
      </c>
      <c r="E270" s="30"/>
      <c r="F270" s="28"/>
      <c r="G270" s="109" t="s">
        <v>156</v>
      </c>
      <c r="H270" s="31">
        <v>2</v>
      </c>
      <c r="I270" s="68"/>
      <c r="J270" s="35">
        <v>3968</v>
      </c>
      <c r="K270" s="31" t="s">
        <v>164</v>
      </c>
      <c r="L270" s="33">
        <v>2</v>
      </c>
      <c r="M270" s="111" t="s">
        <v>149</v>
      </c>
    </row>
    <row r="271" spans="1:13">
      <c r="A271" s="9" t="s">
        <v>1</v>
      </c>
      <c r="B271" s="11"/>
      <c r="C271" s="15" t="s">
        <v>61</v>
      </c>
      <c r="D271" s="30">
        <v>10</v>
      </c>
      <c r="E271" s="30"/>
      <c r="F271" s="28"/>
      <c r="G271" s="109" t="s">
        <v>149</v>
      </c>
      <c r="H271" s="31">
        <v>3</v>
      </c>
      <c r="I271" s="31"/>
      <c r="J271" s="35">
        <v>3599.2</v>
      </c>
      <c r="K271" s="31" t="s">
        <v>165</v>
      </c>
      <c r="L271" s="33">
        <v>1</v>
      </c>
      <c r="M271" s="111" t="s">
        <v>149</v>
      </c>
    </row>
    <row r="272" spans="1:13">
      <c r="A272" s="9" t="s">
        <v>62</v>
      </c>
      <c r="B272" s="11"/>
      <c r="C272" s="16" t="s">
        <v>63</v>
      </c>
      <c r="D272" s="57" t="s">
        <v>143</v>
      </c>
      <c r="E272" s="21"/>
      <c r="F272" s="54"/>
      <c r="G272" s="109" t="s">
        <v>156</v>
      </c>
      <c r="H272" s="31">
        <v>4</v>
      </c>
      <c r="I272" s="31"/>
      <c r="J272" s="35">
        <v>3494</v>
      </c>
      <c r="K272" s="31" t="s">
        <v>166</v>
      </c>
      <c r="L272" s="33">
        <v>1</v>
      </c>
      <c r="M272" s="109" t="s">
        <v>156</v>
      </c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>
        <v>0</v>
      </c>
      <c r="C276" s="71" t="s">
        <v>78</v>
      </c>
      <c r="D276" s="6" t="s">
        <v>151</v>
      </c>
      <c r="E276" s="71" t="s">
        <v>78</v>
      </c>
      <c r="F276" s="6" t="s">
        <v>71</v>
      </c>
      <c r="G276" s="109"/>
      <c r="H276" s="204" t="s">
        <v>75</v>
      </c>
      <c r="I276" s="205"/>
      <c r="J276" s="103">
        <v>1</v>
      </c>
      <c r="K276" s="44" t="s">
        <v>35</v>
      </c>
      <c r="L276" s="5"/>
      <c r="M276" s="126"/>
    </row>
    <row r="277" spans="1:13">
      <c r="A277" s="17">
        <v>4</v>
      </c>
      <c r="B277" s="75">
        <v>3488</v>
      </c>
      <c r="C277" s="71" t="s">
        <v>78</v>
      </c>
      <c r="D277" s="6" t="s">
        <v>151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SUM(J269*L269)+(J270*L270)+(J271*L271)+(J272*L272)+10+18</f>
        <v>18545.2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SUM(B276:B278)+(B279)*2+B283+B286+B275+18</f>
        <v>18545.2</v>
      </c>
      <c r="K278" s="27"/>
      <c r="L278" s="3"/>
      <c r="M278" s="127"/>
    </row>
    <row r="279" spans="1:13">
      <c r="A279" s="78">
        <v>6</v>
      </c>
      <c r="B279" s="7">
        <v>3968</v>
      </c>
      <c r="C279" s="71" t="s">
        <v>78</v>
      </c>
      <c r="D279" s="6" t="s">
        <v>151</v>
      </c>
      <c r="E279" s="71" t="s">
        <v>78</v>
      </c>
      <c r="F279" s="69" t="s">
        <v>73</v>
      </c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>
        <v>0</v>
      </c>
      <c r="C280" s="71" t="s">
        <v>76</v>
      </c>
      <c r="D280" s="71" t="s">
        <v>76</v>
      </c>
      <c r="E280" s="71" t="s">
        <v>76</v>
      </c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 t="s">
        <v>7</v>
      </c>
      <c r="C281" s="7" t="s">
        <v>162</v>
      </c>
      <c r="D281" s="7">
        <v>2</v>
      </c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78</v>
      </c>
      <c r="D282" s="6" t="s">
        <v>151</v>
      </c>
      <c r="E282" s="71" t="s">
        <v>78</v>
      </c>
      <c r="F282" s="6" t="s">
        <v>71</v>
      </c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3599.2</v>
      </c>
      <c r="C283" s="71" t="s">
        <v>78</v>
      </c>
      <c r="D283" s="6" t="s">
        <v>168</v>
      </c>
      <c r="E283" s="71" t="s">
        <v>78</v>
      </c>
      <c r="F283" s="69" t="s">
        <v>73</v>
      </c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76</v>
      </c>
      <c r="D284" s="71" t="s">
        <v>76</v>
      </c>
      <c r="E284" s="71" t="s">
        <v>76</v>
      </c>
      <c r="F284" s="6"/>
      <c r="G284" s="111"/>
      <c r="H284" s="182" t="s">
        <v>8</v>
      </c>
      <c r="I284" s="183"/>
      <c r="J284" s="182" t="s">
        <v>160</v>
      </c>
      <c r="K284" s="183"/>
      <c r="L284" s="8"/>
      <c r="M284" s="130"/>
    </row>
    <row r="285" spans="1:13">
      <c r="A285" s="17">
        <v>12</v>
      </c>
      <c r="B285" s="75">
        <v>0</v>
      </c>
      <c r="C285" s="71" t="s">
        <v>78</v>
      </c>
      <c r="D285" s="6" t="s">
        <v>161</v>
      </c>
      <c r="E285" s="71" t="s">
        <v>78</v>
      </c>
      <c r="F285" s="6" t="s">
        <v>71</v>
      </c>
      <c r="G285" s="111"/>
      <c r="H285" s="101" t="s">
        <v>9</v>
      </c>
      <c r="I285" s="7">
        <v>0</v>
      </c>
      <c r="J285" s="101" t="s">
        <v>9</v>
      </c>
      <c r="K285" s="7">
        <v>0</v>
      </c>
      <c r="L285" s="8"/>
      <c r="M285" s="130"/>
    </row>
    <row r="286" spans="1:13">
      <c r="A286" s="17">
        <v>13</v>
      </c>
      <c r="B286" s="76">
        <v>3494</v>
      </c>
      <c r="C286" s="71" t="s">
        <v>78</v>
      </c>
      <c r="D286" s="6" t="s">
        <v>161</v>
      </c>
      <c r="E286" s="71" t="s">
        <v>78</v>
      </c>
      <c r="F286" s="69" t="s">
        <v>73</v>
      </c>
      <c r="G286" s="111"/>
      <c r="H286" s="101" t="s">
        <v>10</v>
      </c>
      <c r="I286" s="7">
        <v>1</v>
      </c>
      <c r="J286" s="101" t="s">
        <v>10</v>
      </c>
      <c r="K286" s="7">
        <v>1</v>
      </c>
      <c r="L286" s="8"/>
      <c r="M286" s="130"/>
    </row>
    <row r="287" spans="1:13">
      <c r="A287" s="17">
        <v>14</v>
      </c>
      <c r="B287" s="76">
        <v>0</v>
      </c>
      <c r="C287" s="71" t="s">
        <v>76</v>
      </c>
      <c r="D287" s="71" t="s">
        <v>76</v>
      </c>
      <c r="E287" s="71" t="s">
        <v>76</v>
      </c>
      <c r="F287" s="6"/>
      <c r="G287" s="111"/>
      <c r="H287" s="101" t="s">
        <v>11</v>
      </c>
      <c r="I287" s="7">
        <v>70</v>
      </c>
      <c r="J287" s="101" t="s">
        <v>11</v>
      </c>
      <c r="K287" s="7">
        <v>70</v>
      </c>
      <c r="L287" s="8"/>
      <c r="M287" s="130"/>
    </row>
    <row r="288" spans="1:13">
      <c r="A288" s="17">
        <v>15</v>
      </c>
      <c r="B288" s="76" t="s">
        <v>152</v>
      </c>
      <c r="C288" s="6"/>
      <c r="D288" s="6"/>
      <c r="E288" s="6"/>
      <c r="F288" s="6"/>
      <c r="G288" s="111"/>
      <c r="H288" s="101" t="s">
        <v>12</v>
      </c>
      <c r="I288" s="7">
        <v>3</v>
      </c>
      <c r="J288" s="101" t="s">
        <v>12</v>
      </c>
      <c r="K288" s="7">
        <v>3</v>
      </c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 t="s">
        <v>13</v>
      </c>
      <c r="I289" s="7">
        <v>40</v>
      </c>
      <c r="J289" s="101" t="s">
        <v>13</v>
      </c>
      <c r="K289" s="7">
        <v>53</v>
      </c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82" t="s">
        <v>167</v>
      </c>
      <c r="I291" s="183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101" t="s">
        <v>9</v>
      </c>
      <c r="I292" s="7">
        <v>0</v>
      </c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101" t="s">
        <v>10</v>
      </c>
      <c r="I293" s="7">
        <v>1</v>
      </c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101" t="s">
        <v>11</v>
      </c>
      <c r="I294" s="7">
        <v>70</v>
      </c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101" t="s">
        <v>12</v>
      </c>
      <c r="I295" s="7">
        <v>3</v>
      </c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101" t="s">
        <v>13</v>
      </c>
      <c r="I296" s="7">
        <v>40.1</v>
      </c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>
        <v>8</v>
      </c>
      <c r="C311" s="102"/>
      <c r="D311" s="102"/>
      <c r="E311" s="102"/>
      <c r="F311" s="102"/>
      <c r="G311" s="109"/>
      <c r="H311" s="55" t="s">
        <v>144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>
        <v>17530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300</v>
      </c>
      <c r="E313" s="30"/>
      <c r="F313" s="28"/>
      <c r="G313" s="109" t="s">
        <v>149</v>
      </c>
      <c r="H313" s="31">
        <v>1</v>
      </c>
      <c r="I313" s="68"/>
      <c r="J313" s="35">
        <v>3549.2</v>
      </c>
      <c r="K313" s="31" t="s">
        <v>169</v>
      </c>
      <c r="L313" s="33">
        <v>1</v>
      </c>
      <c r="M313" s="111" t="s">
        <v>149</v>
      </c>
    </row>
    <row r="314" spans="1:14">
      <c r="A314" s="9" t="s">
        <v>0</v>
      </c>
      <c r="B314" s="10"/>
      <c r="C314" s="15" t="s">
        <v>60</v>
      </c>
      <c r="D314" s="30">
        <v>300</v>
      </c>
      <c r="E314" s="30"/>
      <c r="F314" s="28"/>
      <c r="G314" s="109" t="s">
        <v>156</v>
      </c>
      <c r="H314" s="31">
        <v>2</v>
      </c>
      <c r="I314" s="68"/>
      <c r="J314" s="35">
        <v>5163</v>
      </c>
      <c r="K314" s="31" t="s">
        <v>159</v>
      </c>
      <c r="L314" s="33">
        <v>1</v>
      </c>
      <c r="M314" s="111" t="s">
        <v>149</v>
      </c>
    </row>
    <row r="315" spans="1:14">
      <c r="A315" s="9" t="s">
        <v>1</v>
      </c>
      <c r="B315" s="11"/>
      <c r="C315" s="15" t="s">
        <v>61</v>
      </c>
      <c r="D315" s="30">
        <v>10</v>
      </c>
      <c r="E315" s="30"/>
      <c r="F315" s="28"/>
      <c r="G315" s="109" t="s">
        <v>156</v>
      </c>
      <c r="H315" s="31">
        <v>3</v>
      </c>
      <c r="I315" s="31"/>
      <c r="J315" s="35">
        <v>5163</v>
      </c>
      <c r="K315" s="31" t="s">
        <v>170</v>
      </c>
      <c r="L315" s="33">
        <v>1</v>
      </c>
      <c r="M315" s="111" t="s">
        <v>149</v>
      </c>
    </row>
    <row r="316" spans="1:14">
      <c r="A316" s="9" t="s">
        <v>62</v>
      </c>
      <c r="B316" s="11"/>
      <c r="C316" s="16" t="s">
        <v>63</v>
      </c>
      <c r="D316" s="57" t="s">
        <v>143</v>
      </c>
      <c r="E316" s="21"/>
      <c r="F316" s="54"/>
      <c r="G316" s="109" t="s">
        <v>156</v>
      </c>
      <c r="H316" s="31">
        <v>4</v>
      </c>
      <c r="I316" s="31"/>
      <c r="J316" s="35">
        <v>3594</v>
      </c>
      <c r="K316" s="31" t="s">
        <v>171</v>
      </c>
      <c r="L316" s="33">
        <v>1</v>
      </c>
      <c r="M316" s="109" t="s">
        <v>156</v>
      </c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10647.599999999999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>
        <v>0</v>
      </c>
      <c r="C320" s="71" t="s">
        <v>78</v>
      </c>
      <c r="D320" s="6" t="s">
        <v>151</v>
      </c>
      <c r="E320" s="71" t="s">
        <v>78</v>
      </c>
      <c r="F320" s="6" t="s">
        <v>71</v>
      </c>
      <c r="G320" s="109"/>
      <c r="H320" s="204" t="s">
        <v>75</v>
      </c>
      <c r="I320" s="205"/>
      <c r="J320" s="103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3549.2</v>
      </c>
      <c r="C321" s="71" t="s">
        <v>78</v>
      </c>
      <c r="D321" s="6" t="s">
        <v>173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SUM(J313*L313)+(J314*L314)+(J315*L315)+(J316*L316)+10+15</f>
        <v>17494.2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SUM(B320:B322)+(B324)+B326+B328+B319+15</f>
        <v>17494.2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78</v>
      </c>
      <c r="D323" s="6" t="s">
        <v>161</v>
      </c>
      <c r="E323" s="71" t="s">
        <v>78</v>
      </c>
      <c r="F323" s="6" t="s">
        <v>71</v>
      </c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>
        <v>5163</v>
      </c>
      <c r="C324" s="71" t="s">
        <v>76</v>
      </c>
      <c r="D324" s="71" t="s">
        <v>76</v>
      </c>
      <c r="E324" s="71" t="s">
        <v>76</v>
      </c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23">
        <v>0</v>
      </c>
      <c r="C325" s="71" t="s">
        <v>78</v>
      </c>
      <c r="D325" s="6" t="s">
        <v>174</v>
      </c>
      <c r="E325" s="71" t="s">
        <v>78</v>
      </c>
      <c r="F325" s="6" t="s">
        <v>71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5163</v>
      </c>
      <c r="C326" s="71" t="s">
        <v>76</v>
      </c>
      <c r="D326" s="71" t="s">
        <v>76</v>
      </c>
      <c r="E326" s="71" t="s">
        <v>76</v>
      </c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75">
        <v>0</v>
      </c>
      <c r="C327" s="71" t="s">
        <v>78</v>
      </c>
      <c r="D327" s="6" t="s">
        <v>161</v>
      </c>
      <c r="E327" s="71" t="s">
        <v>78</v>
      </c>
      <c r="F327" s="6" t="s">
        <v>71</v>
      </c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3594</v>
      </c>
      <c r="C328" s="71" t="s">
        <v>78</v>
      </c>
      <c r="D328" s="6" t="s">
        <v>161</v>
      </c>
      <c r="E328" s="71" t="s">
        <v>78</v>
      </c>
      <c r="F328" s="69" t="s">
        <v>73</v>
      </c>
      <c r="G328" s="111"/>
      <c r="H328" s="182" t="s">
        <v>8</v>
      </c>
      <c r="I328" s="183"/>
      <c r="J328" s="182" t="s">
        <v>16</v>
      </c>
      <c r="K328" s="196"/>
      <c r="L328" s="8"/>
      <c r="M328" s="130"/>
    </row>
    <row r="329" spans="1:13">
      <c r="A329" s="17">
        <v>12</v>
      </c>
      <c r="B329" s="76">
        <v>0</v>
      </c>
      <c r="C329" s="71" t="s">
        <v>76</v>
      </c>
      <c r="D329" s="71" t="s">
        <v>76</v>
      </c>
      <c r="E329" s="71" t="s">
        <v>76</v>
      </c>
      <c r="F329" s="6"/>
      <c r="G329" s="111"/>
      <c r="H329" s="101" t="s">
        <v>9</v>
      </c>
      <c r="I329" s="7">
        <v>0</v>
      </c>
      <c r="J329" s="101" t="s">
        <v>14</v>
      </c>
      <c r="K329" s="101" t="s">
        <v>33</v>
      </c>
      <c r="L329" s="8"/>
      <c r="M329" s="130"/>
    </row>
    <row r="330" spans="1:13">
      <c r="A330" s="17">
        <v>13</v>
      </c>
      <c r="B330" s="23" t="s">
        <v>152</v>
      </c>
      <c r="C330" s="6"/>
      <c r="D330" s="6"/>
      <c r="E330" s="6"/>
      <c r="F330" s="6"/>
      <c r="G330" s="111"/>
      <c r="H330" s="101" t="s">
        <v>10</v>
      </c>
      <c r="I330" s="7">
        <v>1</v>
      </c>
      <c r="J330" s="7">
        <v>53</v>
      </c>
      <c r="K330" s="23">
        <v>79.900000000000006</v>
      </c>
      <c r="L330" s="8"/>
      <c r="M330" s="130"/>
    </row>
    <row r="331" spans="1:13">
      <c r="A331" s="17">
        <v>14</v>
      </c>
      <c r="C331" s="6"/>
      <c r="D331" s="6"/>
      <c r="E331" s="6"/>
      <c r="F331" s="6"/>
      <c r="G331" s="111"/>
      <c r="H331" s="101" t="s">
        <v>11</v>
      </c>
      <c r="I331" s="7">
        <v>70</v>
      </c>
      <c r="J331" s="7">
        <v>53</v>
      </c>
      <c r="K331" s="23">
        <v>149.9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 t="s">
        <v>12</v>
      </c>
      <c r="I332" s="7">
        <v>3</v>
      </c>
      <c r="J332" s="23">
        <v>53</v>
      </c>
      <c r="K332" s="7">
        <v>219.9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 t="s">
        <v>13</v>
      </c>
      <c r="I333" s="7">
        <v>40</v>
      </c>
      <c r="J333"/>
      <c r="K333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82" t="s">
        <v>160</v>
      </c>
      <c r="I335" s="183"/>
      <c r="J335"/>
      <c r="K335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101" t="s">
        <v>9</v>
      </c>
      <c r="I336" s="7">
        <v>0</v>
      </c>
      <c r="J336"/>
      <c r="K336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101" t="s">
        <v>10</v>
      </c>
      <c r="I337" s="7">
        <v>1</v>
      </c>
      <c r="J337"/>
      <c r="K337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101" t="s">
        <v>11</v>
      </c>
      <c r="I338" s="7">
        <v>70</v>
      </c>
      <c r="J338"/>
      <c r="K33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101" t="s">
        <v>12</v>
      </c>
      <c r="I339" s="7">
        <v>3</v>
      </c>
      <c r="J339"/>
      <c r="K339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101" t="s">
        <v>13</v>
      </c>
      <c r="I340" s="7">
        <v>53</v>
      </c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182" t="s">
        <v>172</v>
      </c>
      <c r="I342" s="183"/>
      <c r="J342" s="42"/>
      <c r="K342" s="8"/>
      <c r="L342" s="8"/>
      <c r="M342" s="130"/>
    </row>
    <row r="343" spans="1:13">
      <c r="G343" s="130"/>
      <c r="H343" s="101" t="s">
        <v>9</v>
      </c>
      <c r="I343" s="7">
        <v>0</v>
      </c>
      <c r="J343" s="8"/>
      <c r="K343" s="8"/>
      <c r="L343" s="8"/>
      <c r="M343" s="130"/>
    </row>
    <row r="344" spans="1:13">
      <c r="G344" s="130"/>
      <c r="H344" s="101" t="s">
        <v>10</v>
      </c>
      <c r="I344" s="7">
        <v>1</v>
      </c>
      <c r="J344" s="8"/>
      <c r="K344" s="8"/>
      <c r="L344" s="8"/>
      <c r="M344" s="130"/>
    </row>
    <row r="345" spans="1:13">
      <c r="G345" s="130"/>
      <c r="H345" s="101" t="s">
        <v>11</v>
      </c>
      <c r="I345" s="7">
        <v>70</v>
      </c>
      <c r="J345" s="8"/>
      <c r="K345" s="8"/>
      <c r="L345" s="8"/>
      <c r="M345" s="130"/>
    </row>
    <row r="346" spans="1:13">
      <c r="G346" s="130"/>
      <c r="H346" s="101" t="s">
        <v>12</v>
      </c>
      <c r="I346" s="7">
        <v>3</v>
      </c>
      <c r="J346" s="8"/>
      <c r="K346" s="8"/>
      <c r="L346" s="8"/>
      <c r="M346" s="130"/>
    </row>
    <row r="347" spans="1:13">
      <c r="G347" s="130"/>
      <c r="H347" s="101" t="s">
        <v>13</v>
      </c>
      <c r="I347" s="7">
        <v>41.5</v>
      </c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>
        <v>9</v>
      </c>
      <c r="C355" s="102"/>
      <c r="D355" s="102"/>
      <c r="E355" s="102"/>
      <c r="F355" s="102"/>
      <c r="G355" s="109"/>
      <c r="H355" s="55" t="s">
        <v>144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>
        <v>15530</v>
      </c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>
        <v>300</v>
      </c>
      <c r="E357" s="30"/>
      <c r="F357" s="28"/>
      <c r="G357" s="109" t="s">
        <v>156</v>
      </c>
      <c r="H357" s="31">
        <v>1</v>
      </c>
      <c r="I357" s="68"/>
      <c r="J357" s="35">
        <v>3566.1</v>
      </c>
      <c r="K357" s="31" t="s">
        <v>175</v>
      </c>
      <c r="L357" s="33">
        <v>1</v>
      </c>
      <c r="M357" s="109" t="s">
        <v>156</v>
      </c>
    </row>
    <row r="358" spans="1:14">
      <c r="A358" s="9" t="s">
        <v>0</v>
      </c>
      <c r="B358" s="10"/>
      <c r="C358" s="15" t="s">
        <v>60</v>
      </c>
      <c r="D358" s="30">
        <v>300</v>
      </c>
      <c r="E358" s="30"/>
      <c r="F358" s="28"/>
      <c r="G358" s="109" t="s">
        <v>156</v>
      </c>
      <c r="H358" s="31">
        <v>2</v>
      </c>
      <c r="I358" s="68"/>
      <c r="J358" s="35">
        <v>4143</v>
      </c>
      <c r="K358" s="31" t="s">
        <v>176</v>
      </c>
      <c r="L358" s="33">
        <v>1</v>
      </c>
      <c r="M358" s="111" t="s">
        <v>149</v>
      </c>
    </row>
    <row r="359" spans="1:14">
      <c r="A359" s="9" t="s">
        <v>1</v>
      </c>
      <c r="B359" s="11"/>
      <c r="C359" s="15" t="s">
        <v>61</v>
      </c>
      <c r="D359" s="30">
        <v>10</v>
      </c>
      <c r="E359" s="30"/>
      <c r="F359" s="28"/>
      <c r="G359" s="109" t="s">
        <v>156</v>
      </c>
      <c r="H359" s="31">
        <v>3</v>
      </c>
      <c r="I359" s="31"/>
      <c r="J359" s="35">
        <v>3871</v>
      </c>
      <c r="K359" s="31" t="s">
        <v>177</v>
      </c>
      <c r="L359" s="33">
        <v>1</v>
      </c>
      <c r="M359" s="109" t="s">
        <v>156</v>
      </c>
    </row>
    <row r="360" spans="1:14">
      <c r="A360" s="9" t="s">
        <v>62</v>
      </c>
      <c r="B360" s="11"/>
      <c r="C360" s="16" t="s">
        <v>63</v>
      </c>
      <c r="D360" s="57" t="s">
        <v>143</v>
      </c>
      <c r="E360" s="21"/>
      <c r="F360" s="54"/>
      <c r="G360" s="109" t="s">
        <v>156</v>
      </c>
      <c r="H360" s="31">
        <v>4</v>
      </c>
      <c r="I360" s="31"/>
      <c r="J360" s="35">
        <v>3868</v>
      </c>
      <c r="K360" s="31" t="s">
        <v>178</v>
      </c>
      <c r="L360" s="33">
        <v>1</v>
      </c>
      <c r="M360" s="111" t="s">
        <v>149</v>
      </c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14264.4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>
        <v>0</v>
      </c>
      <c r="C364" s="71" t="s">
        <v>78</v>
      </c>
      <c r="D364" s="6" t="s">
        <v>161</v>
      </c>
      <c r="E364" s="71" t="s">
        <v>78</v>
      </c>
      <c r="F364" s="6" t="s">
        <v>71</v>
      </c>
      <c r="G364" s="109"/>
      <c r="H364" s="204" t="s">
        <v>75</v>
      </c>
      <c r="I364" s="205"/>
      <c r="J364" s="103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3566.1</v>
      </c>
      <c r="C365" s="71" t="s">
        <v>78</v>
      </c>
      <c r="D365" s="6" t="s">
        <v>180</v>
      </c>
      <c r="E365" s="71" t="s">
        <v>78</v>
      </c>
      <c r="F365" s="69" t="s">
        <v>73</v>
      </c>
      <c r="G365" s="109"/>
      <c r="H365" s="21" t="s">
        <v>64</v>
      </c>
      <c r="I365" s="21"/>
      <c r="J365" s="43">
        <f>SUM(J357*L357)+(J358*L358)+(J359*L359)+(J360*L360)+10+15</f>
        <v>15473.1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76</v>
      </c>
      <c r="D366" s="71" t="s">
        <v>76</v>
      </c>
      <c r="E366" s="71" t="s">
        <v>76</v>
      </c>
      <c r="F366" s="6"/>
      <c r="G366" s="109"/>
      <c r="H366" s="21" t="s">
        <v>65</v>
      </c>
      <c r="I366" s="21"/>
      <c r="J366" s="43">
        <f>SUM(B364:B366)+(B367)+B369+B371+B363+15</f>
        <v>15473.1</v>
      </c>
      <c r="K366" s="27"/>
      <c r="L366" s="3"/>
      <c r="M366" s="127"/>
    </row>
    <row r="367" spans="1:14">
      <c r="A367" s="17">
        <v>6</v>
      </c>
      <c r="B367" s="7">
        <v>4143</v>
      </c>
      <c r="C367" s="71" t="s">
        <v>78</v>
      </c>
      <c r="D367" s="6" t="s">
        <v>151</v>
      </c>
      <c r="E367" s="71" t="s">
        <v>78</v>
      </c>
      <c r="F367" s="69" t="s">
        <v>73</v>
      </c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>
        <v>0</v>
      </c>
      <c r="C368" s="71" t="s">
        <v>76</v>
      </c>
      <c r="D368" s="71" t="s">
        <v>76</v>
      </c>
      <c r="E368" s="71" t="s">
        <v>76</v>
      </c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>
        <v>3871</v>
      </c>
      <c r="C369" s="71" t="s">
        <v>78</v>
      </c>
      <c r="D369" s="6" t="s">
        <v>161</v>
      </c>
      <c r="E369" s="71" t="s">
        <v>78</v>
      </c>
      <c r="F369" s="69" t="s">
        <v>73</v>
      </c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76">
        <v>0</v>
      </c>
      <c r="C370" s="71" t="s">
        <v>76</v>
      </c>
      <c r="D370" s="71" t="s">
        <v>76</v>
      </c>
      <c r="E370" s="71" t="s">
        <v>76</v>
      </c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23">
        <v>3868</v>
      </c>
      <c r="C371" s="71" t="s">
        <v>78</v>
      </c>
      <c r="D371" s="6" t="s">
        <v>151</v>
      </c>
      <c r="E371" s="71" t="s">
        <v>78</v>
      </c>
      <c r="F371" s="69" t="s">
        <v>73</v>
      </c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>
        <v>0</v>
      </c>
      <c r="C372" s="71" t="s">
        <v>76</v>
      </c>
      <c r="D372" s="71" t="s">
        <v>76</v>
      </c>
      <c r="E372" s="71" t="s">
        <v>76</v>
      </c>
      <c r="F372" s="6"/>
      <c r="G372" s="111"/>
      <c r="H372" s="182" t="s">
        <v>8</v>
      </c>
      <c r="I372" s="183"/>
      <c r="J372" s="8"/>
      <c r="K372" s="8"/>
      <c r="L372" s="8"/>
      <c r="M372" s="130"/>
    </row>
    <row r="373" spans="1:13">
      <c r="A373" s="17">
        <v>12</v>
      </c>
      <c r="B373" s="87" t="s">
        <v>152</v>
      </c>
      <c r="C373" s="6"/>
      <c r="D373" s="6"/>
      <c r="E373" s="6"/>
      <c r="F373" s="6"/>
      <c r="G373" s="111"/>
      <c r="H373" s="101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 t="s">
        <v>12</v>
      </c>
      <c r="I376" s="7">
        <v>3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82" t="s">
        <v>160</v>
      </c>
      <c r="I379" s="183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101" t="s">
        <v>9</v>
      </c>
      <c r="I380" s="7">
        <v>0</v>
      </c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101" t="s">
        <v>10</v>
      </c>
      <c r="I381" s="7">
        <v>1</v>
      </c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101" t="s">
        <v>11</v>
      </c>
      <c r="I382" s="7">
        <v>70</v>
      </c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101" t="s">
        <v>12</v>
      </c>
      <c r="I383" s="7">
        <v>3</v>
      </c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101" t="s">
        <v>13</v>
      </c>
      <c r="I384" s="7">
        <v>53</v>
      </c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182" t="s">
        <v>179</v>
      </c>
      <c r="I386" s="183"/>
      <c r="J386" s="42"/>
      <c r="K386" s="8"/>
      <c r="L386" s="8"/>
      <c r="M386" s="130"/>
    </row>
    <row r="387" spans="1:13">
      <c r="G387" s="130"/>
      <c r="H387" s="101" t="s">
        <v>9</v>
      </c>
      <c r="I387" s="7">
        <v>0</v>
      </c>
      <c r="J387" s="8"/>
      <c r="K387" s="8"/>
      <c r="L387" s="8"/>
      <c r="M387" s="130"/>
    </row>
    <row r="388" spans="1:13">
      <c r="G388" s="130"/>
      <c r="H388" s="101" t="s">
        <v>10</v>
      </c>
      <c r="I388" s="7">
        <v>1</v>
      </c>
      <c r="J388" s="8"/>
      <c r="K388" s="8"/>
      <c r="L388" s="8"/>
      <c r="M388" s="130"/>
    </row>
    <row r="389" spans="1:13">
      <c r="G389" s="130"/>
      <c r="H389" s="101" t="s">
        <v>11</v>
      </c>
      <c r="I389" s="7">
        <v>70</v>
      </c>
      <c r="J389" s="8"/>
      <c r="K389" s="8"/>
      <c r="L389" s="8"/>
      <c r="M389" s="130"/>
    </row>
    <row r="390" spans="1:13">
      <c r="G390" s="130"/>
      <c r="H390" s="101" t="s">
        <v>12</v>
      </c>
      <c r="I390" s="7">
        <v>3</v>
      </c>
      <c r="J390" s="8"/>
      <c r="K390" s="8"/>
      <c r="L390" s="8"/>
      <c r="M390" s="130"/>
    </row>
    <row r="391" spans="1:13">
      <c r="G391" s="130"/>
      <c r="H391" s="101" t="s">
        <v>13</v>
      </c>
      <c r="I391" s="7">
        <v>54.5</v>
      </c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>
        <v>10</v>
      </c>
      <c r="C399" s="102"/>
      <c r="D399" s="102"/>
      <c r="E399" s="102"/>
      <c r="F399" s="102"/>
      <c r="G399" s="109"/>
      <c r="H399" s="55" t="s">
        <v>144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>
        <v>15530</v>
      </c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300</v>
      </c>
      <c r="E401" s="30"/>
      <c r="F401" s="28"/>
      <c r="G401" s="109" t="s">
        <v>156</v>
      </c>
      <c r="H401" s="31">
        <v>1</v>
      </c>
      <c r="I401" s="68"/>
      <c r="J401" s="35">
        <v>3868</v>
      </c>
      <c r="K401" s="31" t="s">
        <v>178</v>
      </c>
      <c r="L401" s="33">
        <v>2</v>
      </c>
      <c r="M401" s="111" t="s">
        <v>149</v>
      </c>
    </row>
    <row r="402" spans="1:13">
      <c r="A402" s="9" t="s">
        <v>0</v>
      </c>
      <c r="B402" s="10"/>
      <c r="C402" s="15" t="s">
        <v>60</v>
      </c>
      <c r="D402" s="30">
        <v>300</v>
      </c>
      <c r="E402" s="30"/>
      <c r="F402" s="28"/>
      <c r="G402" s="109" t="s">
        <v>156</v>
      </c>
      <c r="H402" s="31">
        <v>2</v>
      </c>
      <c r="I402" s="68"/>
      <c r="J402" s="35">
        <v>3768</v>
      </c>
      <c r="K402" s="31" t="s">
        <v>181</v>
      </c>
      <c r="L402" s="33">
        <v>2</v>
      </c>
      <c r="M402" s="111" t="s">
        <v>149</v>
      </c>
    </row>
    <row r="403" spans="1:13">
      <c r="A403" s="9" t="s">
        <v>1</v>
      </c>
      <c r="B403" s="11"/>
      <c r="C403" s="15" t="s">
        <v>61</v>
      </c>
      <c r="D403" s="30">
        <v>10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143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78">
        <v>3</v>
      </c>
      <c r="B408" s="75">
        <v>3868</v>
      </c>
      <c r="C408" s="71" t="s">
        <v>78</v>
      </c>
      <c r="D408" s="6" t="s">
        <v>151</v>
      </c>
      <c r="E408" s="71" t="s">
        <v>78</v>
      </c>
      <c r="F408" s="69" t="s">
        <v>73</v>
      </c>
      <c r="G408" s="109"/>
      <c r="H408" s="204" t="s">
        <v>75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>
        <v>0</v>
      </c>
      <c r="C409" s="71" t="s">
        <v>76</v>
      </c>
      <c r="D409" s="71" t="s">
        <v>76</v>
      </c>
      <c r="E409" s="71" t="s">
        <v>76</v>
      </c>
      <c r="F409" s="6"/>
      <c r="G409" s="109"/>
      <c r="H409" s="21" t="s">
        <v>64</v>
      </c>
      <c r="I409" s="21"/>
      <c r="J409" s="43">
        <f>SUM(J401*L401)+(J402*L402)+(J403*L403)+(J404*L404)+10+15</f>
        <v>15297</v>
      </c>
      <c r="K409" s="2"/>
      <c r="L409" s="3"/>
      <c r="M409" s="127"/>
    </row>
    <row r="410" spans="1:13">
      <c r="A410" s="17">
        <v>5</v>
      </c>
      <c r="B410" s="7" t="s">
        <v>7</v>
      </c>
      <c r="C410" s="7" t="s">
        <v>74</v>
      </c>
      <c r="D410" s="7">
        <v>2</v>
      </c>
      <c r="E410" s="71"/>
      <c r="F410" s="6"/>
      <c r="G410" s="109"/>
      <c r="H410" s="21" t="s">
        <v>65</v>
      </c>
      <c r="I410" s="21"/>
      <c r="J410" s="43">
        <f>SUM(B408:B409)*2+(B411)*2+B407+15</f>
        <v>15297</v>
      </c>
      <c r="K410" s="27"/>
      <c r="L410" s="3"/>
      <c r="M410" s="127"/>
    </row>
    <row r="411" spans="1:13">
      <c r="A411" s="78">
        <v>6</v>
      </c>
      <c r="B411" s="75">
        <v>3768</v>
      </c>
      <c r="C411" s="71" t="s">
        <v>78</v>
      </c>
      <c r="D411" s="6" t="s">
        <v>151</v>
      </c>
      <c r="E411" s="71" t="s">
        <v>78</v>
      </c>
      <c r="F411" s="69" t="s">
        <v>73</v>
      </c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5">
        <v>0</v>
      </c>
      <c r="C412" s="71" t="s">
        <v>76</v>
      </c>
      <c r="D412" s="71" t="s">
        <v>76</v>
      </c>
      <c r="E412" s="71" t="s">
        <v>76</v>
      </c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 t="s">
        <v>7</v>
      </c>
      <c r="C413" s="7" t="s">
        <v>162</v>
      </c>
      <c r="D413" s="7">
        <v>2</v>
      </c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 t="s">
        <v>152</v>
      </c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 t="s">
        <v>8</v>
      </c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 t="s">
        <v>12</v>
      </c>
      <c r="I420" s="7">
        <v>3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>
        <v>11</v>
      </c>
      <c r="C443" s="102"/>
      <c r="D443" s="102"/>
      <c r="E443" s="102"/>
      <c r="F443" s="102"/>
      <c r="G443" s="109"/>
      <c r="H443" s="55" t="s">
        <v>144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>
        <v>7530</v>
      </c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300</v>
      </c>
      <c r="E445" s="30"/>
      <c r="F445" s="28"/>
      <c r="G445" s="109" t="s">
        <v>149</v>
      </c>
      <c r="H445" s="31">
        <v>1</v>
      </c>
      <c r="I445" s="68"/>
      <c r="J445" s="35">
        <v>3700.6</v>
      </c>
      <c r="K445" s="31" t="s">
        <v>182</v>
      </c>
      <c r="L445" s="33">
        <v>1</v>
      </c>
      <c r="M445" s="111" t="s">
        <v>149</v>
      </c>
    </row>
    <row r="446" spans="1:13">
      <c r="A446" s="9" t="s">
        <v>0</v>
      </c>
      <c r="B446" s="10"/>
      <c r="C446" s="15" t="s">
        <v>60</v>
      </c>
      <c r="D446" s="30">
        <v>300</v>
      </c>
      <c r="E446" s="30"/>
      <c r="F446" s="28"/>
      <c r="G446" s="109" t="s">
        <v>149</v>
      </c>
      <c r="H446" s="31">
        <v>2</v>
      </c>
      <c r="I446" s="68"/>
      <c r="J446" s="35">
        <v>3649.2</v>
      </c>
      <c r="K446" s="31" t="s">
        <v>183</v>
      </c>
      <c r="L446" s="33">
        <v>1</v>
      </c>
      <c r="M446" s="111" t="s">
        <v>149</v>
      </c>
    </row>
    <row r="447" spans="1:13">
      <c r="A447" s="9" t="s">
        <v>1</v>
      </c>
      <c r="B447" s="11"/>
      <c r="C447" s="15" t="s">
        <v>61</v>
      </c>
      <c r="D447" s="30">
        <v>10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143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>
        <v>0</v>
      </c>
      <c r="C452" s="71" t="s">
        <v>78</v>
      </c>
      <c r="D452" s="6" t="s">
        <v>151</v>
      </c>
      <c r="E452" s="71" t="s">
        <v>78</v>
      </c>
      <c r="F452" s="6" t="s">
        <v>71</v>
      </c>
      <c r="G452" s="109"/>
      <c r="H452" s="204" t="s">
        <v>75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>
        <v>3700.6</v>
      </c>
      <c r="C453" s="71" t="s">
        <v>78</v>
      </c>
      <c r="D453" s="6" t="s">
        <v>185</v>
      </c>
      <c r="E453" s="71" t="s">
        <v>78</v>
      </c>
      <c r="F453" s="69" t="s">
        <v>73</v>
      </c>
      <c r="G453" s="109"/>
      <c r="H453" s="21" t="s">
        <v>64</v>
      </c>
      <c r="I453" s="21"/>
      <c r="J453" s="43">
        <f>SUM(J445*L445)+(J446*L446)+(J447*L447)+(J448*L448)+10+9</f>
        <v>7368.7999999999993</v>
      </c>
      <c r="K453" s="2"/>
      <c r="L453" s="3"/>
      <c r="M453" s="127"/>
    </row>
    <row r="454" spans="1:13">
      <c r="A454" s="17">
        <v>5</v>
      </c>
      <c r="B454" s="76">
        <v>0</v>
      </c>
      <c r="C454" s="71" t="s">
        <v>76</v>
      </c>
      <c r="D454" s="71" t="s">
        <v>76</v>
      </c>
      <c r="E454" s="71" t="s">
        <v>76</v>
      </c>
      <c r="F454" s="6"/>
      <c r="G454" s="109"/>
      <c r="H454" s="21" t="s">
        <v>65</v>
      </c>
      <c r="I454" s="21"/>
      <c r="J454" s="43">
        <f>SUM(B452:B454)+(B456)+B451+9</f>
        <v>7368.7999999999993</v>
      </c>
      <c r="K454" s="27"/>
      <c r="L454" s="3"/>
      <c r="M454" s="127"/>
    </row>
    <row r="455" spans="1:13">
      <c r="A455" s="17">
        <v>6</v>
      </c>
      <c r="B455" s="7">
        <v>0</v>
      </c>
      <c r="C455" s="71" t="s">
        <v>78</v>
      </c>
      <c r="D455" s="137" t="s">
        <v>151</v>
      </c>
      <c r="E455" s="71" t="s">
        <v>78</v>
      </c>
      <c r="F455" s="6" t="s">
        <v>71</v>
      </c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>
        <v>3649.2</v>
      </c>
      <c r="C456" s="71" t="s">
        <v>78</v>
      </c>
      <c r="D456" s="6" t="s">
        <v>185</v>
      </c>
      <c r="E456" s="71" t="s">
        <v>78</v>
      </c>
      <c r="F456" s="69" t="s">
        <v>73</v>
      </c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>
        <v>0</v>
      </c>
      <c r="C457" s="71" t="s">
        <v>76</v>
      </c>
      <c r="D457" s="71" t="s">
        <v>76</v>
      </c>
      <c r="E457" s="71" t="s">
        <v>76</v>
      </c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 t="s">
        <v>152</v>
      </c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 t="s">
        <v>8</v>
      </c>
      <c r="I460" s="183"/>
      <c r="J460" s="182" t="s">
        <v>184</v>
      </c>
      <c r="K460" s="196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 t="s">
        <v>9</v>
      </c>
      <c r="I461" s="7">
        <v>0</v>
      </c>
      <c r="J461" s="101" t="s">
        <v>14</v>
      </c>
      <c r="K461" s="101" t="s">
        <v>33</v>
      </c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 t="s">
        <v>10</v>
      </c>
      <c r="I462" s="7">
        <v>1</v>
      </c>
      <c r="J462" s="7">
        <v>41.9</v>
      </c>
      <c r="K462" s="23">
        <v>80</v>
      </c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 t="s">
        <v>11</v>
      </c>
      <c r="I463" s="7">
        <v>70</v>
      </c>
      <c r="J463" s="7">
        <v>41.6</v>
      </c>
      <c r="K463" s="23">
        <v>150</v>
      </c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 t="s">
        <v>12</v>
      </c>
      <c r="I464" s="7">
        <v>3</v>
      </c>
      <c r="J464" s="23">
        <v>41.3</v>
      </c>
      <c r="K464" s="7">
        <v>220</v>
      </c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 t="s">
        <v>13</v>
      </c>
      <c r="I465" s="7">
        <v>40</v>
      </c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97"/>
      <c r="G486" s="109"/>
      <c r="H486" s="96" t="s">
        <v>51</v>
      </c>
      <c r="I486" s="96"/>
      <c r="J486" s="96"/>
      <c r="K486" s="27"/>
      <c r="L486" s="27"/>
      <c r="M486" s="109"/>
    </row>
    <row r="487" spans="1:13">
      <c r="A487" s="34" t="s">
        <v>52</v>
      </c>
      <c r="B487" s="97"/>
      <c r="C487" s="97"/>
      <c r="D487" s="97"/>
      <c r="E487" s="97"/>
      <c r="F487" s="97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97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98"/>
      <c r="I495" s="98"/>
      <c r="J495" s="98"/>
      <c r="K495" s="9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9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95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9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9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9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9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9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97"/>
      <c r="G530" s="109"/>
      <c r="H530" s="96" t="s">
        <v>51</v>
      </c>
      <c r="I530" s="96"/>
      <c r="J530" s="96"/>
      <c r="K530" s="27"/>
      <c r="L530" s="27"/>
      <c r="M530" s="109"/>
    </row>
    <row r="531" spans="1:14">
      <c r="A531" s="34" t="s">
        <v>52</v>
      </c>
      <c r="B531" s="97"/>
      <c r="C531" s="97"/>
      <c r="D531" s="97"/>
      <c r="E531" s="97"/>
      <c r="F531" s="97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97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98"/>
      <c r="I539" s="98"/>
      <c r="J539" s="98"/>
      <c r="K539" s="9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9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95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9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9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9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9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9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97"/>
      <c r="G574" s="109"/>
      <c r="H574" s="96" t="s">
        <v>51</v>
      </c>
      <c r="I574" s="96"/>
      <c r="J574" s="96"/>
      <c r="K574" s="27"/>
      <c r="L574" s="27"/>
      <c r="M574" s="109"/>
    </row>
    <row r="575" spans="1:13">
      <c r="A575" s="34" t="s">
        <v>52</v>
      </c>
      <c r="B575" s="97"/>
      <c r="C575" s="97"/>
      <c r="D575" s="97"/>
      <c r="E575" s="97"/>
      <c r="F575" s="97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97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98"/>
      <c r="I583" s="98"/>
      <c r="J583" s="98"/>
      <c r="K583" s="9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9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95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9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9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9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9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9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97"/>
      <c r="G618" s="109"/>
      <c r="H618" s="96" t="s">
        <v>51</v>
      </c>
      <c r="I618" s="96"/>
      <c r="J618" s="96"/>
      <c r="K618" s="27"/>
      <c r="L618" s="27"/>
      <c r="M618" s="109"/>
    </row>
    <row r="619" spans="1:13">
      <c r="A619" s="34" t="s">
        <v>52</v>
      </c>
      <c r="B619" s="97"/>
      <c r="C619" s="97"/>
      <c r="D619" s="97"/>
      <c r="E619" s="97"/>
      <c r="F619" s="97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97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98"/>
      <c r="I627" s="98"/>
      <c r="J627" s="98"/>
      <c r="K627" s="9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9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95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9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9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9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9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9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97"/>
      <c r="G662" s="109"/>
      <c r="H662" s="96" t="s">
        <v>51</v>
      </c>
      <c r="I662" s="96"/>
      <c r="J662" s="96"/>
      <c r="K662" s="27"/>
      <c r="L662" s="27"/>
      <c r="M662" s="109"/>
    </row>
    <row r="663" spans="1:13">
      <c r="A663" s="34" t="s">
        <v>52</v>
      </c>
      <c r="B663" s="97"/>
      <c r="C663" s="97"/>
      <c r="D663" s="97"/>
      <c r="E663" s="97"/>
      <c r="F663" s="97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97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98"/>
      <c r="I671" s="98"/>
      <c r="J671" s="98"/>
      <c r="K671" s="9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9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95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9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9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9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9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9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97"/>
      <c r="G706" s="109"/>
      <c r="H706" s="96" t="s">
        <v>51</v>
      </c>
      <c r="I706" s="96"/>
      <c r="J706" s="96"/>
      <c r="K706" s="27"/>
      <c r="L706" s="27"/>
      <c r="M706" s="109"/>
    </row>
    <row r="707" spans="1:13">
      <c r="A707" s="34" t="s">
        <v>52</v>
      </c>
      <c r="B707" s="97"/>
      <c r="C707" s="97"/>
      <c r="D707" s="97"/>
      <c r="E707" s="97"/>
      <c r="F707" s="97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97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98"/>
      <c r="I715" s="98"/>
      <c r="J715" s="98"/>
      <c r="K715" s="9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9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95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9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9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9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9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9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97"/>
      <c r="G750" s="109"/>
      <c r="H750" s="96" t="s">
        <v>51</v>
      </c>
      <c r="I750" s="96"/>
      <c r="J750" s="96"/>
      <c r="K750" s="27"/>
      <c r="L750" s="27"/>
      <c r="M750" s="109"/>
    </row>
    <row r="751" spans="1:13">
      <c r="A751" s="34" t="s">
        <v>52</v>
      </c>
      <c r="B751" s="97"/>
      <c r="C751" s="97"/>
      <c r="D751" s="97"/>
      <c r="E751" s="97"/>
      <c r="F751" s="97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97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98"/>
      <c r="I759" s="98"/>
      <c r="J759" s="98"/>
      <c r="K759" s="9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95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9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9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9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9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9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97"/>
      <c r="G794" s="109"/>
      <c r="H794" s="96" t="s">
        <v>51</v>
      </c>
      <c r="I794" s="96"/>
      <c r="J794" s="96"/>
      <c r="K794" s="27"/>
      <c r="L794" s="27"/>
      <c r="M794" s="109"/>
    </row>
    <row r="795" spans="1:13">
      <c r="A795" s="34" t="s">
        <v>52</v>
      </c>
      <c r="B795" s="97"/>
      <c r="C795" s="97"/>
      <c r="D795" s="97"/>
      <c r="E795" s="97"/>
      <c r="F795" s="97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97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98"/>
      <c r="I803" s="98"/>
      <c r="J803" s="98"/>
      <c r="K803" s="9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95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9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9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9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9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9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97"/>
      <c r="G838" s="109"/>
      <c r="H838" s="96" t="s">
        <v>51</v>
      </c>
      <c r="I838" s="96"/>
      <c r="J838" s="96"/>
      <c r="K838" s="27"/>
      <c r="L838" s="27"/>
      <c r="M838" s="109"/>
    </row>
    <row r="839" spans="1:13">
      <c r="A839" s="34" t="s">
        <v>52</v>
      </c>
      <c r="B839" s="97"/>
      <c r="C839" s="97"/>
      <c r="D839" s="97"/>
      <c r="E839" s="97"/>
      <c r="F839" s="97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97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98"/>
      <c r="I847" s="98"/>
      <c r="J847" s="98"/>
      <c r="K847" s="9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95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9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9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9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9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9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97"/>
      <c r="G882" s="109"/>
      <c r="H882" s="96" t="s">
        <v>51</v>
      </c>
      <c r="I882" s="96"/>
      <c r="J882" s="96"/>
      <c r="K882" s="27"/>
      <c r="L882" s="27"/>
      <c r="M882" s="109"/>
    </row>
    <row r="883" spans="1:13">
      <c r="A883" s="34" t="s">
        <v>52</v>
      </c>
      <c r="B883" s="97"/>
      <c r="C883" s="97"/>
      <c r="D883" s="97"/>
      <c r="E883" s="97"/>
      <c r="F883" s="97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97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98"/>
      <c r="I891" s="98"/>
      <c r="J891" s="98"/>
      <c r="K891" s="9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95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9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9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9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9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9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97"/>
      <c r="G926" s="109"/>
      <c r="H926" s="96" t="s">
        <v>51</v>
      </c>
      <c r="I926" s="96"/>
      <c r="J926" s="96"/>
      <c r="K926" s="27"/>
      <c r="L926" s="27"/>
      <c r="M926" s="109"/>
    </row>
    <row r="927" spans="1:13">
      <c r="A927" s="34" t="s">
        <v>52</v>
      </c>
      <c r="B927" s="97"/>
      <c r="C927" s="97"/>
      <c r="D927" s="97"/>
      <c r="E927" s="97"/>
      <c r="F927" s="97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97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98"/>
      <c r="I935" s="98"/>
      <c r="J935" s="98"/>
      <c r="K935" s="9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95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9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9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9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9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9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97"/>
      <c r="G970" s="109"/>
      <c r="H970" s="96" t="s">
        <v>51</v>
      </c>
      <c r="I970" s="96"/>
      <c r="J970" s="96"/>
      <c r="K970" s="27"/>
      <c r="L970" s="27"/>
      <c r="M970" s="109"/>
    </row>
    <row r="971" spans="1:13">
      <c r="A971" s="34" t="s">
        <v>52</v>
      </c>
      <c r="B971" s="97"/>
      <c r="C971" s="97"/>
      <c r="D971" s="97"/>
      <c r="E971" s="97"/>
      <c r="F971" s="97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97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98"/>
      <c r="I979" s="98"/>
      <c r="J979" s="98"/>
      <c r="K979" s="9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95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9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9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9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9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9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97"/>
      <c r="G1014" s="109"/>
      <c r="H1014" s="96" t="s">
        <v>51</v>
      </c>
      <c r="I1014" s="96"/>
      <c r="J1014" s="96"/>
      <c r="K1014" s="27"/>
      <c r="L1014" s="27"/>
      <c r="M1014" s="109"/>
    </row>
    <row r="1015" spans="1:13">
      <c r="A1015" s="34" t="s">
        <v>52</v>
      </c>
      <c r="B1015" s="97"/>
      <c r="C1015" s="97"/>
      <c r="D1015" s="97"/>
      <c r="E1015" s="97"/>
      <c r="F1015" s="97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97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98"/>
      <c r="I1023" s="98"/>
      <c r="J1023" s="98"/>
      <c r="K1023" s="9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95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9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9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9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9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9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97"/>
      <c r="G1058" s="109"/>
      <c r="H1058" s="96" t="s">
        <v>51</v>
      </c>
      <c r="I1058" s="96"/>
      <c r="J1058" s="96"/>
      <c r="K1058" s="27"/>
      <c r="L1058" s="27"/>
      <c r="M1058" s="109"/>
    </row>
    <row r="1059" spans="1:14">
      <c r="A1059" s="34" t="s">
        <v>52</v>
      </c>
      <c r="B1059" s="97"/>
      <c r="C1059" s="97"/>
      <c r="D1059" s="97"/>
      <c r="E1059" s="97"/>
      <c r="F1059" s="97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97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98"/>
      <c r="I1067" s="98"/>
      <c r="J1067" s="98"/>
      <c r="K1067" s="9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95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9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9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9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9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9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97"/>
      <c r="G1102" s="109"/>
      <c r="H1102" s="96" t="s">
        <v>51</v>
      </c>
      <c r="I1102" s="96"/>
      <c r="J1102" s="96"/>
      <c r="K1102" s="27"/>
      <c r="L1102" s="27"/>
      <c r="M1102" s="109"/>
    </row>
    <row r="1103" spans="1:13">
      <c r="A1103" s="34" t="s">
        <v>52</v>
      </c>
      <c r="B1103" s="97"/>
      <c r="C1103" s="97"/>
      <c r="D1103" s="97"/>
      <c r="E1103" s="97"/>
      <c r="F1103" s="97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97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98"/>
      <c r="I1111" s="98"/>
      <c r="J1111" s="98"/>
      <c r="K1111" s="9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95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9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9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9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9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9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97"/>
      <c r="G1146" s="109"/>
      <c r="H1146" s="96" t="s">
        <v>51</v>
      </c>
      <c r="I1146" s="96"/>
      <c r="J1146" s="96"/>
      <c r="K1146" s="27"/>
      <c r="L1146" s="27"/>
      <c r="M1146" s="109"/>
    </row>
    <row r="1147" spans="1:13">
      <c r="A1147" s="34" t="s">
        <v>52</v>
      </c>
      <c r="B1147" s="97"/>
      <c r="C1147" s="97"/>
      <c r="D1147" s="97"/>
      <c r="E1147" s="97"/>
      <c r="F1147" s="97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97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98"/>
      <c r="I1155" s="98"/>
      <c r="J1155" s="98"/>
      <c r="K1155" s="9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95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9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9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9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9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9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97"/>
      <c r="G1190" s="109"/>
      <c r="H1190" s="96" t="s">
        <v>51</v>
      </c>
      <c r="I1190" s="96"/>
      <c r="J1190" s="96"/>
      <c r="K1190" s="27"/>
      <c r="L1190" s="27"/>
      <c r="M1190" s="109"/>
    </row>
    <row r="1191" spans="1:13">
      <c r="A1191" s="34" t="s">
        <v>52</v>
      </c>
      <c r="B1191" s="97"/>
      <c r="C1191" s="97"/>
      <c r="D1191" s="97"/>
      <c r="E1191" s="97"/>
      <c r="F1191" s="97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97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98"/>
      <c r="I1199" s="98"/>
      <c r="J1199" s="98"/>
      <c r="K1199" s="9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95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9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9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9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9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9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97"/>
      <c r="G1234" s="109"/>
      <c r="H1234" s="96" t="s">
        <v>51</v>
      </c>
      <c r="I1234" s="96"/>
      <c r="J1234" s="96"/>
      <c r="K1234" s="27"/>
      <c r="L1234" s="27"/>
      <c r="M1234" s="109"/>
    </row>
    <row r="1235" spans="1:14">
      <c r="A1235" s="34" t="s">
        <v>52</v>
      </c>
      <c r="B1235" s="97"/>
      <c r="C1235" s="97"/>
      <c r="D1235" s="97"/>
      <c r="E1235" s="97"/>
      <c r="F1235" s="97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97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98"/>
      <c r="I1243" s="98"/>
      <c r="J1243" s="98"/>
      <c r="K1243" s="9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95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9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9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9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9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9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97"/>
      <c r="G1278" s="109"/>
      <c r="H1278" s="96" t="s">
        <v>51</v>
      </c>
      <c r="I1278" s="96"/>
      <c r="J1278" s="96"/>
      <c r="K1278" s="27"/>
      <c r="L1278" s="27"/>
      <c r="M1278" s="109"/>
    </row>
    <row r="1279" spans="1:13">
      <c r="A1279" s="34" t="s">
        <v>52</v>
      </c>
      <c r="B1279" s="97"/>
      <c r="C1279" s="97"/>
      <c r="D1279" s="97"/>
      <c r="E1279" s="97"/>
      <c r="F1279" s="97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97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98"/>
      <c r="I1287" s="98"/>
      <c r="J1287" s="98"/>
      <c r="K1287" s="9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95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9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9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9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9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9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97"/>
      <c r="G1322" s="109"/>
      <c r="H1322" s="96" t="s">
        <v>51</v>
      </c>
      <c r="I1322" s="96"/>
      <c r="J1322" s="96"/>
      <c r="K1322" s="27"/>
      <c r="L1322" s="27"/>
      <c r="M1322" s="109"/>
    </row>
    <row r="1323" spans="1:13">
      <c r="A1323" s="34" t="s">
        <v>52</v>
      </c>
      <c r="B1323" s="97"/>
      <c r="C1323" s="97"/>
      <c r="D1323" s="97"/>
      <c r="E1323" s="97"/>
      <c r="F1323" s="97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97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98"/>
      <c r="I1331" s="98"/>
      <c r="J1331" s="98"/>
      <c r="K1331" s="9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95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9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9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9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9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9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97"/>
      <c r="G1366" s="109"/>
      <c r="H1366" s="96" t="s">
        <v>51</v>
      </c>
      <c r="I1366" s="96"/>
      <c r="J1366" s="96"/>
      <c r="K1366" s="27"/>
      <c r="L1366" s="27"/>
      <c r="M1366" s="109"/>
    </row>
    <row r="1367" spans="1:13">
      <c r="A1367" s="34" t="s">
        <v>52</v>
      </c>
      <c r="B1367" s="97"/>
      <c r="C1367" s="97"/>
      <c r="D1367" s="97"/>
      <c r="E1367" s="97"/>
      <c r="F1367" s="97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97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98"/>
      <c r="I1375" s="98"/>
      <c r="J1375" s="98"/>
      <c r="K1375" s="9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95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9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9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9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9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9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97"/>
      <c r="G1410" s="109"/>
      <c r="H1410" s="96" t="s">
        <v>51</v>
      </c>
      <c r="I1410" s="96"/>
      <c r="J1410" s="96"/>
      <c r="K1410" s="27"/>
      <c r="L1410" s="27"/>
      <c r="M1410" s="109"/>
    </row>
    <row r="1411" spans="1:13">
      <c r="A1411" s="34" t="s">
        <v>52</v>
      </c>
      <c r="B1411" s="97"/>
      <c r="C1411" s="97"/>
      <c r="D1411" s="97"/>
      <c r="E1411" s="97"/>
      <c r="F1411" s="97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97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98"/>
      <c r="I1419" s="98"/>
      <c r="J1419" s="98"/>
      <c r="K1419" s="9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95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9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9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9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9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9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97"/>
      <c r="G1454" s="109"/>
      <c r="H1454" s="96" t="s">
        <v>51</v>
      </c>
      <c r="I1454" s="96"/>
      <c r="J1454" s="96"/>
      <c r="K1454" s="27"/>
      <c r="L1454" s="27"/>
      <c r="M1454" s="109"/>
    </row>
    <row r="1455" spans="1:13">
      <c r="A1455" s="34" t="s">
        <v>52</v>
      </c>
      <c r="B1455" s="97"/>
      <c r="C1455" s="97"/>
      <c r="D1455" s="97"/>
      <c r="E1455" s="97"/>
      <c r="F1455" s="97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97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98"/>
      <c r="I1463" s="98"/>
      <c r="J1463" s="98"/>
      <c r="K1463" s="9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95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9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9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9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9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9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97"/>
      <c r="G1498" s="109"/>
      <c r="H1498" s="96" t="s">
        <v>51</v>
      </c>
      <c r="I1498" s="96"/>
      <c r="J1498" s="96"/>
      <c r="K1498" s="27"/>
      <c r="L1498" s="27"/>
      <c r="M1498" s="109"/>
    </row>
    <row r="1499" spans="1:13">
      <c r="A1499" s="34" t="s">
        <v>52</v>
      </c>
      <c r="B1499" s="97"/>
      <c r="C1499" s="97"/>
      <c r="D1499" s="97"/>
      <c r="E1499" s="97"/>
      <c r="F1499" s="97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97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98"/>
      <c r="I1507" s="98"/>
      <c r="J1507" s="98"/>
      <c r="K1507" s="9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95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9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9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9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9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9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97"/>
      <c r="G1542" s="109"/>
      <c r="H1542" s="96" t="s">
        <v>51</v>
      </c>
      <c r="I1542" s="96"/>
      <c r="J1542" s="96"/>
      <c r="K1542" s="27"/>
      <c r="L1542" s="27"/>
      <c r="M1542" s="109"/>
    </row>
    <row r="1543" spans="1:13">
      <c r="A1543" s="34" t="s">
        <v>52</v>
      </c>
      <c r="B1543" s="97"/>
      <c r="C1543" s="97"/>
      <c r="D1543" s="97"/>
      <c r="E1543" s="97"/>
      <c r="F1543" s="97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97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98"/>
      <c r="I1551" s="98"/>
      <c r="J1551" s="98"/>
      <c r="K1551" s="9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95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9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9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9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9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9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97"/>
      <c r="G1586" s="109"/>
      <c r="H1586" s="96" t="s">
        <v>51</v>
      </c>
      <c r="I1586" s="96"/>
      <c r="J1586" s="96"/>
      <c r="K1586" s="27"/>
      <c r="L1586" s="27"/>
      <c r="M1586" s="109"/>
    </row>
    <row r="1587" spans="1:13">
      <c r="A1587" s="34" t="s">
        <v>52</v>
      </c>
      <c r="B1587" s="97"/>
      <c r="C1587" s="97"/>
      <c r="D1587" s="97"/>
      <c r="E1587" s="97"/>
      <c r="F1587" s="97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97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98"/>
      <c r="I1595" s="98"/>
      <c r="J1595" s="98"/>
      <c r="K1595" s="9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95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9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9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9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9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9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97"/>
      <c r="G1630" s="109"/>
      <c r="H1630" s="96" t="s">
        <v>51</v>
      </c>
      <c r="I1630" s="96"/>
      <c r="J1630" s="96"/>
      <c r="K1630" s="27"/>
      <c r="L1630" s="27"/>
      <c r="M1630" s="109"/>
    </row>
    <row r="1631" spans="1:13">
      <c r="A1631" s="34" t="s">
        <v>52</v>
      </c>
      <c r="B1631" s="97"/>
      <c r="C1631" s="97"/>
      <c r="D1631" s="97"/>
      <c r="E1631" s="97"/>
      <c r="F1631" s="97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97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98"/>
      <c r="I1639" s="98"/>
      <c r="J1639" s="98"/>
      <c r="K1639" s="9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95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9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9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9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9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9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97"/>
      <c r="G1674" s="109"/>
      <c r="H1674" s="96" t="s">
        <v>51</v>
      </c>
      <c r="I1674" s="96"/>
      <c r="J1674" s="96"/>
      <c r="K1674" s="27"/>
      <c r="L1674" s="27"/>
      <c r="M1674" s="109"/>
    </row>
    <row r="1675" spans="1:13">
      <c r="A1675" s="34" t="s">
        <v>52</v>
      </c>
      <c r="B1675" s="97"/>
      <c r="C1675" s="97"/>
      <c r="D1675" s="97"/>
      <c r="E1675" s="97"/>
      <c r="F1675" s="97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97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98"/>
      <c r="I1683" s="98"/>
      <c r="J1683" s="98"/>
      <c r="K1683" s="9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95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9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9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9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9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9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97"/>
      <c r="G1718" s="109"/>
      <c r="H1718" s="96" t="s">
        <v>51</v>
      </c>
      <c r="I1718" s="96"/>
      <c r="J1718" s="96"/>
      <c r="K1718" s="27"/>
      <c r="L1718" s="27"/>
      <c r="M1718" s="109"/>
    </row>
    <row r="1719" spans="1:13">
      <c r="A1719" s="34" t="s">
        <v>52</v>
      </c>
      <c r="B1719" s="97"/>
      <c r="C1719" s="97"/>
      <c r="D1719" s="97"/>
      <c r="E1719" s="97"/>
      <c r="F1719" s="97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97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98"/>
      <c r="I1727" s="98"/>
      <c r="J1727" s="98"/>
      <c r="K1727" s="9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95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9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9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9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9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9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97"/>
      <c r="G1762" s="109"/>
      <c r="H1762" s="96" t="s">
        <v>51</v>
      </c>
      <c r="I1762" s="96"/>
      <c r="J1762" s="96"/>
      <c r="K1762" s="27"/>
      <c r="L1762" s="27"/>
      <c r="M1762" s="109"/>
    </row>
    <row r="1763" spans="1:14">
      <c r="A1763" s="34" t="s">
        <v>52</v>
      </c>
      <c r="B1763" s="97"/>
      <c r="C1763" s="97"/>
      <c r="D1763" s="97"/>
      <c r="E1763" s="97"/>
      <c r="F1763" s="97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97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98"/>
      <c r="I1771" s="98"/>
      <c r="J1771" s="98"/>
      <c r="K1771" s="9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95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9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9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9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9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9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97"/>
      <c r="G1806" s="109"/>
      <c r="H1806" s="96" t="s">
        <v>51</v>
      </c>
      <c r="I1806" s="96"/>
      <c r="J1806" s="96"/>
      <c r="K1806" s="27"/>
      <c r="L1806" s="27"/>
      <c r="M1806" s="109"/>
    </row>
    <row r="1807" spans="1:13">
      <c r="A1807" s="34" t="s">
        <v>52</v>
      </c>
      <c r="B1807" s="97"/>
      <c r="C1807" s="97"/>
      <c r="D1807" s="97"/>
      <c r="E1807" s="97"/>
      <c r="F1807" s="97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97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98"/>
      <c r="I1815" s="98"/>
      <c r="J1815" s="98"/>
      <c r="K1815" s="9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95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9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9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9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9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9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97"/>
      <c r="G1850" s="109"/>
      <c r="H1850" s="96" t="s">
        <v>51</v>
      </c>
      <c r="I1850" s="96"/>
      <c r="J1850" s="96"/>
      <c r="K1850" s="27"/>
      <c r="L1850" s="27"/>
      <c r="M1850" s="109"/>
    </row>
    <row r="1851" spans="1:13">
      <c r="A1851" s="34" t="s">
        <v>52</v>
      </c>
      <c r="B1851" s="97"/>
      <c r="C1851" s="97"/>
      <c r="D1851" s="97"/>
      <c r="E1851" s="97"/>
      <c r="F1851" s="97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97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98"/>
      <c r="I1859" s="98"/>
      <c r="J1859" s="98"/>
      <c r="K1859" s="9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95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9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9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9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9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9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97"/>
      <c r="G1894" s="109"/>
      <c r="H1894" s="96" t="s">
        <v>51</v>
      </c>
      <c r="I1894" s="96"/>
      <c r="J1894" s="96"/>
      <c r="K1894" s="27"/>
      <c r="L1894" s="27"/>
      <c r="M1894" s="109"/>
    </row>
    <row r="1895" spans="1:13">
      <c r="A1895" s="34" t="s">
        <v>52</v>
      </c>
      <c r="B1895" s="97"/>
      <c r="C1895" s="97"/>
      <c r="D1895" s="97"/>
      <c r="E1895" s="97"/>
      <c r="F1895" s="97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97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98"/>
      <c r="I1903" s="98"/>
      <c r="J1903" s="98"/>
      <c r="K1903" s="9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95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9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9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9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9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9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97"/>
      <c r="G1938" s="109"/>
      <c r="H1938" s="96" t="s">
        <v>51</v>
      </c>
      <c r="I1938" s="96"/>
      <c r="J1938" s="96"/>
      <c r="K1938" s="27"/>
      <c r="L1938" s="27"/>
      <c r="M1938" s="109"/>
    </row>
    <row r="1939" spans="1:13">
      <c r="A1939" s="34" t="s">
        <v>52</v>
      </c>
      <c r="B1939" s="97"/>
      <c r="C1939" s="97"/>
      <c r="D1939" s="97"/>
      <c r="E1939" s="97"/>
      <c r="F1939" s="97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97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98"/>
      <c r="I1947" s="98"/>
      <c r="J1947" s="98"/>
      <c r="K1947" s="9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95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9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9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9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9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9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97"/>
      <c r="G1982" s="109"/>
      <c r="H1982" s="96" t="s">
        <v>51</v>
      </c>
      <c r="I1982" s="96"/>
      <c r="J1982" s="96"/>
      <c r="K1982" s="27"/>
      <c r="L1982" s="27"/>
      <c r="M1982" s="109"/>
    </row>
    <row r="1983" spans="1:13">
      <c r="A1983" s="34" t="s">
        <v>52</v>
      </c>
      <c r="B1983" s="97"/>
      <c r="C1983" s="97"/>
      <c r="D1983" s="97"/>
      <c r="E1983" s="97"/>
      <c r="F1983" s="97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97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98"/>
      <c r="I1991" s="98"/>
      <c r="J1991" s="98"/>
      <c r="K1991" s="9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95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9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9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9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9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9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97"/>
      <c r="G2026" s="109"/>
      <c r="H2026" s="96" t="s">
        <v>51</v>
      </c>
      <c r="I2026" s="96"/>
      <c r="J2026" s="96"/>
      <c r="K2026" s="27"/>
      <c r="L2026" s="27"/>
      <c r="M2026" s="109"/>
    </row>
    <row r="2027" spans="1:13">
      <c r="A2027" s="34" t="s">
        <v>52</v>
      </c>
      <c r="B2027" s="97"/>
      <c r="C2027" s="97"/>
      <c r="D2027" s="97"/>
      <c r="E2027" s="97"/>
      <c r="F2027" s="97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97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98"/>
      <c r="I2035" s="98"/>
      <c r="J2035" s="98"/>
      <c r="K2035" s="9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95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9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9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9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9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9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97"/>
      <c r="G2070" s="109"/>
      <c r="H2070" s="96" t="s">
        <v>51</v>
      </c>
      <c r="I2070" s="96"/>
      <c r="J2070" s="96"/>
      <c r="K2070" s="27"/>
      <c r="L2070" s="27"/>
      <c r="M2070" s="109"/>
    </row>
    <row r="2071" spans="1:13">
      <c r="A2071" s="34" t="s">
        <v>52</v>
      </c>
      <c r="B2071" s="97"/>
      <c r="C2071" s="97"/>
      <c r="D2071" s="97"/>
      <c r="E2071" s="97"/>
      <c r="F2071" s="97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97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98"/>
      <c r="I2079" s="98"/>
      <c r="J2079" s="98"/>
      <c r="K2079" s="9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95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9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9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9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9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9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97"/>
      <c r="G2114" s="109"/>
      <c r="H2114" s="96" t="s">
        <v>51</v>
      </c>
      <c r="I2114" s="96"/>
      <c r="J2114" s="96"/>
      <c r="K2114" s="27"/>
      <c r="L2114" s="27"/>
      <c r="M2114" s="109"/>
    </row>
    <row r="2115" spans="1:13">
      <c r="A2115" s="34" t="s">
        <v>52</v>
      </c>
      <c r="B2115" s="97"/>
      <c r="C2115" s="97"/>
      <c r="D2115" s="97"/>
      <c r="E2115" s="97"/>
      <c r="F2115" s="97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97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98"/>
      <c r="I2123" s="98"/>
      <c r="J2123" s="98"/>
      <c r="K2123" s="9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95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9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9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9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9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9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97"/>
      <c r="G2158" s="109"/>
      <c r="H2158" s="96" t="s">
        <v>51</v>
      </c>
      <c r="I2158" s="96"/>
      <c r="J2158" s="96"/>
      <c r="K2158" s="27"/>
      <c r="L2158" s="27"/>
      <c r="M2158" s="109"/>
    </row>
    <row r="2159" spans="1:13">
      <c r="A2159" s="34" t="s">
        <v>52</v>
      </c>
      <c r="B2159" s="97"/>
      <c r="C2159" s="97"/>
      <c r="D2159" s="97"/>
      <c r="E2159" s="97"/>
      <c r="F2159" s="97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97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98"/>
      <c r="I2167" s="98"/>
      <c r="J2167" s="98"/>
      <c r="K2167" s="9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95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9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9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9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9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9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97"/>
      <c r="G2202" s="109"/>
      <c r="H2202" s="96" t="s">
        <v>51</v>
      </c>
      <c r="I2202" s="96"/>
      <c r="J2202" s="96"/>
      <c r="K2202" s="27"/>
      <c r="L2202" s="27"/>
      <c r="M2202" s="109"/>
    </row>
    <row r="2203" spans="1:13">
      <c r="A2203" s="34" t="s">
        <v>52</v>
      </c>
      <c r="B2203" s="97"/>
      <c r="C2203" s="97"/>
      <c r="D2203" s="97"/>
      <c r="E2203" s="97"/>
      <c r="F2203" s="97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97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98"/>
      <c r="I2211" s="98"/>
      <c r="J2211" s="98"/>
      <c r="K2211" s="9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95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9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9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9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9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9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97"/>
      <c r="G2246" s="109"/>
      <c r="H2246" s="96" t="s">
        <v>51</v>
      </c>
      <c r="I2246" s="96"/>
      <c r="J2246" s="96"/>
      <c r="K2246" s="27"/>
      <c r="L2246" s="27"/>
      <c r="M2246" s="109"/>
    </row>
    <row r="2247" spans="1:13">
      <c r="A2247" s="34" t="s">
        <v>52</v>
      </c>
      <c r="B2247" s="97"/>
      <c r="C2247" s="97"/>
      <c r="D2247" s="97"/>
      <c r="E2247" s="97"/>
      <c r="F2247" s="97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97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98"/>
      <c r="I2255" s="98"/>
      <c r="J2255" s="98"/>
      <c r="K2255" s="9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95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9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9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9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9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9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97"/>
      <c r="G2290" s="109"/>
      <c r="H2290" s="96" t="s">
        <v>51</v>
      </c>
      <c r="I2290" s="96"/>
      <c r="J2290" s="96"/>
      <c r="K2290" s="27"/>
      <c r="L2290" s="27"/>
      <c r="M2290" s="109"/>
    </row>
    <row r="2291" spans="1:13">
      <c r="A2291" s="34" t="s">
        <v>52</v>
      </c>
      <c r="B2291" s="97"/>
      <c r="C2291" s="97"/>
      <c r="D2291" s="97"/>
      <c r="E2291" s="97"/>
      <c r="F2291" s="97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97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98"/>
      <c r="I2299" s="98"/>
      <c r="J2299" s="98"/>
      <c r="K2299" s="9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95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9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9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9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9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9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97"/>
      <c r="G2334" s="109"/>
      <c r="H2334" s="96" t="s">
        <v>51</v>
      </c>
      <c r="I2334" s="96"/>
      <c r="J2334" s="96"/>
      <c r="K2334" s="27"/>
      <c r="L2334" s="27"/>
      <c r="M2334" s="109"/>
    </row>
    <row r="2335" spans="1:13">
      <c r="A2335" s="34" t="s">
        <v>52</v>
      </c>
      <c r="B2335" s="97"/>
      <c r="C2335" s="97"/>
      <c r="D2335" s="97"/>
      <c r="E2335" s="97"/>
      <c r="F2335" s="97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97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98"/>
      <c r="I2343" s="98"/>
      <c r="J2343" s="98"/>
      <c r="K2343" s="9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95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9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9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9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9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9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97"/>
      <c r="G2378" s="109"/>
      <c r="H2378" s="96" t="s">
        <v>51</v>
      </c>
      <c r="I2378" s="96"/>
      <c r="J2378" s="96"/>
      <c r="K2378" s="27"/>
      <c r="L2378" s="27"/>
      <c r="M2378" s="109"/>
    </row>
    <row r="2379" spans="1:13">
      <c r="A2379" s="34" t="s">
        <v>52</v>
      </c>
      <c r="B2379" s="97"/>
      <c r="C2379" s="97"/>
      <c r="D2379" s="97"/>
      <c r="E2379" s="97"/>
      <c r="F2379" s="97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97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98"/>
      <c r="I2387" s="98"/>
      <c r="J2387" s="98"/>
      <c r="K2387" s="9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95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9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9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9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9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9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97"/>
      <c r="G2422" s="109"/>
      <c r="H2422" s="96" t="s">
        <v>51</v>
      </c>
      <c r="I2422" s="96"/>
      <c r="J2422" s="96"/>
      <c r="K2422" s="27"/>
      <c r="L2422" s="27"/>
      <c r="M2422" s="109"/>
    </row>
    <row r="2423" spans="1:13">
      <c r="A2423" s="34" t="s">
        <v>52</v>
      </c>
      <c r="B2423" s="97"/>
      <c r="C2423" s="97"/>
      <c r="D2423" s="97"/>
      <c r="E2423" s="97"/>
      <c r="F2423" s="97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97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98"/>
      <c r="I2431" s="98"/>
      <c r="J2431" s="98"/>
      <c r="K2431" s="9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95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9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9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9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9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9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97"/>
      <c r="G2466" s="109"/>
      <c r="H2466" s="96" t="s">
        <v>51</v>
      </c>
      <c r="I2466" s="96"/>
      <c r="J2466" s="96"/>
      <c r="K2466" s="27"/>
      <c r="L2466" s="27"/>
      <c r="M2466" s="109"/>
    </row>
    <row r="2467" spans="1:13">
      <c r="A2467" s="34" t="s">
        <v>52</v>
      </c>
      <c r="B2467" s="97"/>
      <c r="C2467" s="97"/>
      <c r="D2467" s="97"/>
      <c r="E2467" s="97"/>
      <c r="F2467" s="97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97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98"/>
      <c r="I2475" s="98"/>
      <c r="J2475" s="98"/>
      <c r="K2475" s="9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95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9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9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9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9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9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97"/>
      <c r="G2510" s="109"/>
      <c r="H2510" s="96" t="s">
        <v>51</v>
      </c>
      <c r="I2510" s="96"/>
      <c r="J2510" s="96"/>
      <c r="K2510" s="27"/>
      <c r="L2510" s="27"/>
      <c r="M2510" s="109"/>
    </row>
    <row r="2511" spans="1:13">
      <c r="A2511" s="34" t="s">
        <v>52</v>
      </c>
      <c r="B2511" s="97"/>
      <c r="C2511" s="97"/>
      <c r="D2511" s="97"/>
      <c r="E2511" s="97"/>
      <c r="F2511" s="97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97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98"/>
      <c r="I2519" s="98"/>
      <c r="J2519" s="98"/>
      <c r="K2519" s="9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95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9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9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9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9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9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97"/>
      <c r="G2554" s="109"/>
      <c r="H2554" s="96" t="s">
        <v>51</v>
      </c>
      <c r="I2554" s="96"/>
      <c r="J2554" s="96"/>
      <c r="K2554" s="27"/>
      <c r="L2554" s="27"/>
      <c r="M2554" s="109"/>
    </row>
    <row r="2555" spans="1:13">
      <c r="A2555" s="34" t="s">
        <v>52</v>
      </c>
      <c r="B2555" s="97"/>
      <c r="C2555" s="97"/>
      <c r="D2555" s="97"/>
      <c r="E2555" s="97"/>
      <c r="F2555" s="97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97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98"/>
      <c r="I2563" s="98"/>
      <c r="J2563" s="98"/>
      <c r="K2563" s="9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95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9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9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9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9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9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97"/>
      <c r="G2598" s="109"/>
      <c r="H2598" s="96" t="s">
        <v>51</v>
      </c>
      <c r="I2598" s="96"/>
      <c r="J2598" s="96"/>
      <c r="K2598" s="27"/>
      <c r="L2598" s="27"/>
      <c r="M2598" s="109"/>
    </row>
    <row r="2599" spans="1:13">
      <c r="A2599" s="34" t="s">
        <v>52</v>
      </c>
      <c r="B2599" s="97"/>
      <c r="C2599" s="97"/>
      <c r="D2599" s="97"/>
      <c r="E2599" s="97"/>
      <c r="F2599" s="97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97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98"/>
      <c r="I2607" s="98"/>
      <c r="J2607" s="98"/>
      <c r="K2607" s="9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95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9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9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9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9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9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97"/>
      <c r="G2642" s="109"/>
      <c r="H2642" s="96" t="s">
        <v>51</v>
      </c>
      <c r="I2642" s="96"/>
      <c r="J2642" s="96"/>
      <c r="K2642" s="27"/>
      <c r="L2642" s="27"/>
      <c r="M2642" s="109"/>
    </row>
    <row r="2643" spans="1:13">
      <c r="A2643" s="34" t="s">
        <v>52</v>
      </c>
      <c r="B2643" s="97"/>
      <c r="C2643" s="97"/>
      <c r="D2643" s="97"/>
      <c r="E2643" s="97"/>
      <c r="F2643" s="97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97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98"/>
      <c r="I2651" s="98"/>
      <c r="J2651" s="98"/>
      <c r="K2651" s="9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95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9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9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9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9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9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97"/>
      <c r="G2686" s="109"/>
      <c r="H2686" s="96" t="s">
        <v>51</v>
      </c>
      <c r="I2686" s="96"/>
      <c r="J2686" s="96"/>
      <c r="K2686" s="27"/>
      <c r="L2686" s="27"/>
      <c r="M2686" s="109"/>
    </row>
    <row r="2687" spans="1:13">
      <c r="A2687" s="34" t="s">
        <v>52</v>
      </c>
      <c r="B2687" s="97"/>
      <c r="C2687" s="97"/>
      <c r="D2687" s="97"/>
      <c r="E2687" s="97"/>
      <c r="F2687" s="97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97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98"/>
      <c r="I2695" s="98"/>
      <c r="J2695" s="98"/>
      <c r="K2695" s="9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95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9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9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9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9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9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97"/>
      <c r="G2730" s="109"/>
      <c r="H2730" s="96" t="s">
        <v>51</v>
      </c>
      <c r="I2730" s="96"/>
      <c r="J2730" s="96"/>
      <c r="K2730" s="27"/>
      <c r="L2730" s="27"/>
      <c r="M2730" s="109"/>
    </row>
    <row r="2731" spans="1:13">
      <c r="A2731" s="34" t="s">
        <v>52</v>
      </c>
      <c r="B2731" s="97"/>
      <c r="C2731" s="97"/>
      <c r="D2731" s="97"/>
      <c r="E2731" s="97"/>
      <c r="F2731" s="97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97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98"/>
      <c r="I2739" s="98"/>
      <c r="J2739" s="98"/>
      <c r="K2739" s="9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95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9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9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9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9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9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97"/>
      <c r="G2774" s="109"/>
      <c r="H2774" s="96" t="s">
        <v>51</v>
      </c>
      <c r="I2774" s="96"/>
      <c r="J2774" s="96"/>
      <c r="K2774" s="27"/>
      <c r="L2774" s="27"/>
      <c r="M2774" s="109"/>
    </row>
    <row r="2775" spans="1:13">
      <c r="A2775" s="34" t="s">
        <v>52</v>
      </c>
      <c r="B2775" s="97"/>
      <c r="C2775" s="97"/>
      <c r="D2775" s="97"/>
      <c r="E2775" s="97"/>
      <c r="F2775" s="97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97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98"/>
      <c r="I2783" s="98"/>
      <c r="J2783" s="98"/>
      <c r="K2783" s="9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95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9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9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9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9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9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97"/>
      <c r="G2818" s="109"/>
      <c r="H2818" s="96" t="s">
        <v>51</v>
      </c>
      <c r="I2818" s="96"/>
      <c r="J2818" s="96"/>
      <c r="K2818" s="27"/>
      <c r="L2818" s="27"/>
      <c r="M2818" s="109"/>
    </row>
    <row r="2819" spans="1:13">
      <c r="A2819" s="34" t="s">
        <v>52</v>
      </c>
      <c r="B2819" s="97"/>
      <c r="C2819" s="97"/>
      <c r="D2819" s="97"/>
      <c r="E2819" s="97"/>
      <c r="F2819" s="97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97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98"/>
      <c r="I2827" s="98"/>
      <c r="J2827" s="98"/>
      <c r="K2827" s="9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95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9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9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9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9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9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97"/>
      <c r="G2862" s="109"/>
      <c r="H2862" s="96" t="s">
        <v>51</v>
      </c>
      <c r="I2862" s="96"/>
      <c r="J2862" s="96"/>
      <c r="K2862" s="27"/>
      <c r="L2862" s="27"/>
      <c r="M2862" s="109"/>
    </row>
    <row r="2863" spans="1:13">
      <c r="A2863" s="34" t="s">
        <v>52</v>
      </c>
      <c r="B2863" s="97"/>
      <c r="C2863" s="97"/>
      <c r="D2863" s="97"/>
      <c r="E2863" s="97"/>
      <c r="F2863" s="97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97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98"/>
      <c r="I2871" s="98"/>
      <c r="J2871" s="98"/>
      <c r="K2871" s="9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95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9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9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9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9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9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97"/>
      <c r="G2906" s="109"/>
      <c r="H2906" s="96" t="s">
        <v>51</v>
      </c>
      <c r="I2906" s="96"/>
      <c r="J2906" s="96"/>
      <c r="K2906" s="27"/>
      <c r="L2906" s="27"/>
      <c r="M2906" s="109"/>
    </row>
    <row r="2907" spans="1:13">
      <c r="A2907" s="34" t="s">
        <v>52</v>
      </c>
      <c r="B2907" s="97"/>
      <c r="C2907" s="97"/>
      <c r="D2907" s="97"/>
      <c r="E2907" s="97"/>
      <c r="F2907" s="97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97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98"/>
      <c r="I2915" s="98"/>
      <c r="J2915" s="98"/>
      <c r="K2915" s="9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95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9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9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9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9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9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97"/>
      <c r="G2950" s="109"/>
      <c r="H2950" s="96" t="s">
        <v>51</v>
      </c>
      <c r="I2950" s="96"/>
      <c r="J2950" s="96"/>
      <c r="K2950" s="27"/>
      <c r="L2950" s="27"/>
      <c r="M2950" s="109"/>
    </row>
    <row r="2951" spans="1:13">
      <c r="A2951" s="34" t="s">
        <v>52</v>
      </c>
      <c r="B2951" s="97"/>
      <c r="C2951" s="97"/>
      <c r="D2951" s="97"/>
      <c r="E2951" s="97"/>
      <c r="F2951" s="97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97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98"/>
      <c r="I2959" s="98"/>
      <c r="J2959" s="98"/>
      <c r="K2959" s="9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95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9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9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9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9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9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0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J460:K460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79:I379"/>
    <mergeCell ref="H386:I386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H291:I291"/>
    <mergeCell ref="J328:K328"/>
    <mergeCell ref="H335:I335"/>
    <mergeCell ref="H342:I342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A221:L221"/>
    <mergeCell ref="A222:E222"/>
    <mergeCell ref="H232:I232"/>
    <mergeCell ref="A177:L177"/>
    <mergeCell ref="A178:E178"/>
    <mergeCell ref="H188:I188"/>
    <mergeCell ref="H191:I191"/>
    <mergeCell ref="J191:K191"/>
    <mergeCell ref="A266:E266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A1:L1"/>
    <mergeCell ref="A2:E2"/>
    <mergeCell ref="H12:I12"/>
    <mergeCell ref="H15:I15"/>
    <mergeCell ref="J15:K15"/>
    <mergeCell ref="H16:I17"/>
    <mergeCell ref="J16:K17"/>
    <mergeCell ref="J284:K284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55" manualBreakCount="55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  <brk id="484" max="12" man="1"/>
    <brk id="528" max="12" man="1"/>
    <brk id="572" max="12" man="1"/>
    <brk id="616" max="12" man="1"/>
    <brk id="660" max="12" man="1"/>
    <brk id="704" max="12" man="1"/>
    <brk id="748" max="12" man="1"/>
    <brk id="792" max="12" man="1"/>
    <brk id="836" max="12" man="1"/>
    <brk id="880" max="12" man="1"/>
    <brk id="924" max="12" man="1"/>
    <brk id="968" max="12" man="1"/>
    <brk id="1012" max="12" man="1"/>
    <brk id="1056" max="12" man="1"/>
    <brk id="1100" max="12" man="1"/>
    <brk id="1144" max="12" man="1"/>
    <brk id="1188" max="12" man="1"/>
    <brk id="1232" max="12" man="1"/>
    <brk id="1276" max="12" man="1"/>
    <brk id="1320" max="12" man="1"/>
    <brk id="1364" max="12" man="1"/>
    <brk id="1408" max="12" man="1"/>
    <brk id="1452" max="12" man="1"/>
    <brk id="1496" max="12" man="1"/>
    <brk id="1584" max="12" man="1"/>
    <brk id="1628" max="12" man="1"/>
    <brk id="1672" max="12" man="1"/>
    <brk id="1716" max="12" man="1"/>
    <brk id="1760" max="12" man="1"/>
    <brk id="1804" max="12" man="1"/>
    <brk id="1848" max="12" man="1"/>
    <brk id="1936" max="12" man="1"/>
    <brk id="1980" max="12" man="1"/>
    <brk id="2024" max="12" man="1"/>
    <brk id="2068" max="12" man="1"/>
    <brk id="2112" max="12" man="1"/>
    <brk id="2156" max="12" man="1"/>
    <brk id="2200" max="12" man="1"/>
    <brk id="2244" max="12" man="1"/>
    <brk id="2288" max="12" man="1"/>
    <brk id="2332" max="12" man="1"/>
    <brk id="2420" max="12" man="1"/>
    <brk id="2464" max="12" man="1"/>
    <brk id="2640" max="12" man="1"/>
    <brk id="2816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FF00"/>
  </sheetPr>
  <dimension ref="A1:V2992"/>
  <sheetViews>
    <sheetView topLeftCell="A2" workbookViewId="0">
      <selection activeCell="E35" sqref="E35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3.1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100"/>
      <c r="P1" s="100"/>
      <c r="Q1" s="100"/>
      <c r="R1" s="100"/>
      <c r="S1" s="100"/>
    </row>
    <row r="2" spans="1:22">
      <c r="A2" s="202" t="s">
        <v>86</v>
      </c>
      <c r="B2" s="203"/>
      <c r="C2" s="203"/>
      <c r="D2" s="203"/>
      <c r="E2" s="203"/>
      <c r="F2" s="102"/>
      <c r="G2" s="109"/>
      <c r="H2" s="105" t="s">
        <v>51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52</v>
      </c>
      <c r="B3" s="102">
        <v>1</v>
      </c>
      <c r="C3" s="102"/>
      <c r="D3" s="102"/>
      <c r="E3" s="102"/>
      <c r="F3" s="102"/>
      <c r="G3" s="109"/>
      <c r="H3" s="55" t="s">
        <v>186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53</v>
      </c>
      <c r="D4" s="67">
        <v>13530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59</v>
      </c>
      <c r="D5" s="30">
        <v>588</v>
      </c>
      <c r="E5" s="30"/>
      <c r="F5" s="28"/>
      <c r="G5" s="109" t="s">
        <v>191</v>
      </c>
      <c r="H5" s="31">
        <v>1</v>
      </c>
      <c r="I5" s="68"/>
      <c r="J5" s="35">
        <v>13336.5</v>
      </c>
      <c r="K5" s="31" t="s">
        <v>189</v>
      </c>
      <c r="L5" s="33">
        <v>1</v>
      </c>
      <c r="M5" s="111" t="s">
        <v>190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60</v>
      </c>
      <c r="D6" s="30">
        <v>300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187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24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78</v>
      </c>
      <c r="D12" s="6" t="s">
        <v>140</v>
      </c>
      <c r="E12" s="71" t="s">
        <v>78</v>
      </c>
      <c r="F12" s="6" t="s">
        <v>71</v>
      </c>
      <c r="G12" s="109"/>
      <c r="H12" s="204" t="s">
        <v>75</v>
      </c>
      <c r="I12" s="205"/>
      <c r="J12" s="103">
        <v>14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13336.5</v>
      </c>
      <c r="C13" s="71" t="s">
        <v>78</v>
      </c>
      <c r="D13" s="6" t="s">
        <v>184</v>
      </c>
      <c r="E13" s="71" t="s">
        <v>78</v>
      </c>
      <c r="F13" s="69" t="s">
        <v>73</v>
      </c>
      <c r="G13" s="109"/>
      <c r="H13" s="21" t="s">
        <v>64</v>
      </c>
      <c r="I13" s="21"/>
      <c r="J13" s="43">
        <f>SUM(J5*L5)+(J6*L6)+(J7*L7)+(J8*L8)+10+6</f>
        <v>13352.5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SUM(B12:B14)+B11+6</f>
        <v>13352.5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193</v>
      </c>
      <c r="C15" s="7"/>
      <c r="D15" s="7"/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16</v>
      </c>
      <c r="I20" s="196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01" t="s">
        <v>14</v>
      </c>
      <c r="I21" s="101" t="s">
        <v>33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45</v>
      </c>
      <c r="I22" s="23">
        <v>94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44.1</v>
      </c>
      <c r="I23" s="23">
        <v>174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23">
        <v>43.3</v>
      </c>
      <c r="I24" s="7">
        <v>254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23">
        <v>42.5</v>
      </c>
      <c r="I25" s="7">
        <v>334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23">
        <v>41.7</v>
      </c>
      <c r="I26" s="7">
        <v>414</v>
      </c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23">
        <v>40.9</v>
      </c>
      <c r="I27" s="7">
        <v>494</v>
      </c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82" t="s">
        <v>184</v>
      </c>
      <c r="I29" s="196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01" t="s">
        <v>14</v>
      </c>
      <c r="I30" s="101" t="s">
        <v>33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7">
        <v>40.9</v>
      </c>
      <c r="I31" s="23">
        <v>94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41.7</v>
      </c>
      <c r="I32" s="23">
        <v>174</v>
      </c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23">
        <v>42.5</v>
      </c>
      <c r="I33" s="7">
        <v>254</v>
      </c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23">
        <v>43.3</v>
      </c>
      <c r="I34" s="7">
        <v>334</v>
      </c>
      <c r="J34" s="42"/>
      <c r="K34" s="8"/>
      <c r="L34" s="8"/>
      <c r="M34" s="130"/>
    </row>
    <row r="35" spans="1:13">
      <c r="G35" s="130"/>
      <c r="H35" s="23">
        <v>44.1</v>
      </c>
      <c r="I35" s="7">
        <v>414</v>
      </c>
      <c r="J35" s="8"/>
      <c r="K35" s="8"/>
      <c r="L35" s="8"/>
      <c r="M35" s="130"/>
    </row>
    <row r="36" spans="1:13">
      <c r="G36" s="130"/>
      <c r="H36" s="23">
        <v>45</v>
      </c>
      <c r="I36" s="7">
        <v>494</v>
      </c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102"/>
      <c r="G46" s="109"/>
      <c r="H46" s="105" t="s">
        <v>51</v>
      </c>
      <c r="I46" s="105"/>
      <c r="J46" s="105"/>
      <c r="K46" s="27"/>
      <c r="L46" s="27"/>
      <c r="M46" s="109"/>
    </row>
    <row r="47" spans="1:13">
      <c r="A47" s="34" t="s">
        <v>52</v>
      </c>
      <c r="B47" s="102">
        <v>2</v>
      </c>
      <c r="C47" s="102"/>
      <c r="D47" s="102"/>
      <c r="E47" s="102"/>
      <c r="F47" s="102"/>
      <c r="G47" s="109"/>
      <c r="H47" s="55" t="s">
        <v>186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53</v>
      </c>
      <c r="D48" s="67">
        <v>13530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588</v>
      </c>
      <c r="E49" s="30"/>
      <c r="F49" s="28"/>
      <c r="G49" s="109" t="s">
        <v>190</v>
      </c>
      <c r="H49" s="31">
        <v>1</v>
      </c>
      <c r="I49" s="68"/>
      <c r="J49" s="35">
        <v>13330</v>
      </c>
      <c r="K49" s="31" t="s">
        <v>188</v>
      </c>
      <c r="L49" s="33">
        <v>1</v>
      </c>
      <c r="M49" s="111" t="s">
        <v>190</v>
      </c>
      <c r="N49" s="100"/>
    </row>
    <row r="50" spans="1:14">
      <c r="A50" s="9" t="s">
        <v>0</v>
      </c>
      <c r="B50" s="10"/>
      <c r="C50" s="15" t="s">
        <v>60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61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62</v>
      </c>
      <c r="B52" s="11"/>
      <c r="C52" s="16" t="s">
        <v>63</v>
      </c>
      <c r="D52" s="57" t="s">
        <v>187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24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17">
        <v>3</v>
      </c>
      <c r="B56" s="75">
        <v>0</v>
      </c>
      <c r="C56" s="71" t="s">
        <v>78</v>
      </c>
      <c r="D56" s="6" t="s">
        <v>194</v>
      </c>
      <c r="E56" s="71" t="s">
        <v>78</v>
      </c>
      <c r="F56" s="6" t="s">
        <v>71</v>
      </c>
      <c r="G56" s="109"/>
      <c r="H56" s="204" t="s">
        <v>75</v>
      </c>
      <c r="I56" s="205"/>
      <c r="J56" s="103">
        <v>50</v>
      </c>
      <c r="K56" s="44" t="s">
        <v>35</v>
      </c>
      <c r="L56" s="5"/>
      <c r="M56" s="126"/>
    </row>
    <row r="57" spans="1:14">
      <c r="A57" s="17">
        <v>4</v>
      </c>
      <c r="B57" s="75">
        <v>13330</v>
      </c>
      <c r="C57" s="71" t="s">
        <v>78</v>
      </c>
      <c r="D57" s="6" t="s">
        <v>194</v>
      </c>
      <c r="E57" s="71" t="s">
        <v>78</v>
      </c>
      <c r="F57" s="69" t="s">
        <v>73</v>
      </c>
      <c r="G57" s="109"/>
      <c r="H57" s="21" t="s">
        <v>64</v>
      </c>
      <c r="I57" s="21"/>
      <c r="J57" s="43">
        <f>SUM(J49*L49)+(J50*L50)+(J51*L51)+(J52*L52)+10+6</f>
        <v>13346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76</v>
      </c>
      <c r="D58" s="71" t="s">
        <v>76</v>
      </c>
      <c r="E58" s="71" t="s">
        <v>76</v>
      </c>
      <c r="F58" s="6"/>
      <c r="G58" s="109"/>
      <c r="H58" s="21" t="s">
        <v>65</v>
      </c>
      <c r="I58" s="21"/>
      <c r="J58" s="43">
        <f>SUM(B56:B58)+B55+6</f>
        <v>13346</v>
      </c>
      <c r="K58" s="27"/>
      <c r="L58" s="3"/>
      <c r="M58" s="127"/>
    </row>
    <row r="59" spans="1:14">
      <c r="A59" s="17">
        <v>6</v>
      </c>
      <c r="B59" s="23" t="s">
        <v>193</v>
      </c>
      <c r="C59" s="7"/>
      <c r="D59" s="7"/>
      <c r="E59" s="71"/>
      <c r="F59" s="6"/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/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01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01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01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01" t="s">
        <v>12</v>
      </c>
      <c r="I68" s="7">
        <v>6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01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102"/>
      <c r="G90" s="109"/>
      <c r="H90" s="105" t="s">
        <v>51</v>
      </c>
      <c r="I90" s="105"/>
      <c r="J90" s="105"/>
      <c r="K90" s="27"/>
      <c r="L90" s="27"/>
      <c r="M90" s="109"/>
    </row>
    <row r="91" spans="1:13">
      <c r="A91" s="34" t="s">
        <v>52</v>
      </c>
      <c r="B91" s="102"/>
      <c r="C91" s="102"/>
      <c r="D91" s="102"/>
      <c r="E91" s="102"/>
      <c r="F91" s="102"/>
      <c r="G91" s="109"/>
      <c r="H91" s="55" t="s">
        <v>89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53</v>
      </c>
      <c r="D92" s="67"/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60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61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62</v>
      </c>
      <c r="B96" s="11"/>
      <c r="C96" s="16" t="s">
        <v>63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13">
        <v>19</v>
      </c>
      <c r="D98" s="77">
        <v>22</v>
      </c>
      <c r="E98" s="13">
        <v>19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75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64</v>
      </c>
      <c r="I101" s="21"/>
      <c r="J101" s="43">
        <f>SUM(J93*L93)+(J94*L94)+(J95*L95)+(J96*L96)+10</f>
        <v>10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65</v>
      </c>
      <c r="I102" s="21"/>
      <c r="J102" s="43">
        <f>SUM(B100:B102)*5+(B104)*3+B99</f>
        <v>10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2"/>
      <c r="I108" s="183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102"/>
      <c r="G134" s="109"/>
      <c r="H134" s="105" t="s">
        <v>51</v>
      </c>
      <c r="I134" s="105"/>
      <c r="J134" s="105"/>
      <c r="K134" s="27"/>
      <c r="L134" s="27"/>
      <c r="M134" s="109"/>
    </row>
    <row r="135" spans="1:13">
      <c r="A135" s="34" t="s">
        <v>52</v>
      </c>
      <c r="B135" s="102"/>
      <c r="C135" s="102"/>
      <c r="D135" s="102"/>
      <c r="E135" s="102"/>
      <c r="F135" s="102"/>
      <c r="G135" s="109"/>
      <c r="H135" s="55" t="s">
        <v>89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53</v>
      </c>
      <c r="D136" s="67"/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60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61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62</v>
      </c>
      <c r="B140" s="11"/>
      <c r="C140" s="16" t="s">
        <v>63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13">
        <v>19</v>
      </c>
      <c r="D142" s="77">
        <v>22</v>
      </c>
      <c r="E142" s="13">
        <v>19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75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64</v>
      </c>
      <c r="I145" s="21"/>
      <c r="J145" s="43">
        <f>SUM(J137*L137)+(J138*L138)+(J139*L139)+(J140*L140)+10</f>
        <v>10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65</v>
      </c>
      <c r="I146" s="21"/>
      <c r="J146" s="43">
        <f>SUM(B144:B146)*5+(B148)*3+B143</f>
        <v>10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2"/>
      <c r="I152" s="183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102"/>
      <c r="G178" s="109"/>
      <c r="H178" s="105" t="s">
        <v>51</v>
      </c>
      <c r="I178" s="105"/>
      <c r="J178" s="105"/>
      <c r="K178" s="27"/>
      <c r="L178" s="27"/>
      <c r="M178" s="109"/>
    </row>
    <row r="179" spans="1:13">
      <c r="A179" s="34" t="s">
        <v>52</v>
      </c>
      <c r="B179" s="102"/>
      <c r="C179" s="102"/>
      <c r="D179" s="102"/>
      <c r="E179" s="102"/>
      <c r="F179" s="102"/>
      <c r="G179" s="109"/>
      <c r="H179" s="55" t="s">
        <v>89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53</v>
      </c>
      <c r="D180" s="67"/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60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61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62</v>
      </c>
      <c r="B184" s="11"/>
      <c r="C184" s="16" t="s">
        <v>63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13">
        <v>19</v>
      </c>
      <c r="D186" s="77">
        <v>22</v>
      </c>
      <c r="E186" s="13">
        <v>19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75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64</v>
      </c>
      <c r="I189" s="21"/>
      <c r="J189" s="43">
        <f>SUM(J181*L181)+(J182*L182)+(J183*L183)+(J184*L184)+10</f>
        <v>10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65</v>
      </c>
      <c r="I190" s="21"/>
      <c r="J190" s="43">
        <f>SUM(B188:B190)*5+(B192)*3+B187</f>
        <v>10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2"/>
      <c r="I196" s="183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102"/>
      <c r="G222" s="109"/>
      <c r="H222" s="105" t="s">
        <v>51</v>
      </c>
      <c r="I222" s="105"/>
      <c r="J222" s="105"/>
      <c r="K222" s="27"/>
      <c r="L222" s="27"/>
      <c r="M222" s="109"/>
    </row>
    <row r="223" spans="1:13">
      <c r="A223" s="34" t="s">
        <v>52</v>
      </c>
      <c r="B223" s="102"/>
      <c r="C223" s="102"/>
      <c r="D223" s="102"/>
      <c r="E223" s="102"/>
      <c r="F223" s="102"/>
      <c r="G223" s="109"/>
      <c r="H223" s="55" t="s">
        <v>89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53</v>
      </c>
      <c r="D224" s="67"/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60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61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13">
        <v>19</v>
      </c>
      <c r="D230" s="77">
        <v>22</v>
      </c>
      <c r="E230" s="13">
        <v>19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75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64</v>
      </c>
      <c r="I233" s="21"/>
      <c r="J233" s="43">
        <f>SUM(J225*L225)+(J226*L226)+(J227*L227)+(J228*L228)+10</f>
        <v>10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65</v>
      </c>
      <c r="I234" s="21"/>
      <c r="J234" s="43">
        <f>SUM(B232:B234)*5+(B236)*3+B231</f>
        <v>10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2"/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102"/>
      <c r="G266" s="109"/>
      <c r="H266" s="105" t="s">
        <v>51</v>
      </c>
      <c r="I266" s="105"/>
      <c r="J266" s="105"/>
      <c r="K266" s="27"/>
      <c r="L266" s="27"/>
      <c r="M266" s="109"/>
    </row>
    <row r="267" spans="1:13">
      <c r="A267" s="34" t="s">
        <v>52</v>
      </c>
      <c r="B267" s="102"/>
      <c r="C267" s="102"/>
      <c r="D267" s="102"/>
      <c r="E267" s="102"/>
      <c r="F267" s="102"/>
      <c r="G267" s="109"/>
      <c r="H267" s="55" t="s">
        <v>89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53</v>
      </c>
      <c r="D268" s="67"/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60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61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62</v>
      </c>
      <c r="B272" s="11"/>
      <c r="C272" s="16" t="s">
        <v>63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13">
        <v>19</v>
      </c>
      <c r="D274" s="77">
        <v>22</v>
      </c>
      <c r="E274" s="13">
        <v>19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75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64</v>
      </c>
      <c r="I277" s="21"/>
      <c r="J277" s="43">
        <f>SUM(J269*L269)+(J270*L270)+(J271*L271)+(J272*L272)+10</f>
        <v>10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65</v>
      </c>
      <c r="I278" s="21"/>
      <c r="J278" s="43">
        <f>SUM(B276:B278)*5+(B280)*3+B275</f>
        <v>10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2"/>
      <c r="I284" s="183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102"/>
      <c r="G310" s="109"/>
      <c r="H310" s="105" t="s">
        <v>51</v>
      </c>
      <c r="I310" s="105"/>
      <c r="J310" s="105"/>
      <c r="K310" s="27"/>
      <c r="L310" s="27"/>
      <c r="M310" s="109"/>
    </row>
    <row r="311" spans="1:14">
      <c r="A311" s="34" t="s">
        <v>52</v>
      </c>
      <c r="B311" s="102"/>
      <c r="C311" s="102"/>
      <c r="D311" s="102"/>
      <c r="E311" s="102"/>
      <c r="F311" s="102"/>
      <c r="G311" s="109"/>
      <c r="H311" s="55" t="s">
        <v>89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53</v>
      </c>
      <c r="D312" s="67"/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60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61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62</v>
      </c>
      <c r="B316" s="11"/>
      <c r="C316" s="16" t="s">
        <v>63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75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64</v>
      </c>
      <c r="I321" s="21"/>
      <c r="J321" s="43">
        <f>SUM(J313*L313)+(J314*L314)+(J315*L315)+(J316*L316)+10</f>
        <v>10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65</v>
      </c>
      <c r="I322" s="21"/>
      <c r="J322" s="43">
        <f>SUM(B320:B322)*5+(B324)*3+B319</f>
        <v>10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2"/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102"/>
      <c r="G354" s="109"/>
      <c r="H354" s="105" t="s">
        <v>51</v>
      </c>
      <c r="I354" s="105"/>
      <c r="J354" s="105"/>
      <c r="K354" s="27"/>
      <c r="L354" s="27"/>
      <c r="M354" s="109"/>
    </row>
    <row r="355" spans="1:14">
      <c r="A355" s="34" t="s">
        <v>52</v>
      </c>
      <c r="B355" s="102"/>
      <c r="C355" s="102"/>
      <c r="D355" s="102"/>
      <c r="E355" s="102"/>
      <c r="F355" s="102"/>
      <c r="G355" s="109"/>
      <c r="H355" s="55" t="s">
        <v>89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</f>
        <v>10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SUM(B364:B366)*5+(B368)*3+B363</f>
        <v>10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102"/>
      <c r="G398" s="109"/>
      <c r="H398" s="105" t="s">
        <v>51</v>
      </c>
      <c r="I398" s="105"/>
      <c r="J398" s="105"/>
      <c r="K398" s="27"/>
      <c r="L398" s="27"/>
      <c r="M398" s="109"/>
    </row>
    <row r="399" spans="1:13">
      <c r="A399" s="34" t="s">
        <v>52</v>
      </c>
      <c r="B399" s="102"/>
      <c r="C399" s="102"/>
      <c r="D399" s="102"/>
      <c r="E399" s="102"/>
      <c r="F399" s="102"/>
      <c r="G399" s="109"/>
      <c r="H399" s="55" t="s">
        <v>89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</f>
        <v>10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SUM(B408:B410)*5+(B412)*3+B407</f>
        <v>10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102"/>
      <c r="G442" s="109"/>
      <c r="H442" s="105" t="s">
        <v>51</v>
      </c>
      <c r="I442" s="105"/>
      <c r="J442" s="105"/>
      <c r="K442" s="27"/>
      <c r="L442" s="27"/>
      <c r="M442" s="109"/>
    </row>
    <row r="443" spans="1:13">
      <c r="A443" s="34" t="s">
        <v>52</v>
      </c>
      <c r="B443" s="102"/>
      <c r="C443" s="102"/>
      <c r="D443" s="102"/>
      <c r="E443" s="102"/>
      <c r="F443" s="102"/>
      <c r="G443" s="109"/>
      <c r="H443" s="55" t="s">
        <v>89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</f>
        <v>10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SUM(B452:B454)*5+(B456)*3+B451</f>
        <v>10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102"/>
      <c r="G486" s="109"/>
      <c r="H486" s="105" t="s">
        <v>51</v>
      </c>
      <c r="I486" s="105"/>
      <c r="J486" s="105"/>
      <c r="K486" s="27"/>
      <c r="L486" s="27"/>
      <c r="M486" s="109"/>
    </row>
    <row r="487" spans="1:13">
      <c r="A487" s="34" t="s">
        <v>52</v>
      </c>
      <c r="B487" s="102"/>
      <c r="C487" s="102"/>
      <c r="D487" s="102"/>
      <c r="E487" s="102"/>
      <c r="F487" s="102"/>
      <c r="G487" s="109"/>
      <c r="H487" s="55" t="s">
        <v>89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102"/>
      <c r="G530" s="109"/>
      <c r="H530" s="105" t="s">
        <v>51</v>
      </c>
      <c r="I530" s="105"/>
      <c r="J530" s="105"/>
      <c r="K530" s="27"/>
      <c r="L530" s="27"/>
      <c r="M530" s="109"/>
    </row>
    <row r="531" spans="1:14">
      <c r="A531" s="34" t="s">
        <v>52</v>
      </c>
      <c r="B531" s="102"/>
      <c r="C531" s="102"/>
      <c r="D531" s="102"/>
      <c r="E531" s="102"/>
      <c r="F531" s="102"/>
      <c r="G531" s="109"/>
      <c r="H531" s="55" t="s">
        <v>89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103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102"/>
      <c r="G574" s="109"/>
      <c r="H574" s="105" t="s">
        <v>51</v>
      </c>
      <c r="I574" s="105"/>
      <c r="J574" s="105"/>
      <c r="K574" s="27"/>
      <c r="L574" s="27"/>
      <c r="M574" s="109"/>
    </row>
    <row r="575" spans="1:13">
      <c r="A575" s="34" t="s">
        <v>52</v>
      </c>
      <c r="B575" s="102"/>
      <c r="C575" s="102"/>
      <c r="D575" s="102"/>
      <c r="E575" s="102"/>
      <c r="F575" s="102"/>
      <c r="G575" s="109"/>
      <c r="H575" s="55" t="s">
        <v>89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102"/>
      <c r="G618" s="109"/>
      <c r="H618" s="105" t="s">
        <v>51</v>
      </c>
      <c r="I618" s="105"/>
      <c r="J618" s="105"/>
      <c r="K618" s="27"/>
      <c r="L618" s="27"/>
      <c r="M618" s="109"/>
    </row>
    <row r="619" spans="1:13">
      <c r="A619" s="34" t="s">
        <v>52</v>
      </c>
      <c r="B619" s="102"/>
      <c r="C619" s="102"/>
      <c r="D619" s="102"/>
      <c r="E619" s="102"/>
      <c r="F619" s="102"/>
      <c r="G619" s="109"/>
      <c r="H619" s="55" t="s">
        <v>89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102"/>
      <c r="G662" s="109"/>
      <c r="H662" s="105" t="s">
        <v>51</v>
      </c>
      <c r="I662" s="105"/>
      <c r="J662" s="105"/>
      <c r="K662" s="27"/>
      <c r="L662" s="27"/>
      <c r="M662" s="109"/>
    </row>
    <row r="663" spans="1:13">
      <c r="A663" s="34" t="s">
        <v>52</v>
      </c>
      <c r="B663" s="102"/>
      <c r="C663" s="102"/>
      <c r="D663" s="102"/>
      <c r="E663" s="102"/>
      <c r="F663" s="102"/>
      <c r="G663" s="109"/>
      <c r="H663" s="55" t="s">
        <v>89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102"/>
      <c r="G706" s="109"/>
      <c r="H706" s="105" t="s">
        <v>51</v>
      </c>
      <c r="I706" s="105"/>
      <c r="J706" s="105"/>
      <c r="K706" s="27"/>
      <c r="L706" s="27"/>
      <c r="M706" s="109"/>
    </row>
    <row r="707" spans="1:13">
      <c r="A707" s="34" t="s">
        <v>52</v>
      </c>
      <c r="B707" s="102"/>
      <c r="C707" s="102"/>
      <c r="D707" s="102"/>
      <c r="E707" s="102"/>
      <c r="F707" s="102"/>
      <c r="G707" s="109"/>
      <c r="H707" s="55" t="s">
        <v>89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102"/>
      <c r="G750" s="109"/>
      <c r="H750" s="105" t="s">
        <v>51</v>
      </c>
      <c r="I750" s="105"/>
      <c r="J750" s="105"/>
      <c r="K750" s="27"/>
      <c r="L750" s="27"/>
      <c r="M750" s="109"/>
    </row>
    <row r="751" spans="1:13">
      <c r="A751" s="34" t="s">
        <v>52</v>
      </c>
      <c r="B751" s="102"/>
      <c r="C751" s="102"/>
      <c r="D751" s="102"/>
      <c r="E751" s="102"/>
      <c r="F751" s="102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102"/>
      <c r="G794" s="109"/>
      <c r="H794" s="105" t="s">
        <v>51</v>
      </c>
      <c r="I794" s="105"/>
      <c r="J794" s="105"/>
      <c r="K794" s="27"/>
      <c r="L794" s="27"/>
      <c r="M794" s="109"/>
    </row>
    <row r="795" spans="1:13">
      <c r="A795" s="34" t="s">
        <v>52</v>
      </c>
      <c r="B795" s="102"/>
      <c r="C795" s="102"/>
      <c r="D795" s="102"/>
      <c r="E795" s="102"/>
      <c r="F795" s="102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102"/>
      <c r="G838" s="109"/>
      <c r="H838" s="105" t="s">
        <v>51</v>
      </c>
      <c r="I838" s="105"/>
      <c r="J838" s="105"/>
      <c r="K838" s="27"/>
      <c r="L838" s="27"/>
      <c r="M838" s="109"/>
    </row>
    <row r="839" spans="1:13">
      <c r="A839" s="34" t="s">
        <v>52</v>
      </c>
      <c r="B839" s="102"/>
      <c r="C839" s="102"/>
      <c r="D839" s="102"/>
      <c r="E839" s="102"/>
      <c r="F839" s="102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102"/>
      <c r="G882" s="109"/>
      <c r="H882" s="105" t="s">
        <v>51</v>
      </c>
      <c r="I882" s="105"/>
      <c r="J882" s="105"/>
      <c r="K882" s="27"/>
      <c r="L882" s="27"/>
      <c r="M882" s="109"/>
    </row>
    <row r="883" spans="1:13">
      <c r="A883" s="34" t="s">
        <v>52</v>
      </c>
      <c r="B883" s="102"/>
      <c r="C883" s="102"/>
      <c r="D883" s="102"/>
      <c r="E883" s="102"/>
      <c r="F883" s="102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102"/>
      <c r="G926" s="109"/>
      <c r="H926" s="105" t="s">
        <v>51</v>
      </c>
      <c r="I926" s="105"/>
      <c r="J926" s="105"/>
      <c r="K926" s="27"/>
      <c r="L926" s="27"/>
      <c r="M926" s="109"/>
    </row>
    <row r="927" spans="1:13">
      <c r="A927" s="34" t="s">
        <v>52</v>
      </c>
      <c r="B927" s="102"/>
      <c r="C927" s="102"/>
      <c r="D927" s="102"/>
      <c r="E927" s="102"/>
      <c r="F927" s="102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102"/>
      <c r="G970" s="109"/>
      <c r="H970" s="105" t="s">
        <v>51</v>
      </c>
      <c r="I970" s="105"/>
      <c r="J970" s="105"/>
      <c r="K970" s="27"/>
      <c r="L970" s="27"/>
      <c r="M970" s="109"/>
    </row>
    <row r="971" spans="1:13">
      <c r="A971" s="34" t="s">
        <v>52</v>
      </c>
      <c r="B971" s="102"/>
      <c r="C971" s="102"/>
      <c r="D971" s="102"/>
      <c r="E971" s="102"/>
      <c r="F971" s="102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102"/>
      <c r="G1014" s="109"/>
      <c r="H1014" s="105" t="s">
        <v>51</v>
      </c>
      <c r="I1014" s="105"/>
      <c r="J1014" s="105"/>
      <c r="K1014" s="27"/>
      <c r="L1014" s="27"/>
      <c r="M1014" s="109"/>
    </row>
    <row r="1015" spans="1:13">
      <c r="A1015" s="34" t="s">
        <v>52</v>
      </c>
      <c r="B1015" s="102"/>
      <c r="C1015" s="102"/>
      <c r="D1015" s="102"/>
      <c r="E1015" s="102"/>
      <c r="F1015" s="102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102"/>
      <c r="G1058" s="109"/>
      <c r="H1058" s="105" t="s">
        <v>51</v>
      </c>
      <c r="I1058" s="105"/>
      <c r="J1058" s="105"/>
      <c r="K1058" s="27"/>
      <c r="L1058" s="27"/>
      <c r="M1058" s="109"/>
    </row>
    <row r="1059" spans="1:14">
      <c r="A1059" s="34" t="s">
        <v>52</v>
      </c>
      <c r="B1059" s="102"/>
      <c r="C1059" s="102"/>
      <c r="D1059" s="102"/>
      <c r="E1059" s="102"/>
      <c r="F1059" s="102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102"/>
      <c r="G1102" s="109"/>
      <c r="H1102" s="105" t="s">
        <v>51</v>
      </c>
      <c r="I1102" s="105"/>
      <c r="J1102" s="105"/>
      <c r="K1102" s="27"/>
      <c r="L1102" s="27"/>
      <c r="M1102" s="109"/>
    </row>
    <row r="1103" spans="1:13">
      <c r="A1103" s="34" t="s">
        <v>52</v>
      </c>
      <c r="B1103" s="102"/>
      <c r="C1103" s="102"/>
      <c r="D1103" s="102"/>
      <c r="E1103" s="102"/>
      <c r="F1103" s="102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102"/>
      <c r="G1146" s="109"/>
      <c r="H1146" s="105" t="s">
        <v>51</v>
      </c>
      <c r="I1146" s="105"/>
      <c r="J1146" s="105"/>
      <c r="K1146" s="27"/>
      <c r="L1146" s="27"/>
      <c r="M1146" s="109"/>
    </row>
    <row r="1147" spans="1:13">
      <c r="A1147" s="34" t="s">
        <v>52</v>
      </c>
      <c r="B1147" s="102"/>
      <c r="C1147" s="102"/>
      <c r="D1147" s="102"/>
      <c r="E1147" s="102"/>
      <c r="F1147" s="102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102"/>
      <c r="G1190" s="109"/>
      <c r="H1190" s="105" t="s">
        <v>51</v>
      </c>
      <c r="I1190" s="105"/>
      <c r="J1190" s="105"/>
      <c r="K1190" s="27"/>
      <c r="L1190" s="27"/>
      <c r="M1190" s="109"/>
    </row>
    <row r="1191" spans="1:13">
      <c r="A1191" s="34" t="s">
        <v>52</v>
      </c>
      <c r="B1191" s="102"/>
      <c r="C1191" s="102"/>
      <c r="D1191" s="102"/>
      <c r="E1191" s="102"/>
      <c r="F1191" s="102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102"/>
      <c r="G1234" s="109"/>
      <c r="H1234" s="105" t="s">
        <v>51</v>
      </c>
      <c r="I1234" s="105"/>
      <c r="J1234" s="105"/>
      <c r="K1234" s="27"/>
      <c r="L1234" s="27"/>
      <c r="M1234" s="109"/>
    </row>
    <row r="1235" spans="1:14">
      <c r="A1235" s="34" t="s">
        <v>52</v>
      </c>
      <c r="B1235" s="102"/>
      <c r="C1235" s="102"/>
      <c r="D1235" s="102"/>
      <c r="E1235" s="102"/>
      <c r="F1235" s="102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102"/>
      <c r="G1278" s="109"/>
      <c r="H1278" s="105" t="s">
        <v>51</v>
      </c>
      <c r="I1278" s="105"/>
      <c r="J1278" s="105"/>
      <c r="K1278" s="27"/>
      <c r="L1278" s="27"/>
      <c r="M1278" s="109"/>
    </row>
    <row r="1279" spans="1:13">
      <c r="A1279" s="34" t="s">
        <v>52</v>
      </c>
      <c r="B1279" s="102"/>
      <c r="C1279" s="102"/>
      <c r="D1279" s="102"/>
      <c r="E1279" s="102"/>
      <c r="F1279" s="102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102"/>
      <c r="G1322" s="109"/>
      <c r="H1322" s="105" t="s">
        <v>51</v>
      </c>
      <c r="I1322" s="105"/>
      <c r="J1322" s="105"/>
      <c r="K1322" s="27"/>
      <c r="L1322" s="27"/>
      <c r="M1322" s="109"/>
    </row>
    <row r="1323" spans="1:13">
      <c r="A1323" s="34" t="s">
        <v>52</v>
      </c>
      <c r="B1323" s="102"/>
      <c r="C1323" s="102"/>
      <c r="D1323" s="102"/>
      <c r="E1323" s="102"/>
      <c r="F1323" s="102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102"/>
      <c r="G1366" s="109"/>
      <c r="H1366" s="105" t="s">
        <v>51</v>
      </c>
      <c r="I1366" s="105"/>
      <c r="J1366" s="105"/>
      <c r="K1366" s="27"/>
      <c r="L1366" s="27"/>
      <c r="M1366" s="109"/>
    </row>
    <row r="1367" spans="1:13">
      <c r="A1367" s="34" t="s">
        <v>52</v>
      </c>
      <c r="B1367" s="102"/>
      <c r="C1367" s="102"/>
      <c r="D1367" s="102"/>
      <c r="E1367" s="102"/>
      <c r="F1367" s="102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102"/>
      <c r="G1410" s="109"/>
      <c r="H1410" s="105" t="s">
        <v>51</v>
      </c>
      <c r="I1410" s="105"/>
      <c r="J1410" s="105"/>
      <c r="K1410" s="27"/>
      <c r="L1410" s="27"/>
      <c r="M1410" s="109"/>
    </row>
    <row r="1411" spans="1:13">
      <c r="A1411" s="34" t="s">
        <v>52</v>
      </c>
      <c r="B1411" s="102"/>
      <c r="C1411" s="102"/>
      <c r="D1411" s="102"/>
      <c r="E1411" s="102"/>
      <c r="F1411" s="102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102"/>
      <c r="G1454" s="109"/>
      <c r="H1454" s="105" t="s">
        <v>51</v>
      </c>
      <c r="I1454" s="105"/>
      <c r="J1454" s="105"/>
      <c r="K1454" s="27"/>
      <c r="L1454" s="27"/>
      <c r="M1454" s="109"/>
    </row>
    <row r="1455" spans="1:13">
      <c r="A1455" s="34" t="s">
        <v>52</v>
      </c>
      <c r="B1455" s="102"/>
      <c r="C1455" s="102"/>
      <c r="D1455" s="102"/>
      <c r="E1455" s="102"/>
      <c r="F1455" s="102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102"/>
      <c r="G1498" s="109"/>
      <c r="H1498" s="105" t="s">
        <v>51</v>
      </c>
      <c r="I1498" s="105"/>
      <c r="J1498" s="105"/>
      <c r="K1498" s="27"/>
      <c r="L1498" s="27"/>
      <c r="M1498" s="109"/>
    </row>
    <row r="1499" spans="1:13">
      <c r="A1499" s="34" t="s">
        <v>52</v>
      </c>
      <c r="B1499" s="102"/>
      <c r="C1499" s="102"/>
      <c r="D1499" s="102"/>
      <c r="E1499" s="102"/>
      <c r="F1499" s="102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102"/>
      <c r="G1542" s="109"/>
      <c r="H1542" s="105" t="s">
        <v>51</v>
      </c>
      <c r="I1542" s="105"/>
      <c r="J1542" s="105"/>
      <c r="K1542" s="27"/>
      <c r="L1542" s="27"/>
      <c r="M1542" s="109"/>
    </row>
    <row r="1543" spans="1:13">
      <c r="A1543" s="34" t="s">
        <v>52</v>
      </c>
      <c r="B1543" s="102"/>
      <c r="C1543" s="102"/>
      <c r="D1543" s="102"/>
      <c r="E1543" s="102"/>
      <c r="F1543" s="102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102"/>
      <c r="G1586" s="109"/>
      <c r="H1586" s="105" t="s">
        <v>51</v>
      </c>
      <c r="I1586" s="105"/>
      <c r="J1586" s="105"/>
      <c r="K1586" s="27"/>
      <c r="L1586" s="27"/>
      <c r="M1586" s="109"/>
    </row>
    <row r="1587" spans="1:13">
      <c r="A1587" s="34" t="s">
        <v>52</v>
      </c>
      <c r="B1587" s="102"/>
      <c r="C1587" s="102"/>
      <c r="D1587" s="102"/>
      <c r="E1587" s="102"/>
      <c r="F1587" s="102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102"/>
      <c r="G1630" s="109"/>
      <c r="H1630" s="105" t="s">
        <v>51</v>
      </c>
      <c r="I1630" s="105"/>
      <c r="J1630" s="105"/>
      <c r="K1630" s="27"/>
      <c r="L1630" s="27"/>
      <c r="M1630" s="109"/>
    </row>
    <row r="1631" spans="1:13">
      <c r="A1631" s="34" t="s">
        <v>52</v>
      </c>
      <c r="B1631" s="102"/>
      <c r="C1631" s="102"/>
      <c r="D1631" s="102"/>
      <c r="E1631" s="102"/>
      <c r="F1631" s="102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102"/>
      <c r="G1674" s="109"/>
      <c r="H1674" s="105" t="s">
        <v>51</v>
      </c>
      <c r="I1674" s="105"/>
      <c r="J1674" s="105"/>
      <c r="K1674" s="27"/>
      <c r="L1674" s="27"/>
      <c r="M1674" s="109"/>
    </row>
    <row r="1675" spans="1:13">
      <c r="A1675" s="34" t="s">
        <v>52</v>
      </c>
      <c r="B1675" s="102"/>
      <c r="C1675" s="102"/>
      <c r="D1675" s="102"/>
      <c r="E1675" s="102"/>
      <c r="F1675" s="102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102"/>
      <c r="G1718" s="109"/>
      <c r="H1718" s="105" t="s">
        <v>51</v>
      </c>
      <c r="I1718" s="105"/>
      <c r="J1718" s="105"/>
      <c r="K1718" s="27"/>
      <c r="L1718" s="27"/>
      <c r="M1718" s="109"/>
    </row>
    <row r="1719" spans="1:13">
      <c r="A1719" s="34" t="s">
        <v>52</v>
      </c>
      <c r="B1719" s="102"/>
      <c r="C1719" s="102"/>
      <c r="D1719" s="102"/>
      <c r="E1719" s="102"/>
      <c r="F1719" s="102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102"/>
      <c r="G1762" s="109"/>
      <c r="H1762" s="105" t="s">
        <v>51</v>
      </c>
      <c r="I1762" s="105"/>
      <c r="J1762" s="105"/>
      <c r="K1762" s="27"/>
      <c r="L1762" s="27"/>
      <c r="M1762" s="109"/>
    </row>
    <row r="1763" spans="1:14">
      <c r="A1763" s="34" t="s">
        <v>52</v>
      </c>
      <c r="B1763" s="102"/>
      <c r="C1763" s="102"/>
      <c r="D1763" s="102"/>
      <c r="E1763" s="102"/>
      <c r="F1763" s="102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102"/>
      <c r="G1806" s="109"/>
      <c r="H1806" s="105" t="s">
        <v>51</v>
      </c>
      <c r="I1806" s="105"/>
      <c r="J1806" s="105"/>
      <c r="K1806" s="27"/>
      <c r="L1806" s="27"/>
      <c r="M1806" s="109"/>
    </row>
    <row r="1807" spans="1:13">
      <c r="A1807" s="34" t="s">
        <v>52</v>
      </c>
      <c r="B1807" s="102"/>
      <c r="C1807" s="102"/>
      <c r="D1807" s="102"/>
      <c r="E1807" s="102"/>
      <c r="F1807" s="102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102"/>
      <c r="G1850" s="109"/>
      <c r="H1850" s="105" t="s">
        <v>51</v>
      </c>
      <c r="I1850" s="105"/>
      <c r="J1850" s="105"/>
      <c r="K1850" s="27"/>
      <c r="L1850" s="27"/>
      <c r="M1850" s="109"/>
    </row>
    <row r="1851" spans="1:13">
      <c r="A1851" s="34" t="s">
        <v>52</v>
      </c>
      <c r="B1851" s="102"/>
      <c r="C1851" s="102"/>
      <c r="D1851" s="102"/>
      <c r="E1851" s="102"/>
      <c r="F1851" s="102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102"/>
      <c r="G1894" s="109"/>
      <c r="H1894" s="105" t="s">
        <v>51</v>
      </c>
      <c r="I1894" s="105"/>
      <c r="J1894" s="105"/>
      <c r="K1894" s="27"/>
      <c r="L1894" s="27"/>
      <c r="M1894" s="109"/>
    </row>
    <row r="1895" spans="1:13">
      <c r="A1895" s="34" t="s">
        <v>52</v>
      </c>
      <c r="B1895" s="102"/>
      <c r="C1895" s="102"/>
      <c r="D1895" s="102"/>
      <c r="E1895" s="102"/>
      <c r="F1895" s="102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102"/>
      <c r="G1938" s="109"/>
      <c r="H1938" s="105" t="s">
        <v>51</v>
      </c>
      <c r="I1938" s="105"/>
      <c r="J1938" s="105"/>
      <c r="K1938" s="27"/>
      <c r="L1938" s="27"/>
      <c r="M1938" s="109"/>
    </row>
    <row r="1939" spans="1:13">
      <c r="A1939" s="34" t="s">
        <v>52</v>
      </c>
      <c r="B1939" s="102"/>
      <c r="C1939" s="102"/>
      <c r="D1939" s="102"/>
      <c r="E1939" s="102"/>
      <c r="F1939" s="102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102"/>
      <c r="G1982" s="109"/>
      <c r="H1982" s="105" t="s">
        <v>51</v>
      </c>
      <c r="I1982" s="105"/>
      <c r="J1982" s="105"/>
      <c r="K1982" s="27"/>
      <c r="L1982" s="27"/>
      <c r="M1982" s="109"/>
    </row>
    <row r="1983" spans="1:13">
      <c r="A1983" s="34" t="s">
        <v>52</v>
      </c>
      <c r="B1983" s="102"/>
      <c r="C1983" s="102"/>
      <c r="D1983" s="102"/>
      <c r="E1983" s="102"/>
      <c r="F1983" s="102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102"/>
      <c r="G2026" s="109"/>
      <c r="H2026" s="105" t="s">
        <v>51</v>
      </c>
      <c r="I2026" s="105"/>
      <c r="J2026" s="105"/>
      <c r="K2026" s="27"/>
      <c r="L2026" s="27"/>
      <c r="M2026" s="109"/>
    </row>
    <row r="2027" spans="1:13">
      <c r="A2027" s="34" t="s">
        <v>52</v>
      </c>
      <c r="B2027" s="102"/>
      <c r="C2027" s="102"/>
      <c r="D2027" s="102"/>
      <c r="E2027" s="102"/>
      <c r="F2027" s="102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102"/>
      <c r="G2070" s="109"/>
      <c r="H2070" s="105" t="s">
        <v>51</v>
      </c>
      <c r="I2070" s="105"/>
      <c r="J2070" s="105"/>
      <c r="K2070" s="27"/>
      <c r="L2070" s="27"/>
      <c r="M2070" s="109"/>
    </row>
    <row r="2071" spans="1:13">
      <c r="A2071" s="34" t="s">
        <v>52</v>
      </c>
      <c r="B2071" s="102"/>
      <c r="C2071" s="102"/>
      <c r="D2071" s="102"/>
      <c r="E2071" s="102"/>
      <c r="F2071" s="102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102"/>
      <c r="G2114" s="109"/>
      <c r="H2114" s="105" t="s">
        <v>51</v>
      </c>
      <c r="I2114" s="105"/>
      <c r="J2114" s="105"/>
      <c r="K2114" s="27"/>
      <c r="L2114" s="27"/>
      <c r="M2114" s="109"/>
    </row>
    <row r="2115" spans="1:13">
      <c r="A2115" s="34" t="s">
        <v>52</v>
      </c>
      <c r="B2115" s="102"/>
      <c r="C2115" s="102"/>
      <c r="D2115" s="102"/>
      <c r="E2115" s="102"/>
      <c r="F2115" s="102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102"/>
      <c r="G2158" s="109"/>
      <c r="H2158" s="105" t="s">
        <v>51</v>
      </c>
      <c r="I2158" s="105"/>
      <c r="J2158" s="105"/>
      <c r="K2158" s="27"/>
      <c r="L2158" s="27"/>
      <c r="M2158" s="109"/>
    </row>
    <row r="2159" spans="1:13">
      <c r="A2159" s="34" t="s">
        <v>52</v>
      </c>
      <c r="B2159" s="102"/>
      <c r="C2159" s="102"/>
      <c r="D2159" s="102"/>
      <c r="E2159" s="102"/>
      <c r="F2159" s="102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102"/>
      <c r="G2202" s="109"/>
      <c r="H2202" s="105" t="s">
        <v>51</v>
      </c>
      <c r="I2202" s="105"/>
      <c r="J2202" s="105"/>
      <c r="K2202" s="27"/>
      <c r="L2202" s="27"/>
      <c r="M2202" s="109"/>
    </row>
    <row r="2203" spans="1:13">
      <c r="A2203" s="34" t="s">
        <v>52</v>
      </c>
      <c r="B2203" s="102"/>
      <c r="C2203" s="102"/>
      <c r="D2203" s="102"/>
      <c r="E2203" s="102"/>
      <c r="F2203" s="102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102"/>
      <c r="G2246" s="109"/>
      <c r="H2246" s="105" t="s">
        <v>51</v>
      </c>
      <c r="I2246" s="105"/>
      <c r="J2246" s="105"/>
      <c r="K2246" s="27"/>
      <c r="L2246" s="27"/>
      <c r="M2246" s="109"/>
    </row>
    <row r="2247" spans="1:13">
      <c r="A2247" s="34" t="s">
        <v>52</v>
      </c>
      <c r="B2247" s="102"/>
      <c r="C2247" s="102"/>
      <c r="D2247" s="102"/>
      <c r="E2247" s="102"/>
      <c r="F2247" s="102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102"/>
      <c r="G2290" s="109"/>
      <c r="H2290" s="105" t="s">
        <v>51</v>
      </c>
      <c r="I2290" s="105"/>
      <c r="J2290" s="105"/>
      <c r="K2290" s="27"/>
      <c r="L2290" s="27"/>
      <c r="M2290" s="109"/>
    </row>
    <row r="2291" spans="1:13">
      <c r="A2291" s="34" t="s">
        <v>52</v>
      </c>
      <c r="B2291" s="102"/>
      <c r="C2291" s="102"/>
      <c r="D2291" s="102"/>
      <c r="E2291" s="102"/>
      <c r="F2291" s="102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102"/>
      <c r="G2334" s="109"/>
      <c r="H2334" s="105" t="s">
        <v>51</v>
      </c>
      <c r="I2334" s="105"/>
      <c r="J2334" s="105"/>
      <c r="K2334" s="27"/>
      <c r="L2334" s="27"/>
      <c r="M2334" s="109"/>
    </row>
    <row r="2335" spans="1:13">
      <c r="A2335" s="34" t="s">
        <v>52</v>
      </c>
      <c r="B2335" s="102"/>
      <c r="C2335" s="102"/>
      <c r="D2335" s="102"/>
      <c r="E2335" s="102"/>
      <c r="F2335" s="102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102"/>
      <c r="G2378" s="109"/>
      <c r="H2378" s="105" t="s">
        <v>51</v>
      </c>
      <c r="I2378" s="105"/>
      <c r="J2378" s="105"/>
      <c r="K2378" s="27"/>
      <c r="L2378" s="27"/>
      <c r="M2378" s="109"/>
    </row>
    <row r="2379" spans="1:13">
      <c r="A2379" s="34" t="s">
        <v>52</v>
      </c>
      <c r="B2379" s="102"/>
      <c r="C2379" s="102"/>
      <c r="D2379" s="102"/>
      <c r="E2379" s="102"/>
      <c r="F2379" s="102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102"/>
      <c r="G2422" s="109"/>
      <c r="H2422" s="105" t="s">
        <v>51</v>
      </c>
      <c r="I2422" s="105"/>
      <c r="J2422" s="105"/>
      <c r="K2422" s="27"/>
      <c r="L2422" s="27"/>
      <c r="M2422" s="109"/>
    </row>
    <row r="2423" spans="1:13">
      <c r="A2423" s="34" t="s">
        <v>52</v>
      </c>
      <c r="B2423" s="102"/>
      <c r="C2423" s="102"/>
      <c r="D2423" s="102"/>
      <c r="E2423" s="102"/>
      <c r="F2423" s="102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102"/>
      <c r="G2466" s="109"/>
      <c r="H2466" s="105" t="s">
        <v>51</v>
      </c>
      <c r="I2466" s="105"/>
      <c r="J2466" s="105"/>
      <c r="K2466" s="27"/>
      <c r="L2466" s="27"/>
      <c r="M2466" s="109"/>
    </row>
    <row r="2467" spans="1:13">
      <c r="A2467" s="34" t="s">
        <v>52</v>
      </c>
      <c r="B2467" s="102"/>
      <c r="C2467" s="102"/>
      <c r="D2467" s="102"/>
      <c r="E2467" s="102"/>
      <c r="F2467" s="102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102"/>
      <c r="G2510" s="109"/>
      <c r="H2510" s="105" t="s">
        <v>51</v>
      </c>
      <c r="I2510" s="105"/>
      <c r="J2510" s="105"/>
      <c r="K2510" s="27"/>
      <c r="L2510" s="27"/>
      <c r="M2510" s="109"/>
    </row>
    <row r="2511" spans="1:13">
      <c r="A2511" s="34" t="s">
        <v>52</v>
      </c>
      <c r="B2511" s="102"/>
      <c r="C2511" s="102"/>
      <c r="D2511" s="102"/>
      <c r="E2511" s="102"/>
      <c r="F2511" s="102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102"/>
      <c r="G2554" s="109"/>
      <c r="H2554" s="105" t="s">
        <v>51</v>
      </c>
      <c r="I2554" s="105"/>
      <c r="J2554" s="105"/>
      <c r="K2554" s="27"/>
      <c r="L2554" s="27"/>
      <c r="M2554" s="109"/>
    </row>
    <row r="2555" spans="1:13">
      <c r="A2555" s="34" t="s">
        <v>52</v>
      </c>
      <c r="B2555" s="102"/>
      <c r="C2555" s="102"/>
      <c r="D2555" s="102"/>
      <c r="E2555" s="102"/>
      <c r="F2555" s="102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102"/>
      <c r="G2598" s="109"/>
      <c r="H2598" s="105" t="s">
        <v>51</v>
      </c>
      <c r="I2598" s="105"/>
      <c r="J2598" s="105"/>
      <c r="K2598" s="27"/>
      <c r="L2598" s="27"/>
      <c r="M2598" s="109"/>
    </row>
    <row r="2599" spans="1:13">
      <c r="A2599" s="34" t="s">
        <v>52</v>
      </c>
      <c r="B2599" s="102"/>
      <c r="C2599" s="102"/>
      <c r="D2599" s="102"/>
      <c r="E2599" s="102"/>
      <c r="F2599" s="102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102"/>
      <c r="G2642" s="109"/>
      <c r="H2642" s="105" t="s">
        <v>51</v>
      </c>
      <c r="I2642" s="105"/>
      <c r="J2642" s="105"/>
      <c r="K2642" s="27"/>
      <c r="L2642" s="27"/>
      <c r="M2642" s="109"/>
    </row>
    <row r="2643" spans="1:13">
      <c r="A2643" s="34" t="s">
        <v>52</v>
      </c>
      <c r="B2643" s="102"/>
      <c r="C2643" s="102"/>
      <c r="D2643" s="102"/>
      <c r="E2643" s="102"/>
      <c r="F2643" s="102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102"/>
      <c r="G2686" s="109"/>
      <c r="H2686" s="105" t="s">
        <v>51</v>
      </c>
      <c r="I2686" s="105"/>
      <c r="J2686" s="105"/>
      <c r="K2686" s="27"/>
      <c r="L2686" s="27"/>
      <c r="M2686" s="109"/>
    </row>
    <row r="2687" spans="1:13">
      <c r="A2687" s="34" t="s">
        <v>52</v>
      </c>
      <c r="B2687" s="102"/>
      <c r="C2687" s="102"/>
      <c r="D2687" s="102"/>
      <c r="E2687" s="102"/>
      <c r="F2687" s="102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102"/>
      <c r="G2730" s="109"/>
      <c r="H2730" s="105" t="s">
        <v>51</v>
      </c>
      <c r="I2730" s="105"/>
      <c r="J2730" s="105"/>
      <c r="K2730" s="27"/>
      <c r="L2730" s="27"/>
      <c r="M2730" s="109"/>
    </row>
    <row r="2731" spans="1:13">
      <c r="A2731" s="34" t="s">
        <v>52</v>
      </c>
      <c r="B2731" s="102"/>
      <c r="C2731" s="102"/>
      <c r="D2731" s="102"/>
      <c r="E2731" s="102"/>
      <c r="F2731" s="102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102"/>
      <c r="G2774" s="109"/>
      <c r="H2774" s="105" t="s">
        <v>51</v>
      </c>
      <c r="I2774" s="105"/>
      <c r="J2774" s="105"/>
      <c r="K2774" s="27"/>
      <c r="L2774" s="27"/>
      <c r="M2774" s="109"/>
    </row>
    <row r="2775" spans="1:13">
      <c r="A2775" s="34" t="s">
        <v>52</v>
      </c>
      <c r="B2775" s="102"/>
      <c r="C2775" s="102"/>
      <c r="D2775" s="102"/>
      <c r="E2775" s="102"/>
      <c r="F2775" s="102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102"/>
      <c r="G2818" s="109"/>
      <c r="H2818" s="105" t="s">
        <v>51</v>
      </c>
      <c r="I2818" s="105"/>
      <c r="J2818" s="105"/>
      <c r="K2818" s="27"/>
      <c r="L2818" s="27"/>
      <c r="M2818" s="109"/>
    </row>
    <row r="2819" spans="1:13">
      <c r="A2819" s="34" t="s">
        <v>52</v>
      </c>
      <c r="B2819" s="102"/>
      <c r="C2819" s="102"/>
      <c r="D2819" s="102"/>
      <c r="E2819" s="102"/>
      <c r="F2819" s="102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102"/>
      <c r="G2862" s="109"/>
      <c r="H2862" s="105" t="s">
        <v>51</v>
      </c>
      <c r="I2862" s="105"/>
      <c r="J2862" s="105"/>
      <c r="K2862" s="27"/>
      <c r="L2862" s="27"/>
      <c r="M2862" s="109"/>
    </row>
    <row r="2863" spans="1:13">
      <c r="A2863" s="34" t="s">
        <v>52</v>
      </c>
      <c r="B2863" s="102"/>
      <c r="C2863" s="102"/>
      <c r="D2863" s="102"/>
      <c r="E2863" s="102"/>
      <c r="F2863" s="102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102"/>
      <c r="G2906" s="109"/>
      <c r="H2906" s="105" t="s">
        <v>51</v>
      </c>
      <c r="I2906" s="105"/>
      <c r="J2906" s="105"/>
      <c r="K2906" s="27"/>
      <c r="L2906" s="27"/>
      <c r="M2906" s="109"/>
    </row>
    <row r="2907" spans="1:13">
      <c r="A2907" s="34" t="s">
        <v>52</v>
      </c>
      <c r="B2907" s="102"/>
      <c r="C2907" s="102"/>
      <c r="D2907" s="102"/>
      <c r="E2907" s="102"/>
      <c r="F2907" s="102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102"/>
      <c r="G2950" s="109"/>
      <c r="H2950" s="105" t="s">
        <v>51</v>
      </c>
      <c r="I2950" s="105"/>
      <c r="J2950" s="105"/>
      <c r="K2950" s="27"/>
      <c r="L2950" s="27"/>
      <c r="M2950" s="109"/>
    </row>
    <row r="2951" spans="1:13">
      <c r="A2951" s="34" t="s">
        <v>52</v>
      </c>
      <c r="B2951" s="102"/>
      <c r="C2951" s="102"/>
      <c r="D2951" s="102"/>
      <c r="E2951" s="102"/>
      <c r="F2951" s="102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5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H2964:I2965"/>
    <mergeCell ref="J2964:K2965"/>
    <mergeCell ref="H2968:I2968"/>
    <mergeCell ref="H29:I2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1" manualBreakCount="1">
    <brk id="44" max="12" man="1"/>
  </rowBreaks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FF00"/>
  </sheetPr>
  <dimension ref="A1:V2992"/>
  <sheetViews>
    <sheetView topLeftCell="A40" workbookViewId="0">
      <selection activeCell="E50" sqref="E50"/>
    </sheetView>
  </sheetViews>
  <sheetFormatPr defaultColWidth="9" defaultRowHeight="16.5"/>
  <cols>
    <col min="1" max="1" width="5.625" style="53" customWidth="1"/>
    <col min="2" max="5" width="9" style="53"/>
    <col min="6" max="6" width="3.75" style="53" customWidth="1"/>
    <col min="7" max="7" width="3.375" style="133" customWidth="1"/>
    <col min="8" max="8" width="5" style="53" customWidth="1"/>
    <col min="9" max="9" width="8.25" style="53" customWidth="1"/>
    <col min="10" max="10" width="6.5" style="53" customWidth="1"/>
    <col min="11" max="11" width="7.5" style="53" customWidth="1"/>
    <col min="12" max="12" width="9" style="53"/>
    <col min="13" max="13" width="4.625" style="133" customWidth="1"/>
    <col min="14" max="14" width="9.5" style="53" bestFit="1" customWidth="1"/>
    <col min="15" max="16384" width="9" style="53"/>
  </cols>
  <sheetData>
    <row r="1" spans="1:22">
      <c r="A1" s="201" t="s">
        <v>50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O1" s="94"/>
      <c r="P1" s="94"/>
      <c r="Q1" s="94"/>
      <c r="R1" s="94"/>
      <c r="S1" s="94"/>
    </row>
    <row r="2" spans="1:22">
      <c r="A2" s="202" t="s">
        <v>86</v>
      </c>
      <c r="B2" s="203"/>
      <c r="C2" s="203"/>
      <c r="D2" s="203"/>
      <c r="E2" s="203"/>
      <c r="F2" s="97"/>
      <c r="G2" s="109"/>
      <c r="H2" s="96" t="s">
        <v>51</v>
      </c>
      <c r="I2" s="96"/>
      <c r="J2" s="96"/>
      <c r="K2" s="27"/>
      <c r="L2" s="27"/>
      <c r="M2" s="109"/>
      <c r="O2" s="94"/>
      <c r="P2" s="94"/>
      <c r="Q2" s="94"/>
      <c r="R2" s="94"/>
      <c r="S2" s="94"/>
    </row>
    <row r="3" spans="1:22">
      <c r="A3" s="34" t="s">
        <v>52</v>
      </c>
      <c r="B3" s="97">
        <v>1</v>
      </c>
      <c r="C3" s="97"/>
      <c r="D3" s="97"/>
      <c r="E3" s="97"/>
      <c r="F3" s="97"/>
      <c r="G3" s="109"/>
      <c r="H3" s="55" t="s">
        <v>123</v>
      </c>
      <c r="I3" s="55"/>
      <c r="J3" s="55"/>
      <c r="K3" s="37"/>
      <c r="L3" s="26"/>
      <c r="M3" s="134"/>
      <c r="O3" s="94"/>
      <c r="P3" s="94"/>
      <c r="Q3" s="94"/>
      <c r="R3" s="94"/>
      <c r="S3" s="94"/>
    </row>
    <row r="4" spans="1:22">
      <c r="A4" s="97"/>
      <c r="B4" s="29"/>
      <c r="C4" s="15" t="s">
        <v>53</v>
      </c>
      <c r="D4" s="67">
        <v>13030</v>
      </c>
      <c r="E4" s="30"/>
      <c r="F4" s="28"/>
      <c r="G4" s="109"/>
      <c r="H4" s="31" t="s">
        <v>54</v>
      </c>
      <c r="I4" s="31" t="s">
        <v>55</v>
      </c>
      <c r="J4" s="31" t="s">
        <v>56</v>
      </c>
      <c r="K4" s="31" t="s">
        <v>57</v>
      </c>
      <c r="L4" s="31" t="s">
        <v>58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59</v>
      </c>
      <c r="D5" s="30">
        <v>200</v>
      </c>
      <c r="E5" s="30"/>
      <c r="F5" s="28"/>
      <c r="G5" s="109" t="s">
        <v>125</v>
      </c>
      <c r="H5" s="31">
        <v>1</v>
      </c>
      <c r="I5" s="68"/>
      <c r="J5" s="35">
        <v>4652</v>
      </c>
      <c r="K5" s="31" t="s">
        <v>124</v>
      </c>
      <c r="L5" s="33">
        <v>2</v>
      </c>
      <c r="M5" s="111" t="s">
        <v>125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60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61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62</v>
      </c>
      <c r="B8" s="11"/>
      <c r="C8" s="16" t="s">
        <v>63</v>
      </c>
      <c r="D8" s="57" t="s">
        <v>88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78</v>
      </c>
      <c r="D10" s="77">
        <v>22</v>
      </c>
      <c r="E10" s="71" t="s">
        <v>78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109"/>
      <c r="H11" s="98"/>
      <c r="I11" s="98"/>
      <c r="J11" s="98"/>
      <c r="K11" s="9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78</v>
      </c>
      <c r="D12" s="6" t="s">
        <v>8</v>
      </c>
      <c r="E12" s="71" t="s">
        <v>78</v>
      </c>
      <c r="F12" s="6"/>
      <c r="G12" s="109"/>
      <c r="H12" s="204" t="s">
        <v>75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4652</v>
      </c>
      <c r="C13" s="71" t="s">
        <v>78</v>
      </c>
      <c r="D13" s="6" t="s">
        <v>8</v>
      </c>
      <c r="E13" s="71" t="s">
        <v>78</v>
      </c>
      <c r="F13" s="6"/>
      <c r="G13" s="109"/>
      <c r="H13" s="21" t="s">
        <v>64</v>
      </c>
      <c r="I13" s="21"/>
      <c r="J13" s="43">
        <f>SUM(J5*L5)+(J6*L6)+(J7*L7)+(J8*L8)+10+9</f>
        <v>9323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76</v>
      </c>
      <c r="D14" s="71" t="s">
        <v>76</v>
      </c>
      <c r="E14" s="71" t="s">
        <v>76</v>
      </c>
      <c r="F14" s="6"/>
      <c r="G14" s="109"/>
      <c r="H14" s="21" t="s">
        <v>65</v>
      </c>
      <c r="I14" s="21"/>
      <c r="J14" s="43">
        <f>SUM(B12:B14)*2+B11+9</f>
        <v>9323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74</v>
      </c>
      <c r="D15" s="7">
        <v>2</v>
      </c>
      <c r="E15" s="71"/>
      <c r="F15" s="6"/>
      <c r="G15" s="109"/>
      <c r="H15" s="206" t="s">
        <v>66</v>
      </c>
      <c r="I15" s="207"/>
      <c r="J15" s="206" t="s">
        <v>67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 t="s">
        <v>79</v>
      </c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68</v>
      </c>
      <c r="I18" s="38"/>
      <c r="J18" s="38"/>
      <c r="K18" s="38"/>
      <c r="L18" s="27"/>
      <c r="M18" s="109"/>
    </row>
    <row r="19" spans="1:13">
      <c r="A19" s="17">
        <v>10</v>
      </c>
      <c r="B19" s="95"/>
      <c r="C19" s="6"/>
      <c r="D19" s="6"/>
      <c r="E19" s="6"/>
      <c r="F19" s="6"/>
      <c r="G19" s="109"/>
      <c r="H19" s="54" t="s">
        <v>69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2" t="s">
        <v>8</v>
      </c>
      <c r="I20" s="183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9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9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95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9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9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83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99"/>
      <c r="I27" s="8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84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50</v>
      </c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</row>
    <row r="46" spans="1:13">
      <c r="A46" s="202" t="s">
        <v>86</v>
      </c>
      <c r="B46" s="203"/>
      <c r="C46" s="203"/>
      <c r="D46" s="203"/>
      <c r="E46" s="203"/>
      <c r="F46" s="97"/>
      <c r="G46" s="109"/>
      <c r="H46" s="96" t="s">
        <v>51</v>
      </c>
      <c r="I46" s="96"/>
      <c r="J46" s="96"/>
      <c r="K46" s="27"/>
      <c r="L46" s="27"/>
      <c r="M46" s="109"/>
    </row>
    <row r="47" spans="1:13">
      <c r="A47" s="34" t="s">
        <v>52</v>
      </c>
      <c r="B47" s="97">
        <v>1</v>
      </c>
      <c r="C47" s="97"/>
      <c r="D47" s="97"/>
      <c r="E47" s="97"/>
      <c r="F47" s="97"/>
      <c r="G47" s="109"/>
      <c r="H47" s="55" t="s">
        <v>123</v>
      </c>
      <c r="I47" s="55"/>
      <c r="J47" s="55"/>
      <c r="K47" s="37"/>
      <c r="L47" s="26"/>
      <c r="M47" s="134"/>
    </row>
    <row r="48" spans="1:13">
      <c r="A48" s="97"/>
      <c r="B48" s="29"/>
      <c r="C48" s="15" t="s">
        <v>53</v>
      </c>
      <c r="D48" s="123">
        <v>17030</v>
      </c>
      <c r="E48" s="30"/>
      <c r="F48" s="28"/>
      <c r="G48" s="109"/>
      <c r="H48" s="31" t="s">
        <v>54</v>
      </c>
      <c r="I48" s="31" t="s">
        <v>55</v>
      </c>
      <c r="J48" s="31" t="s">
        <v>56</v>
      </c>
      <c r="K48" s="31" t="s">
        <v>57</v>
      </c>
      <c r="L48" s="31" t="s">
        <v>58</v>
      </c>
      <c r="M48" s="111"/>
    </row>
    <row r="49" spans="1:14">
      <c r="A49" s="1"/>
      <c r="B49" s="1"/>
      <c r="C49" s="15" t="s">
        <v>59</v>
      </c>
      <c r="D49" s="30">
        <v>200</v>
      </c>
      <c r="E49" s="30"/>
      <c r="F49" s="28"/>
      <c r="G49" s="109" t="s">
        <v>130</v>
      </c>
      <c r="H49" s="31">
        <v>1</v>
      </c>
      <c r="I49" s="68"/>
      <c r="J49" s="35">
        <v>3688</v>
      </c>
      <c r="K49" s="31" t="s">
        <v>126</v>
      </c>
      <c r="L49" s="33">
        <v>2</v>
      </c>
      <c r="M49" s="111" t="s">
        <v>125</v>
      </c>
      <c r="N49" s="94"/>
    </row>
    <row r="50" spans="1:14">
      <c r="A50" s="9" t="s">
        <v>0</v>
      </c>
      <c r="B50" s="10"/>
      <c r="C50" s="15" t="s">
        <v>60</v>
      </c>
      <c r="D50" s="30">
        <v>200</v>
      </c>
      <c r="E50" s="30"/>
      <c r="F50" s="28"/>
      <c r="G50" s="109" t="s">
        <v>125</v>
      </c>
      <c r="H50" s="31">
        <v>2</v>
      </c>
      <c r="I50" s="68"/>
      <c r="J50" s="35">
        <v>3155</v>
      </c>
      <c r="K50" s="31" t="s">
        <v>127</v>
      </c>
      <c r="L50" s="33">
        <v>2</v>
      </c>
      <c r="M50" s="111" t="s">
        <v>125</v>
      </c>
      <c r="N50" s="70"/>
    </row>
    <row r="51" spans="1:14">
      <c r="A51" s="9" t="s">
        <v>1</v>
      </c>
      <c r="B51" s="11"/>
      <c r="C51" s="15" t="s">
        <v>61</v>
      </c>
      <c r="D51" s="30">
        <v>8</v>
      </c>
      <c r="E51" s="30"/>
      <c r="F51" s="28"/>
      <c r="G51" s="109" t="s">
        <v>125</v>
      </c>
      <c r="H51" s="31">
        <v>3</v>
      </c>
      <c r="I51" s="31"/>
      <c r="J51" s="35">
        <v>3330</v>
      </c>
      <c r="K51" s="31" t="s">
        <v>128</v>
      </c>
      <c r="L51" s="33">
        <v>1</v>
      </c>
      <c r="M51" s="111" t="s">
        <v>125</v>
      </c>
      <c r="N51" s="70"/>
    </row>
    <row r="52" spans="1:14">
      <c r="A52" s="9" t="s">
        <v>62</v>
      </c>
      <c r="B52" s="11"/>
      <c r="C52" s="16" t="s">
        <v>63</v>
      </c>
      <c r="D52" s="57" t="s">
        <v>106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78</v>
      </c>
      <c r="D54" s="77">
        <v>22</v>
      </c>
      <c r="E54" s="71" t="s">
        <v>78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109"/>
      <c r="H55" s="98"/>
      <c r="I55" s="98"/>
      <c r="J55" s="98"/>
      <c r="K55" s="98"/>
      <c r="L55" s="44"/>
      <c r="M55" s="135"/>
    </row>
    <row r="56" spans="1:14">
      <c r="A56" s="78">
        <v>3</v>
      </c>
      <c r="B56" s="75">
        <v>3688</v>
      </c>
      <c r="C56" s="71" t="s">
        <v>78</v>
      </c>
      <c r="D56" s="6" t="s">
        <v>8</v>
      </c>
      <c r="E56" s="71" t="s">
        <v>78</v>
      </c>
      <c r="F56" s="69" t="s">
        <v>73</v>
      </c>
      <c r="G56" s="109"/>
      <c r="H56" s="204" t="s">
        <v>75</v>
      </c>
      <c r="I56" s="205"/>
      <c r="J56" s="98">
        <v>1</v>
      </c>
      <c r="K56" s="44" t="s">
        <v>35</v>
      </c>
      <c r="L56" s="5"/>
      <c r="M56" s="126"/>
    </row>
    <row r="57" spans="1:14">
      <c r="A57" s="17">
        <v>4</v>
      </c>
      <c r="B57" s="75">
        <v>0</v>
      </c>
      <c r="C57" s="71" t="s">
        <v>76</v>
      </c>
      <c r="D57" s="71" t="s">
        <v>76</v>
      </c>
      <c r="E57" s="71" t="s">
        <v>76</v>
      </c>
      <c r="F57" s="6"/>
      <c r="G57" s="109"/>
      <c r="H57" s="21" t="s">
        <v>64</v>
      </c>
      <c r="I57" s="21"/>
      <c r="J57" s="43">
        <f>SUM(J49*L49)+(J50*L50)+(J51*L51)+(J52*L52)+10+18</f>
        <v>17044</v>
      </c>
      <c r="K57" s="2"/>
      <c r="L57" s="3"/>
      <c r="M57" s="127"/>
      <c r="N57" s="59"/>
    </row>
    <row r="58" spans="1:14">
      <c r="A58" s="17">
        <v>5</v>
      </c>
      <c r="B58" s="7" t="s">
        <v>7</v>
      </c>
      <c r="C58" s="7" t="s">
        <v>74</v>
      </c>
      <c r="D58" s="7">
        <v>2</v>
      </c>
      <c r="E58" s="71"/>
      <c r="F58" s="6"/>
      <c r="G58" s="109"/>
      <c r="H58" s="21" t="s">
        <v>65</v>
      </c>
      <c r="I58" s="21"/>
      <c r="J58" s="43">
        <f>SUM(B56:B58)*2+(B60)*2+B64+B55+18</f>
        <v>17044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78</v>
      </c>
      <c r="D59" s="6" t="s">
        <v>8</v>
      </c>
      <c r="E59" s="71" t="s">
        <v>78</v>
      </c>
      <c r="F59" s="6" t="s">
        <v>71</v>
      </c>
      <c r="G59" s="109"/>
      <c r="H59" s="206" t="s">
        <v>66</v>
      </c>
      <c r="I59" s="207"/>
      <c r="J59" s="206" t="s">
        <v>67</v>
      </c>
      <c r="K59" s="207"/>
      <c r="L59" s="20"/>
      <c r="M59" s="111"/>
      <c r="N59" s="4"/>
    </row>
    <row r="60" spans="1:14">
      <c r="A60" s="17">
        <v>7</v>
      </c>
      <c r="B60" s="76">
        <v>3155</v>
      </c>
      <c r="C60" s="71" t="s">
        <v>78</v>
      </c>
      <c r="D60" s="6" t="s">
        <v>8</v>
      </c>
      <c r="E60" s="71" t="s">
        <v>78</v>
      </c>
      <c r="F60" s="69" t="s">
        <v>73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76</v>
      </c>
      <c r="D61" s="71" t="s">
        <v>76</v>
      </c>
      <c r="E61" s="71" t="s">
        <v>76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80</v>
      </c>
      <c r="D62" s="7">
        <v>2</v>
      </c>
      <c r="E62" s="6"/>
      <c r="F62" s="6"/>
      <c r="G62" s="109"/>
      <c r="H62" s="38" t="s">
        <v>68</v>
      </c>
      <c r="I62" s="38"/>
      <c r="J62" s="38"/>
      <c r="K62" s="38"/>
      <c r="L62" s="27"/>
      <c r="M62" s="109"/>
    </row>
    <row r="63" spans="1:14">
      <c r="A63" s="17">
        <v>10</v>
      </c>
      <c r="B63" s="23">
        <v>0</v>
      </c>
      <c r="C63" s="71" t="s">
        <v>78</v>
      </c>
      <c r="D63" s="6" t="s">
        <v>8</v>
      </c>
      <c r="E63" s="71" t="s">
        <v>78</v>
      </c>
      <c r="F63" s="6" t="s">
        <v>71</v>
      </c>
      <c r="G63" s="109"/>
      <c r="H63" s="54" t="s">
        <v>69</v>
      </c>
      <c r="I63" s="54"/>
      <c r="J63" s="54"/>
      <c r="K63" s="54"/>
      <c r="L63" s="27"/>
      <c r="M63" s="109"/>
    </row>
    <row r="64" spans="1:14">
      <c r="A64" s="17">
        <v>11</v>
      </c>
      <c r="B64" s="76">
        <v>3330</v>
      </c>
      <c r="C64" s="71" t="s">
        <v>78</v>
      </c>
      <c r="D64" s="6" t="s">
        <v>8</v>
      </c>
      <c r="E64" s="71" t="s">
        <v>78</v>
      </c>
      <c r="F64" s="69" t="s">
        <v>73</v>
      </c>
      <c r="G64" s="111"/>
      <c r="H64" s="182" t="s">
        <v>8</v>
      </c>
      <c r="I64" s="183"/>
      <c r="J64" s="8"/>
      <c r="K64" s="8"/>
      <c r="L64" s="8"/>
      <c r="M64" s="130"/>
    </row>
    <row r="65" spans="1:13">
      <c r="A65" s="17">
        <v>12</v>
      </c>
      <c r="B65" s="75">
        <v>0</v>
      </c>
      <c r="C65" s="71" t="s">
        <v>76</v>
      </c>
      <c r="D65" s="71" t="s">
        <v>76</v>
      </c>
      <c r="E65" s="71" t="s">
        <v>76</v>
      </c>
      <c r="F65" s="6"/>
      <c r="G65" s="111"/>
      <c r="H65" s="9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 t="s">
        <v>79</v>
      </c>
      <c r="C66" s="6"/>
      <c r="D66" s="6"/>
      <c r="E66" s="6"/>
      <c r="F66" s="6"/>
      <c r="G66" s="111"/>
      <c r="H66" s="9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95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95" t="s">
        <v>12</v>
      </c>
      <c r="I68" s="7">
        <v>2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9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83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99"/>
      <c r="I71" s="8"/>
      <c r="J71" s="99"/>
      <c r="K71" s="8"/>
      <c r="L71" s="9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84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9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50</v>
      </c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</row>
    <row r="90" spans="1:13">
      <c r="A90" s="202" t="s">
        <v>86</v>
      </c>
      <c r="B90" s="203"/>
      <c r="C90" s="203"/>
      <c r="D90" s="203"/>
      <c r="E90" s="203"/>
      <c r="F90" s="97"/>
      <c r="G90" s="109"/>
      <c r="H90" s="96" t="s">
        <v>51</v>
      </c>
      <c r="I90" s="96"/>
      <c r="J90" s="96"/>
      <c r="K90" s="27"/>
      <c r="L90" s="27"/>
      <c r="M90" s="109"/>
    </row>
    <row r="91" spans="1:13">
      <c r="A91" s="34" t="s">
        <v>52</v>
      </c>
      <c r="B91" s="97">
        <v>2</v>
      </c>
      <c r="C91" s="97"/>
      <c r="D91" s="97"/>
      <c r="E91" s="97"/>
      <c r="F91" s="97"/>
      <c r="G91" s="109"/>
      <c r="H91" s="55" t="s">
        <v>123</v>
      </c>
      <c r="I91" s="55"/>
      <c r="J91" s="55"/>
      <c r="K91" s="37"/>
      <c r="L91" s="26"/>
      <c r="M91" s="134"/>
    </row>
    <row r="92" spans="1:13">
      <c r="A92" s="97"/>
      <c r="B92" s="29"/>
      <c r="C92" s="15" t="s">
        <v>53</v>
      </c>
      <c r="D92" s="123">
        <v>17030</v>
      </c>
      <c r="E92" s="30"/>
      <c r="F92" s="28"/>
      <c r="G92" s="109"/>
      <c r="H92" s="31" t="s">
        <v>54</v>
      </c>
      <c r="I92" s="31" t="s">
        <v>55</v>
      </c>
      <c r="J92" s="31" t="s">
        <v>56</v>
      </c>
      <c r="K92" s="31" t="s">
        <v>57</v>
      </c>
      <c r="L92" s="31" t="s">
        <v>58</v>
      </c>
      <c r="M92" s="111"/>
    </row>
    <row r="93" spans="1:13">
      <c r="A93" s="1"/>
      <c r="B93" s="1"/>
      <c r="C93" s="15" t="s">
        <v>59</v>
      </c>
      <c r="D93" s="30">
        <v>200</v>
      </c>
      <c r="E93" s="30"/>
      <c r="F93" s="28"/>
      <c r="G93" s="109" t="s">
        <v>114</v>
      </c>
      <c r="H93" s="31">
        <v>1</v>
      </c>
      <c r="I93" s="68"/>
      <c r="J93" s="35">
        <v>3388</v>
      </c>
      <c r="K93" s="31" t="s">
        <v>131</v>
      </c>
      <c r="L93" s="33">
        <v>3</v>
      </c>
      <c r="M93" s="111" t="s">
        <v>114</v>
      </c>
    </row>
    <row r="94" spans="1:13">
      <c r="A94" s="9" t="s">
        <v>0</v>
      </c>
      <c r="B94" s="10"/>
      <c r="C94" s="15" t="s">
        <v>60</v>
      </c>
      <c r="D94" s="30">
        <v>200</v>
      </c>
      <c r="E94" s="30"/>
      <c r="F94" s="28"/>
      <c r="G94" s="109" t="s">
        <v>114</v>
      </c>
      <c r="H94" s="31">
        <v>2</v>
      </c>
      <c r="I94" s="68"/>
      <c r="J94" s="35">
        <v>3520.5</v>
      </c>
      <c r="K94" s="31" t="s">
        <v>132</v>
      </c>
      <c r="L94" s="33">
        <v>1</v>
      </c>
      <c r="M94" s="111" t="s">
        <v>114</v>
      </c>
    </row>
    <row r="95" spans="1:13">
      <c r="A95" s="9" t="s">
        <v>1</v>
      </c>
      <c r="B95" s="11"/>
      <c r="C95" s="15" t="s">
        <v>61</v>
      </c>
      <c r="D95" s="30">
        <v>8</v>
      </c>
      <c r="E95" s="30"/>
      <c r="F95" s="28"/>
      <c r="G95" s="109" t="s">
        <v>114</v>
      </c>
      <c r="H95" s="31">
        <v>3</v>
      </c>
      <c r="I95" s="31"/>
      <c r="J95" s="35">
        <v>3330</v>
      </c>
      <c r="K95" s="31" t="s">
        <v>128</v>
      </c>
      <c r="L95" s="33">
        <v>1</v>
      </c>
      <c r="M95" s="111" t="s">
        <v>114</v>
      </c>
    </row>
    <row r="96" spans="1:13">
      <c r="A96" s="9" t="s">
        <v>62</v>
      </c>
      <c r="B96" s="11"/>
      <c r="C96" s="16" t="s">
        <v>63</v>
      </c>
      <c r="D96" s="57" t="s">
        <v>106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78</v>
      </c>
      <c r="D98" s="77">
        <v>22</v>
      </c>
      <c r="E98" s="71" t="s">
        <v>78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109"/>
      <c r="H99" s="98"/>
      <c r="I99" s="98"/>
      <c r="J99" s="98"/>
      <c r="K99" s="98"/>
      <c r="L99" s="44"/>
      <c r="M99" s="135"/>
    </row>
    <row r="100" spans="1:13">
      <c r="A100" s="78">
        <v>3</v>
      </c>
      <c r="B100" s="75">
        <v>0</v>
      </c>
      <c r="C100" s="71" t="s">
        <v>78</v>
      </c>
      <c r="D100" s="6" t="s">
        <v>8</v>
      </c>
      <c r="E100" s="71" t="s">
        <v>78</v>
      </c>
      <c r="F100" s="6" t="s">
        <v>71</v>
      </c>
      <c r="G100" s="109"/>
      <c r="H100" s="204" t="s">
        <v>75</v>
      </c>
      <c r="I100" s="205"/>
      <c r="J100" s="9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3388</v>
      </c>
      <c r="C101" s="71" t="s">
        <v>78</v>
      </c>
      <c r="D101" s="6" t="s">
        <v>8</v>
      </c>
      <c r="E101" s="71" t="s">
        <v>78</v>
      </c>
      <c r="F101" s="69" t="s">
        <v>73</v>
      </c>
      <c r="G101" s="109"/>
      <c r="H101" s="21" t="s">
        <v>64</v>
      </c>
      <c r="I101" s="21"/>
      <c r="J101" s="43">
        <f>SUM(J93*L93)+(J94*L94)+(J95*L95)+(J96*L96)+10+18</f>
        <v>17042.5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76</v>
      </c>
      <c r="D102" s="71" t="s">
        <v>76</v>
      </c>
      <c r="E102" s="71" t="s">
        <v>76</v>
      </c>
      <c r="F102" s="6"/>
      <c r="G102" s="109"/>
      <c r="H102" s="21" t="s">
        <v>65</v>
      </c>
      <c r="I102" s="21"/>
      <c r="J102" s="43">
        <f>SUM(B100:B102)*3+B105+B108+B99+18</f>
        <v>17042.5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74</v>
      </c>
      <c r="D103" s="7">
        <v>3</v>
      </c>
      <c r="E103" s="71"/>
      <c r="F103" s="6"/>
      <c r="G103" s="109"/>
      <c r="H103" s="206" t="s">
        <v>66</v>
      </c>
      <c r="I103" s="207"/>
      <c r="J103" s="206" t="s">
        <v>67</v>
      </c>
      <c r="K103" s="207"/>
      <c r="L103" s="20"/>
      <c r="M103" s="111"/>
    </row>
    <row r="104" spans="1:13">
      <c r="A104" s="17">
        <v>7</v>
      </c>
      <c r="B104" s="76">
        <v>0</v>
      </c>
      <c r="C104" s="71" t="s">
        <v>78</v>
      </c>
      <c r="D104" s="6" t="s">
        <v>8</v>
      </c>
      <c r="E104" s="71" t="s">
        <v>78</v>
      </c>
      <c r="F104" s="6" t="s">
        <v>71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3520.5</v>
      </c>
      <c r="C105" s="71" t="s">
        <v>78</v>
      </c>
      <c r="D105" s="6" t="s">
        <v>140</v>
      </c>
      <c r="E105" s="71" t="s">
        <v>78</v>
      </c>
      <c r="F105" s="69" t="s">
        <v>73</v>
      </c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76</v>
      </c>
      <c r="D106" s="71" t="s">
        <v>76</v>
      </c>
      <c r="E106" s="71" t="s">
        <v>76</v>
      </c>
      <c r="F106" s="6"/>
      <c r="G106" s="109"/>
      <c r="H106" s="38" t="s">
        <v>68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0</v>
      </c>
      <c r="C107" s="71" t="s">
        <v>78</v>
      </c>
      <c r="D107" s="6" t="s">
        <v>8</v>
      </c>
      <c r="E107" s="71" t="s">
        <v>78</v>
      </c>
      <c r="F107" s="6" t="s">
        <v>71</v>
      </c>
      <c r="G107" s="109"/>
      <c r="H107" s="54" t="s">
        <v>69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3330</v>
      </c>
      <c r="C108" s="71" t="s">
        <v>78</v>
      </c>
      <c r="D108" s="6" t="s">
        <v>8</v>
      </c>
      <c r="E108" s="71" t="s">
        <v>78</v>
      </c>
      <c r="F108" s="69" t="s">
        <v>73</v>
      </c>
      <c r="G108" s="111"/>
      <c r="H108" s="182" t="s">
        <v>8</v>
      </c>
      <c r="I108" s="183"/>
      <c r="J108" s="8"/>
      <c r="K108" s="8"/>
      <c r="L108" s="8"/>
      <c r="M108" s="130"/>
    </row>
    <row r="109" spans="1:13">
      <c r="A109" s="17">
        <v>12</v>
      </c>
      <c r="B109" s="75">
        <v>0</v>
      </c>
      <c r="C109" s="71" t="s">
        <v>76</v>
      </c>
      <c r="D109" s="71" t="s">
        <v>76</v>
      </c>
      <c r="E109" s="71" t="s">
        <v>76</v>
      </c>
      <c r="F109" s="6"/>
      <c r="G109" s="111"/>
      <c r="H109" s="9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 t="s">
        <v>79</v>
      </c>
      <c r="C110" s="6"/>
      <c r="D110" s="6"/>
      <c r="E110" s="6"/>
      <c r="F110" s="6"/>
      <c r="G110" s="111"/>
      <c r="H110" s="9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95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95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9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83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82" t="s">
        <v>16</v>
      </c>
      <c r="I115" s="196"/>
      <c r="J115" s="99"/>
      <c r="K115" s="8"/>
      <c r="L115" s="9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95" t="s">
        <v>14</v>
      </c>
      <c r="I116" s="95" t="s">
        <v>33</v>
      </c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7">
        <v>40.6</v>
      </c>
      <c r="I117" s="23">
        <v>64.599999999999994</v>
      </c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7">
        <v>41.3</v>
      </c>
      <c r="I118" s="23">
        <v>134.6</v>
      </c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84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9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50</v>
      </c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</row>
    <row r="134" spans="1:13">
      <c r="A134" s="202" t="s">
        <v>86</v>
      </c>
      <c r="B134" s="203"/>
      <c r="C134" s="203"/>
      <c r="D134" s="203"/>
      <c r="E134" s="203"/>
      <c r="F134" s="97"/>
      <c r="G134" s="109"/>
      <c r="H134" s="96" t="s">
        <v>51</v>
      </c>
      <c r="I134" s="96"/>
      <c r="J134" s="96"/>
      <c r="K134" s="27"/>
      <c r="L134" s="27"/>
      <c r="M134" s="109"/>
    </row>
    <row r="135" spans="1:13">
      <c r="A135" s="34" t="s">
        <v>52</v>
      </c>
      <c r="B135" s="97">
        <v>3</v>
      </c>
      <c r="C135" s="97"/>
      <c r="D135" s="97"/>
      <c r="E135" s="97"/>
      <c r="F135" s="97"/>
      <c r="G135" s="109"/>
      <c r="H135" s="55" t="s">
        <v>123</v>
      </c>
      <c r="I135" s="55"/>
      <c r="J135" s="55"/>
      <c r="K135" s="37"/>
      <c r="L135" s="26"/>
      <c r="M135" s="134"/>
    </row>
    <row r="136" spans="1:13">
      <c r="A136" s="97"/>
      <c r="B136" s="29"/>
      <c r="C136" s="15" t="s">
        <v>53</v>
      </c>
      <c r="D136" s="123">
        <v>17030</v>
      </c>
      <c r="E136" s="30"/>
      <c r="F136" s="28"/>
      <c r="G136" s="109"/>
      <c r="H136" s="31" t="s">
        <v>54</v>
      </c>
      <c r="I136" s="31" t="s">
        <v>55</v>
      </c>
      <c r="J136" s="31" t="s">
        <v>56</v>
      </c>
      <c r="K136" s="31" t="s">
        <v>57</v>
      </c>
      <c r="L136" s="31" t="s">
        <v>58</v>
      </c>
      <c r="M136" s="111"/>
    </row>
    <row r="137" spans="1:13">
      <c r="A137" s="1"/>
      <c r="B137" s="1"/>
      <c r="C137" s="15" t="s">
        <v>59</v>
      </c>
      <c r="D137" s="30">
        <v>200</v>
      </c>
      <c r="E137" s="30"/>
      <c r="F137" s="28"/>
      <c r="G137" s="109" t="s">
        <v>114</v>
      </c>
      <c r="H137" s="31">
        <v>1</v>
      </c>
      <c r="I137" s="68"/>
      <c r="J137" s="35">
        <v>3155</v>
      </c>
      <c r="K137" s="31" t="s">
        <v>127</v>
      </c>
      <c r="L137" s="33">
        <v>2</v>
      </c>
      <c r="M137" s="111" t="s">
        <v>114</v>
      </c>
    </row>
    <row r="138" spans="1:13">
      <c r="A138" s="9" t="s">
        <v>0</v>
      </c>
      <c r="B138" s="10"/>
      <c r="C138" s="15" t="s">
        <v>60</v>
      </c>
      <c r="D138" s="30">
        <v>200</v>
      </c>
      <c r="E138" s="30"/>
      <c r="F138" s="28"/>
      <c r="G138" s="109" t="s">
        <v>114</v>
      </c>
      <c r="H138" s="31">
        <v>2</v>
      </c>
      <c r="I138" s="68"/>
      <c r="J138" s="35">
        <v>3620.5</v>
      </c>
      <c r="K138" s="31" t="s">
        <v>133</v>
      </c>
      <c r="L138" s="33">
        <v>1</v>
      </c>
      <c r="M138" s="111" t="s">
        <v>114</v>
      </c>
    </row>
    <row r="139" spans="1:13">
      <c r="A139" s="9" t="s">
        <v>1</v>
      </c>
      <c r="B139" s="11"/>
      <c r="C139" s="15" t="s">
        <v>61</v>
      </c>
      <c r="D139" s="30">
        <v>8</v>
      </c>
      <c r="E139" s="30"/>
      <c r="F139" s="28"/>
      <c r="G139" s="109" t="s">
        <v>117</v>
      </c>
      <c r="H139" s="31">
        <v>3</v>
      </c>
      <c r="I139" s="31"/>
      <c r="J139" s="35">
        <v>3588</v>
      </c>
      <c r="K139" s="31" t="s">
        <v>134</v>
      </c>
      <c r="L139" s="33">
        <v>1</v>
      </c>
      <c r="M139" s="111" t="s">
        <v>114</v>
      </c>
    </row>
    <row r="140" spans="1:13">
      <c r="A140" s="9" t="s">
        <v>62</v>
      </c>
      <c r="B140" s="11"/>
      <c r="C140" s="16" t="s">
        <v>63</v>
      </c>
      <c r="D140" s="57" t="s">
        <v>106</v>
      </c>
      <c r="E140" s="21"/>
      <c r="F140" s="54"/>
      <c r="G140" s="109" t="s">
        <v>114</v>
      </c>
      <c r="H140" s="31">
        <v>4</v>
      </c>
      <c r="I140" s="31"/>
      <c r="J140" s="35">
        <v>3488</v>
      </c>
      <c r="K140" s="31" t="s">
        <v>135</v>
      </c>
      <c r="L140" s="33">
        <v>1</v>
      </c>
      <c r="M140" s="111" t="s">
        <v>114</v>
      </c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78</v>
      </c>
      <c r="D142" s="77">
        <v>22</v>
      </c>
      <c r="E142" s="71" t="s">
        <v>78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109"/>
      <c r="H143" s="98"/>
      <c r="I143" s="98"/>
      <c r="J143" s="98"/>
      <c r="K143" s="98"/>
      <c r="L143" s="44"/>
      <c r="M143" s="135"/>
    </row>
    <row r="144" spans="1:13">
      <c r="A144" s="78">
        <v>3</v>
      </c>
      <c r="B144" s="75">
        <v>0</v>
      </c>
      <c r="C144" s="71" t="s">
        <v>78</v>
      </c>
      <c r="D144" s="6" t="s">
        <v>8</v>
      </c>
      <c r="E144" s="71" t="s">
        <v>78</v>
      </c>
      <c r="F144" s="6" t="s">
        <v>71</v>
      </c>
      <c r="G144" s="109"/>
      <c r="H144" s="204" t="s">
        <v>75</v>
      </c>
      <c r="I144" s="205"/>
      <c r="J144" s="9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3155</v>
      </c>
      <c r="C145" s="71" t="s">
        <v>78</v>
      </c>
      <c r="D145" s="6" t="s">
        <v>8</v>
      </c>
      <c r="E145" s="71" t="s">
        <v>78</v>
      </c>
      <c r="F145" s="69" t="s">
        <v>73</v>
      </c>
      <c r="G145" s="109"/>
      <c r="H145" s="21" t="s">
        <v>64</v>
      </c>
      <c r="I145" s="21"/>
      <c r="J145" s="43">
        <f>SUM(J137*L137)+(J138*L138)+(J139*L139)+(J140*L140)+10+18</f>
        <v>17034.5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76</v>
      </c>
      <c r="D146" s="71" t="s">
        <v>76</v>
      </c>
      <c r="E146" s="71" t="s">
        <v>76</v>
      </c>
      <c r="F146" s="6"/>
      <c r="G146" s="109"/>
      <c r="H146" s="21" t="s">
        <v>65</v>
      </c>
      <c r="I146" s="21"/>
      <c r="J146" s="43">
        <f>SUM(B144:B146)*2+B149+B151+B154+B143+18</f>
        <v>17034.5</v>
      </c>
      <c r="K146" s="27"/>
      <c r="L146" s="3"/>
      <c r="M146" s="127"/>
    </row>
    <row r="147" spans="1:13">
      <c r="A147" s="17">
        <v>6</v>
      </c>
      <c r="B147" s="7" t="s">
        <v>7</v>
      </c>
      <c r="C147" s="7" t="s">
        <v>74</v>
      </c>
      <c r="D147" s="7">
        <v>2</v>
      </c>
      <c r="E147" s="71"/>
      <c r="F147" s="6"/>
      <c r="G147" s="109"/>
      <c r="H147" s="206" t="s">
        <v>66</v>
      </c>
      <c r="I147" s="207"/>
      <c r="J147" s="206" t="s">
        <v>67</v>
      </c>
      <c r="K147" s="207"/>
      <c r="L147" s="20"/>
      <c r="M147" s="111"/>
    </row>
    <row r="148" spans="1:13">
      <c r="A148" s="17">
        <v>7</v>
      </c>
      <c r="B148" s="80">
        <v>0</v>
      </c>
      <c r="C148" s="71" t="s">
        <v>78</v>
      </c>
      <c r="D148" s="6" t="s">
        <v>8</v>
      </c>
      <c r="E148" s="71" t="s">
        <v>78</v>
      </c>
      <c r="F148" s="6" t="s">
        <v>71</v>
      </c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9">
        <v>3620.5</v>
      </c>
      <c r="C149" s="71" t="s">
        <v>78</v>
      </c>
      <c r="D149" s="6" t="s">
        <v>113</v>
      </c>
      <c r="E149" s="71" t="s">
        <v>78</v>
      </c>
      <c r="F149" s="69" t="s">
        <v>73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79">
        <v>0</v>
      </c>
      <c r="C150" s="71" t="s">
        <v>76</v>
      </c>
      <c r="D150" s="71" t="s">
        <v>76</v>
      </c>
      <c r="E150" s="71" t="s">
        <v>76</v>
      </c>
      <c r="F150" s="6"/>
      <c r="G150" s="109"/>
      <c r="H150" s="38" t="s">
        <v>68</v>
      </c>
      <c r="I150" s="38"/>
      <c r="J150" s="38"/>
      <c r="K150" s="38"/>
      <c r="L150" s="27"/>
      <c r="M150" s="109"/>
    </row>
    <row r="151" spans="1:13">
      <c r="A151" s="17">
        <v>10</v>
      </c>
      <c r="B151" s="80">
        <v>3588</v>
      </c>
      <c r="C151" s="71" t="s">
        <v>78</v>
      </c>
      <c r="D151" s="6" t="s">
        <v>8</v>
      </c>
      <c r="E151" s="71" t="s">
        <v>78</v>
      </c>
      <c r="F151" s="69" t="s">
        <v>73</v>
      </c>
      <c r="G151" s="109"/>
      <c r="H151" s="54" t="s">
        <v>69</v>
      </c>
      <c r="I151" s="54"/>
      <c r="J151" s="54"/>
      <c r="K151" s="54"/>
      <c r="L151" s="27"/>
      <c r="M151" s="109"/>
    </row>
    <row r="152" spans="1:13">
      <c r="A152" s="17">
        <v>11</v>
      </c>
      <c r="B152" s="136">
        <v>0</v>
      </c>
      <c r="C152" s="71" t="s">
        <v>76</v>
      </c>
      <c r="D152" s="71" t="s">
        <v>76</v>
      </c>
      <c r="E152" s="71" t="s">
        <v>76</v>
      </c>
      <c r="F152" s="6"/>
      <c r="G152" s="111"/>
      <c r="H152" s="182" t="s">
        <v>8</v>
      </c>
      <c r="I152" s="183"/>
      <c r="J152" s="8"/>
      <c r="K152" s="8"/>
      <c r="L152" s="8"/>
      <c r="M152" s="130"/>
    </row>
    <row r="153" spans="1:13">
      <c r="A153" s="17">
        <v>12</v>
      </c>
      <c r="B153" s="80">
        <v>0</v>
      </c>
      <c r="C153" s="71" t="s">
        <v>78</v>
      </c>
      <c r="D153" s="6" t="s">
        <v>8</v>
      </c>
      <c r="E153" s="71" t="s">
        <v>78</v>
      </c>
      <c r="F153" s="6" t="s">
        <v>71</v>
      </c>
      <c r="G153" s="111"/>
      <c r="H153" s="95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80">
        <v>3488</v>
      </c>
      <c r="C154" s="71" t="s">
        <v>78</v>
      </c>
      <c r="D154" s="6" t="s">
        <v>8</v>
      </c>
      <c r="E154" s="71" t="s">
        <v>78</v>
      </c>
      <c r="F154" s="69" t="s">
        <v>73</v>
      </c>
      <c r="G154" s="111"/>
      <c r="H154" s="95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80">
        <v>0</v>
      </c>
      <c r="C155" s="71" t="s">
        <v>76</v>
      </c>
      <c r="D155" s="71" t="s">
        <v>76</v>
      </c>
      <c r="E155" s="71" t="s">
        <v>76</v>
      </c>
      <c r="F155" s="6"/>
      <c r="G155" s="111"/>
      <c r="H155" s="95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87" t="s">
        <v>79</v>
      </c>
      <c r="C156" s="6"/>
      <c r="D156" s="6"/>
      <c r="E156" s="6"/>
      <c r="F156" s="6"/>
      <c r="G156" s="111"/>
      <c r="H156" s="95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"/>
      <c r="C157" s="7"/>
      <c r="D157" s="7"/>
      <c r="E157" s="7"/>
      <c r="F157" s="7"/>
      <c r="G157" s="111"/>
      <c r="H157" s="95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83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2" t="s">
        <v>16</v>
      </c>
      <c r="I159" s="196"/>
      <c r="J159" s="99"/>
      <c r="K159" s="8"/>
      <c r="L159" s="9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95" t="s">
        <v>14</v>
      </c>
      <c r="I160" s="95" t="s">
        <v>33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7">
        <v>40.6</v>
      </c>
      <c r="I161" s="23">
        <v>64.599999999999994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7">
        <v>41.3</v>
      </c>
      <c r="I162" s="23">
        <v>134.6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84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9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50</v>
      </c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</row>
    <row r="178" spans="1:13">
      <c r="A178" s="202" t="s">
        <v>86</v>
      </c>
      <c r="B178" s="203"/>
      <c r="C178" s="203"/>
      <c r="D178" s="203"/>
      <c r="E178" s="203"/>
      <c r="F178" s="97"/>
      <c r="G178" s="109"/>
      <c r="H178" s="96" t="s">
        <v>51</v>
      </c>
      <c r="I178" s="96"/>
      <c r="J178" s="96"/>
      <c r="K178" s="27"/>
      <c r="L178" s="27"/>
      <c r="M178" s="109"/>
    </row>
    <row r="179" spans="1:13">
      <c r="A179" s="34" t="s">
        <v>52</v>
      </c>
      <c r="B179" s="97">
        <v>4</v>
      </c>
      <c r="C179" s="97"/>
      <c r="D179" s="97"/>
      <c r="E179" s="97"/>
      <c r="F179" s="97"/>
      <c r="G179" s="109"/>
      <c r="H179" s="55" t="s">
        <v>123</v>
      </c>
      <c r="I179" s="55"/>
      <c r="J179" s="55"/>
      <c r="K179" s="37"/>
      <c r="L179" s="26"/>
      <c r="M179" s="134"/>
    </row>
    <row r="180" spans="1:13">
      <c r="A180" s="97"/>
      <c r="B180" s="29"/>
      <c r="C180" s="15" t="s">
        <v>53</v>
      </c>
      <c r="D180" s="67">
        <v>17030</v>
      </c>
      <c r="E180" s="30"/>
      <c r="F180" s="28"/>
      <c r="G180" s="109"/>
      <c r="H180" s="31" t="s">
        <v>54</v>
      </c>
      <c r="I180" s="31" t="s">
        <v>55</v>
      </c>
      <c r="J180" s="31" t="s">
        <v>56</v>
      </c>
      <c r="K180" s="31" t="s">
        <v>57</v>
      </c>
      <c r="L180" s="31" t="s">
        <v>58</v>
      </c>
      <c r="M180" s="111"/>
    </row>
    <row r="181" spans="1:13">
      <c r="A181" s="1"/>
      <c r="B181" s="1"/>
      <c r="C181" s="15" t="s">
        <v>59</v>
      </c>
      <c r="D181" s="30">
        <v>200</v>
      </c>
      <c r="E181" s="30"/>
      <c r="F181" s="28"/>
      <c r="G181" s="109" t="s">
        <v>114</v>
      </c>
      <c r="H181" s="31">
        <v>1</v>
      </c>
      <c r="I181" s="68"/>
      <c r="J181" s="35">
        <v>3586.3</v>
      </c>
      <c r="K181" s="31" t="s">
        <v>136</v>
      </c>
      <c r="L181" s="33">
        <v>1</v>
      </c>
      <c r="M181" s="111" t="s">
        <v>114</v>
      </c>
    </row>
    <row r="182" spans="1:13">
      <c r="A182" s="9" t="s">
        <v>0</v>
      </c>
      <c r="B182" s="10"/>
      <c r="C182" s="15" t="s">
        <v>60</v>
      </c>
      <c r="D182" s="30">
        <v>200</v>
      </c>
      <c r="E182" s="30"/>
      <c r="F182" s="28"/>
      <c r="G182" s="109" t="s">
        <v>114</v>
      </c>
      <c r="H182" s="31">
        <v>2</v>
      </c>
      <c r="I182" s="68"/>
      <c r="J182" s="35">
        <v>3488</v>
      </c>
      <c r="K182" s="31" t="s">
        <v>135</v>
      </c>
      <c r="L182" s="33">
        <v>1</v>
      </c>
      <c r="M182" s="111" t="s">
        <v>114</v>
      </c>
    </row>
    <row r="183" spans="1:13">
      <c r="A183" s="9" t="s">
        <v>1</v>
      </c>
      <c r="B183" s="11"/>
      <c r="C183" s="15" t="s">
        <v>61</v>
      </c>
      <c r="D183" s="30">
        <v>8</v>
      </c>
      <c r="E183" s="30"/>
      <c r="F183" s="28"/>
      <c r="G183" s="109" t="s">
        <v>114</v>
      </c>
      <c r="H183" s="31">
        <v>3</v>
      </c>
      <c r="I183" s="31"/>
      <c r="J183" s="35">
        <v>3388</v>
      </c>
      <c r="K183" s="31" t="s">
        <v>131</v>
      </c>
      <c r="L183" s="33">
        <v>1</v>
      </c>
      <c r="M183" s="111" t="s">
        <v>114</v>
      </c>
    </row>
    <row r="184" spans="1:13">
      <c r="A184" s="9" t="s">
        <v>62</v>
      </c>
      <c r="B184" s="11"/>
      <c r="C184" s="16" t="s">
        <v>63</v>
      </c>
      <c r="D184" s="57" t="s">
        <v>106</v>
      </c>
      <c r="E184" s="21"/>
      <c r="F184" s="54"/>
      <c r="G184" s="109" t="s">
        <v>114</v>
      </c>
      <c r="H184" s="31">
        <v>4</v>
      </c>
      <c r="I184" s="31"/>
      <c r="J184" s="35">
        <v>3330</v>
      </c>
      <c r="K184" s="31" t="s">
        <v>128</v>
      </c>
      <c r="L184" s="33">
        <v>1</v>
      </c>
      <c r="M184" s="111" t="s">
        <v>114</v>
      </c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 t="s">
        <v>114</v>
      </c>
      <c r="H185" s="31">
        <v>5</v>
      </c>
      <c r="I185" s="31"/>
      <c r="J185" s="35">
        <v>3202</v>
      </c>
      <c r="K185" s="31" t="s">
        <v>137</v>
      </c>
      <c r="L185" s="33">
        <v>1</v>
      </c>
      <c r="M185" s="111" t="s">
        <v>114</v>
      </c>
    </row>
    <row r="186" spans="1:13">
      <c r="A186" s="17">
        <v>1</v>
      </c>
      <c r="B186" s="12"/>
      <c r="C186" s="71" t="s">
        <v>78</v>
      </c>
      <c r="D186" s="77">
        <v>22</v>
      </c>
      <c r="E186" s="71" t="s">
        <v>78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109"/>
      <c r="H187" s="98"/>
      <c r="I187" s="98"/>
      <c r="J187" s="98"/>
      <c r="K187" s="98"/>
      <c r="L187" s="44"/>
      <c r="M187" s="135"/>
    </row>
    <row r="188" spans="1:13">
      <c r="A188" s="17">
        <v>3</v>
      </c>
      <c r="B188" s="75">
        <v>0</v>
      </c>
      <c r="C188" s="71" t="s">
        <v>78</v>
      </c>
      <c r="D188" s="6" t="s">
        <v>8</v>
      </c>
      <c r="E188" s="71" t="s">
        <v>78</v>
      </c>
      <c r="F188" s="6" t="s">
        <v>71</v>
      </c>
      <c r="G188" s="109"/>
      <c r="H188" s="204" t="s">
        <v>75</v>
      </c>
      <c r="I188" s="205"/>
      <c r="J188" s="98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3586.3</v>
      </c>
      <c r="C189" s="71" t="s">
        <v>78</v>
      </c>
      <c r="D189" s="6" t="s">
        <v>8</v>
      </c>
      <c r="E189" s="71" t="s">
        <v>78</v>
      </c>
      <c r="F189" s="69" t="s">
        <v>73</v>
      </c>
      <c r="G189" s="109"/>
      <c r="H189" s="21" t="s">
        <v>64</v>
      </c>
      <c r="I189" s="21"/>
      <c r="J189" s="43">
        <f>SUM(J181*L181)+(J182*L182)+(J183*L183)+(J184*L184)+(J185*L185)+10+18</f>
        <v>17022.3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76</v>
      </c>
      <c r="D190" s="71" t="s">
        <v>76</v>
      </c>
      <c r="E190" s="71" t="s">
        <v>76</v>
      </c>
      <c r="F190" s="6"/>
      <c r="G190" s="109"/>
      <c r="H190" s="21" t="s">
        <v>65</v>
      </c>
      <c r="I190" s="21"/>
      <c r="J190" s="43">
        <f>SUM(B188:B202)+B187+18</f>
        <v>17022.3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78</v>
      </c>
      <c r="D191" s="6" t="s">
        <v>8</v>
      </c>
      <c r="E191" s="71" t="s">
        <v>78</v>
      </c>
      <c r="F191" s="6" t="s">
        <v>71</v>
      </c>
      <c r="G191" s="109"/>
      <c r="H191" s="206" t="s">
        <v>66</v>
      </c>
      <c r="I191" s="207"/>
      <c r="J191" s="206" t="s">
        <v>67</v>
      </c>
      <c r="K191" s="207"/>
      <c r="L191" s="20"/>
      <c r="M191" s="111"/>
    </row>
    <row r="192" spans="1:13">
      <c r="A192" s="17">
        <v>7</v>
      </c>
      <c r="B192" s="76">
        <v>3488</v>
      </c>
      <c r="C192" s="71" t="s">
        <v>78</v>
      </c>
      <c r="D192" s="6" t="s">
        <v>8</v>
      </c>
      <c r="E192" s="71" t="s">
        <v>78</v>
      </c>
      <c r="F192" s="69" t="s">
        <v>73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76</v>
      </c>
      <c r="D193" s="71" t="s">
        <v>76</v>
      </c>
      <c r="E193" s="71" t="s">
        <v>76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78</v>
      </c>
      <c r="D194" s="6" t="s">
        <v>8</v>
      </c>
      <c r="E194" s="71" t="s">
        <v>78</v>
      </c>
      <c r="F194" s="6" t="s">
        <v>71</v>
      </c>
      <c r="G194" s="109"/>
      <c r="H194" s="38" t="s">
        <v>68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3388</v>
      </c>
      <c r="C195" s="71" t="s">
        <v>78</v>
      </c>
      <c r="D195" s="6" t="s">
        <v>8</v>
      </c>
      <c r="E195" s="71" t="s">
        <v>78</v>
      </c>
      <c r="F195" s="69" t="s">
        <v>73</v>
      </c>
      <c r="G195" s="109"/>
      <c r="H195" s="54" t="s">
        <v>69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76</v>
      </c>
      <c r="D196" s="71" t="s">
        <v>76</v>
      </c>
      <c r="E196" s="71" t="s">
        <v>76</v>
      </c>
      <c r="F196" s="6"/>
      <c r="G196" s="111"/>
      <c r="H196" s="182" t="s">
        <v>8</v>
      </c>
      <c r="I196" s="183"/>
      <c r="J196" s="8"/>
      <c r="K196" s="8"/>
      <c r="L196" s="8"/>
      <c r="M196" s="130"/>
    </row>
    <row r="197" spans="1:13">
      <c r="A197" s="17">
        <v>12</v>
      </c>
      <c r="B197" s="75">
        <v>0</v>
      </c>
      <c r="C197" s="71" t="s">
        <v>78</v>
      </c>
      <c r="D197" s="6" t="s">
        <v>8</v>
      </c>
      <c r="E197" s="71" t="s">
        <v>78</v>
      </c>
      <c r="F197" s="6" t="s">
        <v>71</v>
      </c>
      <c r="G197" s="111"/>
      <c r="H197" s="95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>
        <v>3330</v>
      </c>
      <c r="C198" s="71" t="s">
        <v>78</v>
      </c>
      <c r="D198" s="6" t="s">
        <v>8</v>
      </c>
      <c r="E198" s="71" t="s">
        <v>78</v>
      </c>
      <c r="F198" s="69" t="s">
        <v>73</v>
      </c>
      <c r="G198" s="111"/>
      <c r="H198" s="95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>
        <v>0</v>
      </c>
      <c r="C199" s="71" t="s">
        <v>76</v>
      </c>
      <c r="D199" s="71" t="s">
        <v>76</v>
      </c>
      <c r="E199" s="71" t="s">
        <v>76</v>
      </c>
      <c r="F199" s="6"/>
      <c r="G199" s="111"/>
      <c r="H199" s="95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>
        <v>0</v>
      </c>
      <c r="C200" s="71" t="s">
        <v>78</v>
      </c>
      <c r="D200" s="6" t="s">
        <v>8</v>
      </c>
      <c r="E200" s="71" t="s">
        <v>78</v>
      </c>
      <c r="F200" s="6" t="s">
        <v>71</v>
      </c>
      <c r="G200" s="111"/>
      <c r="H200" s="95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>
        <v>3202</v>
      </c>
      <c r="C201" s="71" t="s">
        <v>78</v>
      </c>
      <c r="D201" s="6" t="s">
        <v>8</v>
      </c>
      <c r="E201" s="71" t="s">
        <v>78</v>
      </c>
      <c r="F201" s="69" t="s">
        <v>73</v>
      </c>
      <c r="G201" s="111"/>
      <c r="H201" s="95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>
        <v>0</v>
      </c>
      <c r="C202" s="71" t="s">
        <v>76</v>
      </c>
      <c r="D202" s="71" t="s">
        <v>76</v>
      </c>
      <c r="E202" s="71" t="s">
        <v>76</v>
      </c>
      <c r="F202" s="6"/>
      <c r="G202" s="111"/>
      <c r="H202" s="56" t="s">
        <v>83</v>
      </c>
      <c r="I202" s="8"/>
      <c r="J202" s="56"/>
      <c r="K202" s="8"/>
      <c r="L202" s="56"/>
      <c r="M202" s="130"/>
    </row>
    <row r="203" spans="1:13">
      <c r="A203" s="17">
        <v>18</v>
      </c>
      <c r="B203" s="76" t="s">
        <v>79</v>
      </c>
      <c r="C203" s="6"/>
      <c r="D203" s="6"/>
      <c r="E203" s="6"/>
      <c r="F203" s="6"/>
      <c r="G203" s="111"/>
      <c r="H203" s="99"/>
      <c r="I203" s="8"/>
      <c r="J203" s="99"/>
      <c r="K203" s="8"/>
      <c r="L203" s="9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84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9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50</v>
      </c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</row>
    <row r="222" spans="1:13">
      <c r="A222" s="202" t="s">
        <v>86</v>
      </c>
      <c r="B222" s="203"/>
      <c r="C222" s="203"/>
      <c r="D222" s="203"/>
      <c r="E222" s="203"/>
      <c r="F222" s="97"/>
      <c r="G222" s="109"/>
      <c r="H222" s="96" t="s">
        <v>51</v>
      </c>
      <c r="I222" s="96"/>
      <c r="J222" s="96"/>
      <c r="K222" s="27"/>
      <c r="L222" s="27"/>
      <c r="M222" s="109"/>
    </row>
    <row r="223" spans="1:13">
      <c r="A223" s="34" t="s">
        <v>52</v>
      </c>
      <c r="B223" s="97">
        <v>5</v>
      </c>
      <c r="C223" s="97"/>
      <c r="D223" s="97"/>
      <c r="E223" s="97"/>
      <c r="F223" s="97"/>
      <c r="G223" s="109"/>
      <c r="H223" s="55" t="s">
        <v>123</v>
      </c>
      <c r="I223" s="55"/>
      <c r="J223" s="55"/>
      <c r="K223" s="37"/>
      <c r="L223" s="26"/>
      <c r="M223" s="134"/>
    </row>
    <row r="224" spans="1:13">
      <c r="A224" s="97"/>
      <c r="B224" s="29"/>
      <c r="C224" s="15" t="s">
        <v>53</v>
      </c>
      <c r="D224" s="67">
        <v>16530</v>
      </c>
      <c r="E224" s="30"/>
      <c r="F224" s="28"/>
      <c r="G224" s="109"/>
      <c r="H224" s="31" t="s">
        <v>54</v>
      </c>
      <c r="I224" s="31" t="s">
        <v>55</v>
      </c>
      <c r="J224" s="31" t="s">
        <v>56</v>
      </c>
      <c r="K224" s="31" t="s">
        <v>57</v>
      </c>
      <c r="L224" s="31" t="s">
        <v>58</v>
      </c>
      <c r="M224" s="111"/>
    </row>
    <row r="225" spans="1:14">
      <c r="A225" s="1"/>
      <c r="B225" s="1"/>
      <c r="C225" s="15" t="s">
        <v>59</v>
      </c>
      <c r="D225" s="30">
        <v>200</v>
      </c>
      <c r="E225" s="30"/>
      <c r="F225" s="28"/>
      <c r="G225" s="109" t="s">
        <v>114</v>
      </c>
      <c r="H225" s="31">
        <v>1</v>
      </c>
      <c r="I225" s="68"/>
      <c r="J225" s="35">
        <v>3330</v>
      </c>
      <c r="K225" s="31" t="s">
        <v>128</v>
      </c>
      <c r="L225" s="33">
        <v>2</v>
      </c>
      <c r="M225" s="111" t="s">
        <v>114</v>
      </c>
    </row>
    <row r="226" spans="1:14">
      <c r="A226" s="9" t="s">
        <v>0</v>
      </c>
      <c r="B226" s="10"/>
      <c r="C226" s="15" t="s">
        <v>60</v>
      </c>
      <c r="D226" s="30">
        <v>200</v>
      </c>
      <c r="E226" s="30"/>
      <c r="F226" s="28"/>
      <c r="G226" s="109" t="s">
        <v>114</v>
      </c>
      <c r="H226" s="31">
        <v>2</v>
      </c>
      <c r="I226" s="68"/>
      <c r="J226" s="35">
        <v>3202</v>
      </c>
      <c r="K226" s="31" t="s">
        <v>137</v>
      </c>
      <c r="L226" s="33">
        <v>3</v>
      </c>
      <c r="M226" s="111" t="s">
        <v>114</v>
      </c>
    </row>
    <row r="227" spans="1:14">
      <c r="A227" s="9" t="s">
        <v>1</v>
      </c>
      <c r="B227" s="11"/>
      <c r="C227" s="15" t="s">
        <v>61</v>
      </c>
      <c r="D227" s="30">
        <v>8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62</v>
      </c>
      <c r="B228" s="11"/>
      <c r="C228" s="16" t="s">
        <v>63</v>
      </c>
      <c r="D228" s="57" t="s">
        <v>106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78</v>
      </c>
      <c r="D230" s="77">
        <v>22</v>
      </c>
      <c r="E230" s="71" t="s">
        <v>78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109"/>
      <c r="H231" s="98"/>
      <c r="I231" s="98"/>
      <c r="J231" s="98"/>
      <c r="K231" s="98"/>
      <c r="L231" s="44"/>
      <c r="M231" s="135"/>
    </row>
    <row r="232" spans="1:14">
      <c r="A232" s="78">
        <v>3</v>
      </c>
      <c r="B232" s="75">
        <v>0</v>
      </c>
      <c r="C232" s="71" t="s">
        <v>78</v>
      </c>
      <c r="D232" s="6" t="s">
        <v>8</v>
      </c>
      <c r="E232" s="71" t="s">
        <v>78</v>
      </c>
      <c r="F232" s="6" t="s">
        <v>71</v>
      </c>
      <c r="G232" s="109"/>
      <c r="H232" s="204" t="s">
        <v>75</v>
      </c>
      <c r="I232" s="205"/>
      <c r="J232" s="9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3330</v>
      </c>
      <c r="C233" s="71" t="s">
        <v>78</v>
      </c>
      <c r="D233" s="6" t="s">
        <v>8</v>
      </c>
      <c r="E233" s="71" t="s">
        <v>78</v>
      </c>
      <c r="F233" s="69" t="s">
        <v>73</v>
      </c>
      <c r="G233" s="109"/>
      <c r="H233" s="21" t="s">
        <v>64</v>
      </c>
      <c r="I233" s="21"/>
      <c r="J233" s="43">
        <f>SUM(J225*L225)+(J226*L226)+(J227*L227)+(J228*L228)+10+18</f>
        <v>16294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76</v>
      </c>
      <c r="D234" s="71" t="s">
        <v>76</v>
      </c>
      <c r="E234" s="71" t="s">
        <v>76</v>
      </c>
      <c r="F234" s="6"/>
      <c r="G234" s="109"/>
      <c r="H234" s="21" t="s">
        <v>65</v>
      </c>
      <c r="I234" s="21"/>
      <c r="J234" s="43">
        <f>SUM(B232:B234)*2+(B237)*3+B231+18</f>
        <v>16294</v>
      </c>
      <c r="K234" s="27"/>
      <c r="L234" s="3"/>
      <c r="M234" s="127"/>
      <c r="N234" s="53">
        <f>SUM(B232:B234)*2</f>
        <v>6660</v>
      </c>
    </row>
    <row r="235" spans="1:14">
      <c r="A235" s="17">
        <v>6</v>
      </c>
      <c r="B235" s="7" t="s">
        <v>7</v>
      </c>
      <c r="C235" s="7" t="s">
        <v>74</v>
      </c>
      <c r="D235" s="7">
        <v>2</v>
      </c>
      <c r="E235" s="71"/>
      <c r="F235" s="6"/>
      <c r="G235" s="109"/>
      <c r="H235" s="206" t="s">
        <v>66</v>
      </c>
      <c r="I235" s="207"/>
      <c r="J235" s="206" t="s">
        <v>67</v>
      </c>
      <c r="K235" s="207"/>
      <c r="L235" s="20"/>
      <c r="M235" s="111"/>
      <c r="N235" s="53">
        <f>SUM(B236:B238)</f>
        <v>3202</v>
      </c>
    </row>
    <row r="236" spans="1:14">
      <c r="A236" s="78">
        <v>7</v>
      </c>
      <c r="B236" s="76">
        <v>0</v>
      </c>
      <c r="C236" s="71" t="s">
        <v>78</v>
      </c>
      <c r="D236" s="6" t="s">
        <v>8</v>
      </c>
      <c r="E236" s="71" t="s">
        <v>78</v>
      </c>
      <c r="F236" s="6" t="s">
        <v>71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3202</v>
      </c>
      <c r="C237" s="71" t="s">
        <v>78</v>
      </c>
      <c r="D237" s="6" t="s">
        <v>8</v>
      </c>
      <c r="E237" s="71" t="s">
        <v>78</v>
      </c>
      <c r="F237" s="69" t="s">
        <v>73</v>
      </c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76</v>
      </c>
      <c r="D238" s="71" t="s">
        <v>76</v>
      </c>
      <c r="E238" s="71" t="s">
        <v>76</v>
      </c>
      <c r="F238" s="6"/>
      <c r="G238" s="109"/>
      <c r="H238" s="38" t="s">
        <v>68</v>
      </c>
      <c r="I238" s="38"/>
      <c r="J238" s="38"/>
      <c r="K238" s="38"/>
      <c r="L238" s="27"/>
      <c r="M238" s="109"/>
    </row>
    <row r="239" spans="1:14">
      <c r="A239" s="17">
        <v>10</v>
      </c>
      <c r="B239" s="7" t="s">
        <v>7</v>
      </c>
      <c r="C239" s="7" t="s">
        <v>82</v>
      </c>
      <c r="D239" s="7">
        <v>3</v>
      </c>
      <c r="E239" s="6"/>
      <c r="F239" s="6"/>
      <c r="G239" s="109"/>
      <c r="H239" s="54" t="s">
        <v>69</v>
      </c>
      <c r="I239" s="54"/>
      <c r="J239" s="54"/>
      <c r="K239" s="54"/>
      <c r="L239" s="27"/>
      <c r="M239" s="109"/>
    </row>
    <row r="240" spans="1:14">
      <c r="A240" s="17">
        <v>11</v>
      </c>
      <c r="B240" s="76" t="s">
        <v>141</v>
      </c>
      <c r="C240" s="6"/>
      <c r="D240" s="6"/>
      <c r="E240" s="6"/>
      <c r="F240" s="6"/>
      <c r="G240" s="111"/>
      <c r="H240" s="182" t="s">
        <v>8</v>
      </c>
      <c r="I240" s="183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95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95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95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95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95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83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99"/>
      <c r="I247" s="8"/>
      <c r="J247" s="99"/>
      <c r="K247" s="8"/>
      <c r="L247" s="9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84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9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50</v>
      </c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</row>
    <row r="266" spans="1:13">
      <c r="A266" s="202" t="s">
        <v>86</v>
      </c>
      <c r="B266" s="203"/>
      <c r="C266" s="203"/>
      <c r="D266" s="203"/>
      <c r="E266" s="203"/>
      <c r="F266" s="97"/>
      <c r="G266" s="109"/>
      <c r="H266" s="96" t="s">
        <v>51</v>
      </c>
      <c r="I266" s="96"/>
      <c r="J266" s="96"/>
      <c r="K266" s="27"/>
      <c r="L266" s="27"/>
      <c r="M266" s="109"/>
    </row>
    <row r="267" spans="1:13">
      <c r="A267" s="34" t="s">
        <v>52</v>
      </c>
      <c r="B267" s="97">
        <v>6</v>
      </c>
      <c r="C267" s="97"/>
      <c r="D267" s="97"/>
      <c r="E267" s="97"/>
      <c r="F267" s="97"/>
      <c r="G267" s="109"/>
      <c r="H267" s="55" t="s">
        <v>123</v>
      </c>
      <c r="I267" s="55"/>
      <c r="J267" s="55"/>
      <c r="K267" s="37"/>
      <c r="L267" s="26"/>
      <c r="M267" s="134"/>
    </row>
    <row r="268" spans="1:13">
      <c r="A268" s="97"/>
      <c r="B268" s="29"/>
      <c r="C268" s="15" t="s">
        <v>53</v>
      </c>
      <c r="D268" s="67">
        <v>16030</v>
      </c>
      <c r="E268" s="30"/>
      <c r="F268" s="28"/>
      <c r="G268" s="109"/>
      <c r="H268" s="31" t="s">
        <v>54</v>
      </c>
      <c r="I268" s="31" t="s">
        <v>55</v>
      </c>
      <c r="J268" s="31" t="s">
        <v>56</v>
      </c>
      <c r="K268" s="31" t="s">
        <v>57</v>
      </c>
      <c r="L268" s="31" t="s">
        <v>58</v>
      </c>
      <c r="M268" s="111"/>
    </row>
    <row r="269" spans="1:13">
      <c r="A269" s="1"/>
      <c r="B269" s="1"/>
      <c r="C269" s="15" t="s">
        <v>59</v>
      </c>
      <c r="D269" s="30">
        <v>200</v>
      </c>
      <c r="E269" s="30"/>
      <c r="F269" s="28"/>
      <c r="G269" s="109" t="s">
        <v>114</v>
      </c>
      <c r="H269" s="31">
        <v>1</v>
      </c>
      <c r="I269" s="68"/>
      <c r="J269" s="35">
        <v>3101.5</v>
      </c>
      <c r="K269" s="31" t="s">
        <v>138</v>
      </c>
      <c r="L269" s="33">
        <v>3</v>
      </c>
      <c r="M269" s="111" t="s">
        <v>114</v>
      </c>
    </row>
    <row r="270" spans="1:13">
      <c r="A270" s="9" t="s">
        <v>0</v>
      </c>
      <c r="B270" s="10"/>
      <c r="C270" s="15" t="s">
        <v>60</v>
      </c>
      <c r="D270" s="30">
        <v>200</v>
      </c>
      <c r="E270" s="30"/>
      <c r="F270" s="28"/>
      <c r="G270" s="109" t="s">
        <v>114</v>
      </c>
      <c r="H270" s="31">
        <v>2</v>
      </c>
      <c r="I270" s="68"/>
      <c r="J270" s="35">
        <v>3202</v>
      </c>
      <c r="K270" s="31" t="s">
        <v>137</v>
      </c>
      <c r="L270" s="33">
        <v>1</v>
      </c>
      <c r="M270" s="111" t="s">
        <v>114</v>
      </c>
    </row>
    <row r="271" spans="1:13">
      <c r="A271" s="9" t="s">
        <v>1</v>
      </c>
      <c r="B271" s="11"/>
      <c r="C271" s="15" t="s">
        <v>61</v>
      </c>
      <c r="D271" s="30">
        <v>8</v>
      </c>
      <c r="E271" s="30"/>
      <c r="F271" s="28"/>
      <c r="G271" s="109" t="s">
        <v>114</v>
      </c>
      <c r="H271" s="31">
        <v>3</v>
      </c>
      <c r="I271" s="31"/>
      <c r="J271" s="35">
        <v>3155</v>
      </c>
      <c r="K271" s="31" t="s">
        <v>127</v>
      </c>
      <c r="L271" s="33">
        <v>1</v>
      </c>
      <c r="M271" s="111" t="s">
        <v>114</v>
      </c>
    </row>
    <row r="272" spans="1:13">
      <c r="A272" s="9" t="s">
        <v>62</v>
      </c>
      <c r="B272" s="11"/>
      <c r="C272" s="16" t="s">
        <v>63</v>
      </c>
      <c r="D272" s="57" t="s">
        <v>106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78</v>
      </c>
      <c r="D274" s="77">
        <v>22</v>
      </c>
      <c r="E274" s="71" t="s">
        <v>78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109"/>
      <c r="H275" s="98"/>
      <c r="I275" s="98"/>
      <c r="J275" s="98"/>
      <c r="K275" s="98"/>
      <c r="L275" s="44"/>
      <c r="M275" s="135"/>
    </row>
    <row r="276" spans="1:13">
      <c r="A276" s="78">
        <v>3</v>
      </c>
      <c r="B276" s="75">
        <v>0</v>
      </c>
      <c r="C276" s="71" t="s">
        <v>78</v>
      </c>
      <c r="D276" s="6" t="s">
        <v>8</v>
      </c>
      <c r="E276" s="71" t="s">
        <v>78</v>
      </c>
      <c r="F276" s="6" t="s">
        <v>71</v>
      </c>
      <c r="G276" s="109"/>
      <c r="H276" s="204" t="s">
        <v>75</v>
      </c>
      <c r="I276" s="205"/>
      <c r="J276" s="98">
        <v>1</v>
      </c>
      <c r="K276" s="44" t="s">
        <v>35</v>
      </c>
      <c r="L276" s="5"/>
      <c r="M276" s="126"/>
    </row>
    <row r="277" spans="1:13">
      <c r="A277" s="17">
        <v>4</v>
      </c>
      <c r="B277" s="75">
        <v>3101.5</v>
      </c>
      <c r="C277" s="71" t="s">
        <v>78</v>
      </c>
      <c r="D277" s="6" t="s">
        <v>8</v>
      </c>
      <c r="E277" s="71" t="s">
        <v>78</v>
      </c>
      <c r="F277" s="69" t="s">
        <v>73</v>
      </c>
      <c r="G277" s="109"/>
      <c r="H277" s="21" t="s">
        <v>64</v>
      </c>
      <c r="I277" s="21"/>
      <c r="J277" s="43">
        <f>SUM(J269*L269)+(J270*L270)+(J271*L271)+(J272*L272)+10+18</f>
        <v>15689.5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76</v>
      </c>
      <c r="D278" s="71" t="s">
        <v>76</v>
      </c>
      <c r="E278" s="71" t="s">
        <v>76</v>
      </c>
      <c r="F278" s="6"/>
      <c r="G278" s="109"/>
      <c r="H278" s="21" t="s">
        <v>65</v>
      </c>
      <c r="I278" s="21"/>
      <c r="J278" s="43">
        <f>SUM(B276:B278)*3+B281+B284+B275+18</f>
        <v>15689.5</v>
      </c>
      <c r="K278" s="27"/>
      <c r="L278" s="3"/>
      <c r="M278" s="127"/>
    </row>
    <row r="279" spans="1:13">
      <c r="A279" s="17">
        <v>6</v>
      </c>
      <c r="B279" s="7" t="s">
        <v>7</v>
      </c>
      <c r="C279" s="7" t="s">
        <v>74</v>
      </c>
      <c r="D279" s="7">
        <v>3</v>
      </c>
      <c r="E279" s="71"/>
      <c r="F279" s="6"/>
      <c r="G279" s="109"/>
      <c r="H279" s="206" t="s">
        <v>66</v>
      </c>
      <c r="I279" s="207"/>
      <c r="J279" s="206" t="s">
        <v>67</v>
      </c>
      <c r="K279" s="207"/>
      <c r="L279" s="20"/>
      <c r="M279" s="111"/>
    </row>
    <row r="280" spans="1:13">
      <c r="A280" s="17">
        <v>7</v>
      </c>
      <c r="B280" s="76">
        <v>0</v>
      </c>
      <c r="C280" s="71" t="s">
        <v>78</v>
      </c>
      <c r="D280" s="6" t="s">
        <v>8</v>
      </c>
      <c r="E280" s="71" t="s">
        <v>78</v>
      </c>
      <c r="F280" s="6" t="s">
        <v>71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3202</v>
      </c>
      <c r="C281" s="71" t="s">
        <v>78</v>
      </c>
      <c r="D281" s="6" t="s">
        <v>8</v>
      </c>
      <c r="E281" s="71" t="s">
        <v>78</v>
      </c>
      <c r="F281" s="69" t="s">
        <v>73</v>
      </c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76</v>
      </c>
      <c r="D282" s="71" t="s">
        <v>76</v>
      </c>
      <c r="E282" s="71" t="s">
        <v>76</v>
      </c>
      <c r="F282" s="6"/>
      <c r="G282" s="109"/>
      <c r="H282" s="38" t="s">
        <v>68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0</v>
      </c>
      <c r="C283" s="71" t="s">
        <v>78</v>
      </c>
      <c r="D283" s="6" t="s">
        <v>8</v>
      </c>
      <c r="E283" s="71" t="s">
        <v>78</v>
      </c>
      <c r="F283" s="6" t="s">
        <v>71</v>
      </c>
      <c r="G283" s="109"/>
      <c r="H283" s="54" t="s">
        <v>69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3155</v>
      </c>
      <c r="C284" s="71" t="s">
        <v>78</v>
      </c>
      <c r="D284" s="6" t="s">
        <v>8</v>
      </c>
      <c r="E284" s="71" t="s">
        <v>78</v>
      </c>
      <c r="F284" s="69" t="s">
        <v>73</v>
      </c>
      <c r="G284" s="111"/>
      <c r="H284" s="182" t="s">
        <v>8</v>
      </c>
      <c r="I284" s="183"/>
      <c r="J284" s="8"/>
      <c r="K284" s="8"/>
      <c r="L284" s="8"/>
      <c r="M284" s="130"/>
    </row>
    <row r="285" spans="1:13">
      <c r="A285" s="17">
        <v>12</v>
      </c>
      <c r="B285" s="75">
        <v>0</v>
      </c>
      <c r="C285" s="71" t="s">
        <v>76</v>
      </c>
      <c r="D285" s="71" t="s">
        <v>76</v>
      </c>
      <c r="E285" s="71" t="s">
        <v>76</v>
      </c>
      <c r="F285" s="6"/>
      <c r="G285" s="111"/>
      <c r="H285" s="95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 t="s">
        <v>79</v>
      </c>
      <c r="C286" s="6"/>
      <c r="D286" s="6"/>
      <c r="E286" s="6"/>
      <c r="F286" s="6"/>
      <c r="G286" s="111"/>
      <c r="H286" s="95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95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95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95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83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99"/>
      <c r="I291" s="8"/>
      <c r="J291" s="99"/>
      <c r="K291" s="8"/>
      <c r="L291" s="9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84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9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50</v>
      </c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</row>
    <row r="310" spans="1:14">
      <c r="A310" s="202" t="s">
        <v>86</v>
      </c>
      <c r="B310" s="203"/>
      <c r="C310" s="203"/>
      <c r="D310" s="203"/>
      <c r="E310" s="203"/>
      <c r="F310" s="97"/>
      <c r="G310" s="109"/>
      <c r="H310" s="96" t="s">
        <v>51</v>
      </c>
      <c r="I310" s="96"/>
      <c r="J310" s="96"/>
      <c r="K310" s="27"/>
      <c r="L310" s="27"/>
      <c r="M310" s="109"/>
    </row>
    <row r="311" spans="1:14">
      <c r="A311" s="34" t="s">
        <v>52</v>
      </c>
      <c r="B311" s="97">
        <v>7</v>
      </c>
      <c r="C311" s="97"/>
      <c r="D311" s="97"/>
      <c r="E311" s="97"/>
      <c r="F311" s="97"/>
      <c r="G311" s="109"/>
      <c r="H311" s="55" t="s">
        <v>123</v>
      </c>
      <c r="I311" s="55"/>
      <c r="J311" s="55"/>
      <c r="K311" s="37"/>
      <c r="L311" s="26"/>
      <c r="M311" s="134"/>
    </row>
    <row r="312" spans="1:14">
      <c r="A312" s="97"/>
      <c r="B312" s="29"/>
      <c r="C312" s="15" t="s">
        <v>53</v>
      </c>
      <c r="D312" s="123">
        <v>15530</v>
      </c>
      <c r="E312" s="30"/>
      <c r="F312" s="28"/>
      <c r="G312" s="109"/>
      <c r="H312" s="31" t="s">
        <v>54</v>
      </c>
      <c r="I312" s="31" t="s">
        <v>55</v>
      </c>
      <c r="J312" s="31" t="s">
        <v>56</v>
      </c>
      <c r="K312" s="31" t="s">
        <v>57</v>
      </c>
      <c r="L312" s="31" t="s">
        <v>58</v>
      </c>
      <c r="M312" s="111"/>
    </row>
    <row r="313" spans="1:14">
      <c r="A313" s="1"/>
      <c r="B313" s="1"/>
      <c r="C313" s="15" t="s">
        <v>59</v>
      </c>
      <c r="D313" s="30">
        <v>200</v>
      </c>
      <c r="E313" s="30"/>
      <c r="F313" s="28"/>
      <c r="G313" s="109" t="s">
        <v>114</v>
      </c>
      <c r="H313" s="31">
        <v>1</v>
      </c>
      <c r="I313" s="68"/>
      <c r="J313" s="35">
        <v>4652</v>
      </c>
      <c r="K313" s="31" t="s">
        <v>139</v>
      </c>
      <c r="L313" s="33">
        <v>2</v>
      </c>
      <c r="M313" s="111" t="s">
        <v>114</v>
      </c>
    </row>
    <row r="314" spans="1:14">
      <c r="A314" s="9" t="s">
        <v>0</v>
      </c>
      <c r="B314" s="10"/>
      <c r="C314" s="15" t="s">
        <v>60</v>
      </c>
      <c r="D314" s="30">
        <v>200</v>
      </c>
      <c r="E314" s="30"/>
      <c r="F314" s="28"/>
      <c r="G314" s="109" t="s">
        <v>114</v>
      </c>
      <c r="H314" s="31">
        <v>2</v>
      </c>
      <c r="I314" s="68"/>
      <c r="J314" s="35">
        <v>3101.5</v>
      </c>
      <c r="K314" s="68" t="s">
        <v>138</v>
      </c>
      <c r="L314" s="33">
        <v>2</v>
      </c>
      <c r="M314" s="111" t="s">
        <v>114</v>
      </c>
    </row>
    <row r="315" spans="1:14">
      <c r="A315" s="9" t="s">
        <v>1</v>
      </c>
      <c r="B315" s="11"/>
      <c r="C315" s="15" t="s">
        <v>61</v>
      </c>
      <c r="D315" s="30">
        <v>8</v>
      </c>
      <c r="E315" s="30"/>
      <c r="F315" s="28"/>
      <c r="G315" s="109"/>
      <c r="H315" s="31">
        <v>3</v>
      </c>
      <c r="I315" s="31"/>
      <c r="J315" s="35"/>
      <c r="K315" s="7"/>
      <c r="L315" s="33"/>
      <c r="M315" s="111"/>
    </row>
    <row r="316" spans="1:14">
      <c r="A316" s="9" t="s">
        <v>62</v>
      </c>
      <c r="B316" s="11"/>
      <c r="C316" s="16" t="s">
        <v>63</v>
      </c>
      <c r="D316" s="57" t="s">
        <v>106</v>
      </c>
      <c r="E316" s="21"/>
      <c r="F316" s="54"/>
      <c r="G316" s="109"/>
      <c r="H316" s="31">
        <v>4</v>
      </c>
      <c r="I316" s="31"/>
      <c r="J316" s="35"/>
      <c r="K316" s="7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7"/>
      <c r="L317" s="33"/>
      <c r="M317" s="111"/>
    </row>
    <row r="318" spans="1:14">
      <c r="A318" s="17">
        <v>1</v>
      </c>
      <c r="B318" s="12"/>
      <c r="C318" s="71" t="s">
        <v>78</v>
      </c>
      <c r="D318" s="77">
        <v>22</v>
      </c>
      <c r="E318" s="71" t="s">
        <v>78</v>
      </c>
      <c r="F318" s="12"/>
      <c r="G318" s="109"/>
      <c r="H318" s="72"/>
      <c r="I318" s="72"/>
      <c r="J318"/>
      <c r="K318"/>
      <c r="L318" s="44"/>
      <c r="M318" s="135"/>
      <c r="N318" s="53">
        <f>SUM(B320:B322)*3</f>
        <v>13956</v>
      </c>
    </row>
    <row r="319" spans="1:14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109"/>
      <c r="H319" s="98"/>
      <c r="I319" s="98"/>
      <c r="J319"/>
      <c r="K319"/>
      <c r="L319" s="44"/>
      <c r="M319" s="135"/>
    </row>
    <row r="320" spans="1:14">
      <c r="A320" s="78">
        <v>3</v>
      </c>
      <c r="B320" s="75">
        <v>0</v>
      </c>
      <c r="C320" s="71" t="s">
        <v>78</v>
      </c>
      <c r="D320" s="6" t="s">
        <v>8</v>
      </c>
      <c r="E320" s="71" t="s">
        <v>78</v>
      </c>
      <c r="F320" s="6" t="s">
        <v>71</v>
      </c>
      <c r="G320" s="109"/>
      <c r="H320" s="204" t="s">
        <v>75</v>
      </c>
      <c r="I320" s="205"/>
      <c r="J320" s="98">
        <v>1</v>
      </c>
      <c r="K320" s="44" t="s">
        <v>35</v>
      </c>
      <c r="L320" s="5"/>
      <c r="M320" s="126"/>
    </row>
    <row r="321" spans="1:13">
      <c r="A321" s="17">
        <v>4</v>
      </c>
      <c r="B321" s="75">
        <v>4652</v>
      </c>
      <c r="C321" s="71" t="s">
        <v>78</v>
      </c>
      <c r="D321" s="6" t="s">
        <v>8</v>
      </c>
      <c r="E321" s="71" t="s">
        <v>78</v>
      </c>
      <c r="F321" s="69" t="s">
        <v>73</v>
      </c>
      <c r="G321" s="109"/>
      <c r="H321" s="21" t="s">
        <v>64</v>
      </c>
      <c r="I321" s="21"/>
      <c r="J321" s="43">
        <f>SUM(J313*L313)+(J314*L314)+(J315*L315)+(J316*L316)+10+15</f>
        <v>15532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76</v>
      </c>
      <c r="D322" s="71" t="s">
        <v>76</v>
      </c>
      <c r="E322" s="71" t="s">
        <v>76</v>
      </c>
      <c r="F322" s="6"/>
      <c r="G322" s="109"/>
      <c r="H322" s="21" t="s">
        <v>65</v>
      </c>
      <c r="I322" s="21"/>
      <c r="J322" s="43">
        <f>SUM(B320:B322)*2+(B325)*2+B319+15</f>
        <v>15532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74</v>
      </c>
      <c r="D323" s="7">
        <v>2</v>
      </c>
      <c r="E323" s="71"/>
      <c r="F323" s="6"/>
      <c r="G323" s="109"/>
      <c r="H323" s="206" t="s">
        <v>66</v>
      </c>
      <c r="I323" s="207"/>
      <c r="J323" s="206" t="s">
        <v>67</v>
      </c>
      <c r="K323" s="207"/>
      <c r="L323" s="20"/>
      <c r="M323" s="111"/>
    </row>
    <row r="324" spans="1:13">
      <c r="A324" s="78">
        <v>7</v>
      </c>
      <c r="B324" s="76">
        <v>0</v>
      </c>
      <c r="C324" s="71" t="s">
        <v>78</v>
      </c>
      <c r="D324" s="6" t="s">
        <v>8</v>
      </c>
      <c r="E324" s="71" t="s">
        <v>78</v>
      </c>
      <c r="F324" s="6" t="s">
        <v>71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3101.5</v>
      </c>
      <c r="C325" s="71" t="s">
        <v>78</v>
      </c>
      <c r="D325" s="6" t="s">
        <v>8</v>
      </c>
      <c r="E325" s="71" t="s">
        <v>78</v>
      </c>
      <c r="F325" s="69" t="s">
        <v>73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76</v>
      </c>
      <c r="D326" s="71" t="s">
        <v>76</v>
      </c>
      <c r="E326" s="71" t="s">
        <v>76</v>
      </c>
      <c r="F326" s="6"/>
      <c r="G326" s="109"/>
      <c r="H326" s="38" t="s">
        <v>68</v>
      </c>
      <c r="I326" s="38"/>
      <c r="J326" s="38"/>
      <c r="K326" s="38"/>
      <c r="L326" s="27"/>
      <c r="M326" s="109"/>
    </row>
    <row r="327" spans="1:13">
      <c r="A327" s="17">
        <v>10</v>
      </c>
      <c r="B327" s="7" t="s">
        <v>7</v>
      </c>
      <c r="C327" s="7" t="s">
        <v>82</v>
      </c>
      <c r="D327" s="7">
        <v>2</v>
      </c>
      <c r="E327" s="6"/>
      <c r="F327" s="6"/>
      <c r="G327" s="109"/>
      <c r="H327" s="54" t="s">
        <v>69</v>
      </c>
      <c r="I327" s="54"/>
      <c r="J327" s="54"/>
      <c r="K327" s="54"/>
      <c r="L327" s="27"/>
      <c r="M327" s="109"/>
    </row>
    <row r="328" spans="1:13">
      <c r="A328" s="17">
        <v>11</v>
      </c>
      <c r="B328" s="76" t="s">
        <v>79</v>
      </c>
      <c r="C328" s="6"/>
      <c r="D328" s="6"/>
      <c r="E328" s="6"/>
      <c r="F328" s="6"/>
      <c r="G328" s="111"/>
      <c r="H328" s="182" t="s">
        <v>8</v>
      </c>
      <c r="I328" s="183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95" t="s">
        <v>9</v>
      </c>
      <c r="I329" s="7">
        <v>0</v>
      </c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95" t="s">
        <v>10</v>
      </c>
      <c r="I330" s="7">
        <v>1</v>
      </c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95" t="s">
        <v>11</v>
      </c>
      <c r="I331" s="7">
        <v>70</v>
      </c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95" t="s">
        <v>12</v>
      </c>
      <c r="I332" s="7">
        <v>2</v>
      </c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95" t="s">
        <v>13</v>
      </c>
      <c r="I333" s="7">
        <v>40</v>
      </c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83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99"/>
      <c r="I335" s="8"/>
      <c r="J335" s="99"/>
      <c r="K335" s="8"/>
      <c r="L335" s="9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84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9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50</v>
      </c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</row>
    <row r="354" spans="1:14">
      <c r="A354" s="202" t="s">
        <v>86</v>
      </c>
      <c r="B354" s="203"/>
      <c r="C354" s="203"/>
      <c r="D354" s="203"/>
      <c r="E354" s="203"/>
      <c r="F354" s="97"/>
      <c r="G354" s="109"/>
      <c r="H354" s="96" t="s">
        <v>51</v>
      </c>
      <c r="I354" s="96"/>
      <c r="J354" s="96"/>
      <c r="K354" s="27"/>
      <c r="L354" s="27"/>
      <c r="M354" s="109"/>
    </row>
    <row r="355" spans="1:14">
      <c r="A355" s="34" t="s">
        <v>52</v>
      </c>
      <c r="B355" s="97"/>
      <c r="C355" s="97"/>
      <c r="D355" s="97"/>
      <c r="E355" s="97"/>
      <c r="F355" s="97"/>
      <c r="G355" s="109"/>
      <c r="H355" s="55" t="s">
        <v>123</v>
      </c>
      <c r="I355" s="55"/>
      <c r="J355" s="55"/>
      <c r="K355" s="37"/>
      <c r="L355" s="26"/>
      <c r="M355" s="134"/>
    </row>
    <row r="356" spans="1:14">
      <c r="A356" s="97"/>
      <c r="B356" s="29"/>
      <c r="C356" s="15" t="s">
        <v>53</v>
      </c>
      <c r="D356" s="67"/>
      <c r="E356" s="30"/>
      <c r="F356" s="28"/>
      <c r="G356" s="109"/>
      <c r="H356" s="31" t="s">
        <v>54</v>
      </c>
      <c r="I356" s="31" t="s">
        <v>55</v>
      </c>
      <c r="J356" s="31" t="s">
        <v>56</v>
      </c>
      <c r="K356" s="31" t="s">
        <v>57</v>
      </c>
      <c r="L356" s="31" t="s">
        <v>58</v>
      </c>
      <c r="M356" s="111"/>
    </row>
    <row r="357" spans="1:14">
      <c r="A357" s="1"/>
      <c r="B357" s="1"/>
      <c r="C357" s="15" t="s">
        <v>59</v>
      </c>
      <c r="D357" s="30">
        <v>200</v>
      </c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60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61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62</v>
      </c>
      <c r="B360" s="11"/>
      <c r="C360" s="16" t="s">
        <v>63</v>
      </c>
      <c r="D360" s="57" t="s">
        <v>106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78</v>
      </c>
      <c r="D362" s="77">
        <v>22</v>
      </c>
      <c r="E362" s="71" t="s">
        <v>78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109"/>
      <c r="H363" s="98"/>
      <c r="I363" s="98"/>
      <c r="J363" s="98"/>
      <c r="K363" s="9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75</v>
      </c>
      <c r="I364" s="205"/>
      <c r="J364" s="98">
        <v>1</v>
      </c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64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65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66</v>
      </c>
      <c r="I367" s="207"/>
      <c r="J367" s="206" t="s">
        <v>67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68</v>
      </c>
      <c r="I370" s="38"/>
      <c r="J370" s="38"/>
      <c r="K370" s="38"/>
      <c r="L370" s="27"/>
      <c r="M370" s="109"/>
    </row>
    <row r="371" spans="1:13">
      <c r="A371" s="17">
        <v>10</v>
      </c>
      <c r="B371" s="95"/>
      <c r="C371" s="6"/>
      <c r="D371" s="6"/>
      <c r="E371" s="6"/>
      <c r="F371" s="6"/>
      <c r="G371" s="109"/>
      <c r="H371" s="54" t="s">
        <v>69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2"/>
      <c r="I372" s="183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9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9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9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9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9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83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99"/>
      <c r="I379" s="8"/>
      <c r="J379" s="99"/>
      <c r="K379" s="8"/>
      <c r="L379" s="9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84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9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50</v>
      </c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</row>
    <row r="398" spans="1:13">
      <c r="A398" s="202" t="s">
        <v>86</v>
      </c>
      <c r="B398" s="203"/>
      <c r="C398" s="203"/>
      <c r="D398" s="203"/>
      <c r="E398" s="203"/>
      <c r="F398" s="97"/>
      <c r="G398" s="109"/>
      <c r="H398" s="96" t="s">
        <v>51</v>
      </c>
      <c r="I398" s="96"/>
      <c r="J398" s="96"/>
      <c r="K398" s="27"/>
      <c r="L398" s="27"/>
      <c r="M398" s="109"/>
    </row>
    <row r="399" spans="1:13">
      <c r="A399" s="34" t="s">
        <v>52</v>
      </c>
      <c r="B399" s="97"/>
      <c r="C399" s="97"/>
      <c r="D399" s="97"/>
      <c r="E399" s="97"/>
      <c r="F399" s="97"/>
      <c r="G399" s="109"/>
      <c r="H399" s="55" t="s">
        <v>123</v>
      </c>
      <c r="I399" s="55"/>
      <c r="J399" s="55"/>
      <c r="K399" s="37"/>
      <c r="L399" s="26"/>
      <c r="M399" s="134"/>
    </row>
    <row r="400" spans="1:13">
      <c r="A400" s="97"/>
      <c r="B400" s="29"/>
      <c r="C400" s="15" t="s">
        <v>53</v>
      </c>
      <c r="D400" s="67"/>
      <c r="E400" s="30"/>
      <c r="F400" s="28"/>
      <c r="G400" s="109"/>
      <c r="H400" s="31" t="s">
        <v>54</v>
      </c>
      <c r="I400" s="31" t="s">
        <v>55</v>
      </c>
      <c r="J400" s="31" t="s">
        <v>56</v>
      </c>
      <c r="K400" s="31" t="s">
        <v>57</v>
      </c>
      <c r="L400" s="31" t="s">
        <v>58</v>
      </c>
      <c r="M400" s="111"/>
    </row>
    <row r="401" spans="1:13">
      <c r="A401" s="1"/>
      <c r="B401" s="1"/>
      <c r="C401" s="15" t="s">
        <v>59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60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61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62</v>
      </c>
      <c r="B404" s="11"/>
      <c r="C404" s="16" t="s">
        <v>63</v>
      </c>
      <c r="D404" s="57" t="s">
        <v>106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78</v>
      </c>
      <c r="D406" s="77">
        <v>22</v>
      </c>
      <c r="E406" s="71" t="s">
        <v>78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109"/>
      <c r="H407" s="98"/>
      <c r="I407" s="98"/>
      <c r="J407" s="98"/>
      <c r="K407" s="9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75</v>
      </c>
      <c r="I408" s="205"/>
      <c r="J408" s="98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64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65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66</v>
      </c>
      <c r="I411" s="207"/>
      <c r="J411" s="206" t="s">
        <v>67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68</v>
      </c>
      <c r="I414" s="38"/>
      <c r="J414" s="38"/>
      <c r="K414" s="38"/>
      <c r="L414" s="27"/>
      <c r="M414" s="109"/>
    </row>
    <row r="415" spans="1:13">
      <c r="A415" s="17">
        <v>10</v>
      </c>
      <c r="B415" s="95"/>
      <c r="C415" s="6"/>
      <c r="D415" s="6"/>
      <c r="E415" s="6"/>
      <c r="F415" s="6"/>
      <c r="G415" s="109"/>
      <c r="H415" s="54" t="s">
        <v>69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2"/>
      <c r="I416" s="183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9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9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9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9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9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83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99"/>
      <c r="I423" s="8"/>
      <c r="J423" s="99"/>
      <c r="K423" s="8"/>
      <c r="L423" s="9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84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9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50</v>
      </c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</row>
    <row r="442" spans="1:13">
      <c r="A442" s="202" t="s">
        <v>86</v>
      </c>
      <c r="B442" s="203"/>
      <c r="C442" s="203"/>
      <c r="D442" s="203"/>
      <c r="E442" s="203"/>
      <c r="F442" s="97"/>
      <c r="G442" s="109"/>
      <c r="H442" s="96" t="s">
        <v>51</v>
      </c>
      <c r="I442" s="96"/>
      <c r="J442" s="96"/>
      <c r="K442" s="27"/>
      <c r="L442" s="27"/>
      <c r="M442" s="109"/>
    </row>
    <row r="443" spans="1:13">
      <c r="A443" s="34" t="s">
        <v>52</v>
      </c>
      <c r="B443" s="97"/>
      <c r="C443" s="97"/>
      <c r="D443" s="97"/>
      <c r="E443" s="97"/>
      <c r="F443" s="97"/>
      <c r="G443" s="109"/>
      <c r="H443" s="55" t="s">
        <v>123</v>
      </c>
      <c r="I443" s="55"/>
      <c r="J443" s="55"/>
      <c r="K443" s="37"/>
      <c r="L443" s="26"/>
      <c r="M443" s="134"/>
    </row>
    <row r="444" spans="1:13">
      <c r="A444" s="97"/>
      <c r="B444" s="29"/>
      <c r="C444" s="15" t="s">
        <v>53</v>
      </c>
      <c r="D444" s="67"/>
      <c r="E444" s="30"/>
      <c r="F444" s="28"/>
      <c r="G444" s="109"/>
      <c r="H444" s="31" t="s">
        <v>54</v>
      </c>
      <c r="I444" s="31" t="s">
        <v>55</v>
      </c>
      <c r="J444" s="31" t="s">
        <v>56</v>
      </c>
      <c r="K444" s="31" t="s">
        <v>57</v>
      </c>
      <c r="L444" s="31" t="s">
        <v>58</v>
      </c>
      <c r="M444" s="111"/>
    </row>
    <row r="445" spans="1:13">
      <c r="A445" s="1"/>
      <c r="B445" s="1"/>
      <c r="C445" s="15" t="s">
        <v>59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60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61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62</v>
      </c>
      <c r="B448" s="11"/>
      <c r="C448" s="16" t="s">
        <v>63</v>
      </c>
      <c r="D448" s="57" t="s">
        <v>106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78</v>
      </c>
      <c r="D450" s="77">
        <v>22</v>
      </c>
      <c r="E450" s="71" t="s">
        <v>78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109"/>
      <c r="H451" s="98"/>
      <c r="I451" s="98"/>
      <c r="J451" s="98"/>
      <c r="K451" s="9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75</v>
      </c>
      <c r="I452" s="205"/>
      <c r="J452" s="98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64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65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66</v>
      </c>
      <c r="I455" s="207"/>
      <c r="J455" s="206" t="s">
        <v>67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68</v>
      </c>
      <c r="I458" s="38"/>
      <c r="J458" s="38"/>
      <c r="K458" s="38"/>
      <c r="L458" s="27"/>
      <c r="M458" s="109"/>
    </row>
    <row r="459" spans="1:13">
      <c r="A459" s="17">
        <v>10</v>
      </c>
      <c r="B459" s="95"/>
      <c r="C459" s="6"/>
      <c r="D459" s="6"/>
      <c r="E459" s="6"/>
      <c r="F459" s="6"/>
      <c r="G459" s="109"/>
      <c r="H459" s="54" t="s">
        <v>69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2"/>
      <c r="I460" s="183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9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9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9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9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9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83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99"/>
      <c r="I467" s="8"/>
      <c r="J467" s="99"/>
      <c r="K467" s="8"/>
      <c r="L467" s="9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84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9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50</v>
      </c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</row>
    <row r="486" spans="1:13">
      <c r="A486" s="202" t="s">
        <v>86</v>
      </c>
      <c r="B486" s="203"/>
      <c r="C486" s="203"/>
      <c r="D486" s="203"/>
      <c r="E486" s="203"/>
      <c r="F486" s="97"/>
      <c r="G486" s="109"/>
      <c r="H486" s="96" t="s">
        <v>51</v>
      </c>
      <c r="I486" s="96"/>
      <c r="J486" s="96"/>
      <c r="K486" s="27"/>
      <c r="L486" s="27"/>
      <c r="M486" s="109"/>
    </row>
    <row r="487" spans="1:13">
      <c r="A487" s="34" t="s">
        <v>52</v>
      </c>
      <c r="B487" s="97"/>
      <c r="C487" s="97"/>
      <c r="D487" s="97"/>
      <c r="E487" s="97"/>
      <c r="F487" s="97"/>
      <c r="G487" s="109"/>
      <c r="H487" s="55" t="s">
        <v>123</v>
      </c>
      <c r="I487" s="55"/>
      <c r="J487" s="55"/>
      <c r="K487" s="37"/>
      <c r="L487" s="26"/>
      <c r="M487" s="134"/>
    </row>
    <row r="488" spans="1:13">
      <c r="A488" s="97"/>
      <c r="B488" s="29"/>
      <c r="C488" s="15" t="s">
        <v>53</v>
      </c>
      <c r="D488" s="67"/>
      <c r="E488" s="30"/>
      <c r="F488" s="28"/>
      <c r="G488" s="109"/>
      <c r="H488" s="31" t="s">
        <v>54</v>
      </c>
      <c r="I488" s="31" t="s">
        <v>55</v>
      </c>
      <c r="J488" s="31" t="s">
        <v>56</v>
      </c>
      <c r="K488" s="31" t="s">
        <v>57</v>
      </c>
      <c r="L488" s="31" t="s">
        <v>58</v>
      </c>
      <c r="M488" s="111"/>
    </row>
    <row r="489" spans="1:13">
      <c r="A489" s="1"/>
      <c r="B489" s="1"/>
      <c r="C489" s="15" t="s">
        <v>59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60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61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62</v>
      </c>
      <c r="B492" s="11"/>
      <c r="C492" s="16" t="s">
        <v>63</v>
      </c>
      <c r="D492" s="57" t="s">
        <v>106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78</v>
      </c>
      <c r="D494" s="77">
        <v>22</v>
      </c>
      <c r="E494" s="71" t="s">
        <v>78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109"/>
      <c r="H495" s="98"/>
      <c r="I495" s="98"/>
      <c r="J495" s="98"/>
      <c r="K495" s="9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75</v>
      </c>
      <c r="I496" s="205"/>
      <c r="J496" s="98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64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65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66</v>
      </c>
      <c r="I499" s="207"/>
      <c r="J499" s="206" t="s">
        <v>67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68</v>
      </c>
      <c r="I502" s="38"/>
      <c r="J502" s="38"/>
      <c r="K502" s="38"/>
      <c r="L502" s="27"/>
      <c r="M502" s="109"/>
    </row>
    <row r="503" spans="1:13">
      <c r="A503" s="17">
        <v>10</v>
      </c>
      <c r="B503" s="95"/>
      <c r="C503" s="6"/>
      <c r="D503" s="6"/>
      <c r="E503" s="6"/>
      <c r="F503" s="6"/>
      <c r="G503" s="109"/>
      <c r="H503" s="54" t="s">
        <v>69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2"/>
      <c r="I504" s="183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9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9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9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9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9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83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84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50</v>
      </c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</row>
    <row r="530" spans="1:14">
      <c r="A530" s="202" t="s">
        <v>86</v>
      </c>
      <c r="B530" s="203"/>
      <c r="C530" s="203"/>
      <c r="D530" s="203"/>
      <c r="E530" s="203"/>
      <c r="F530" s="97"/>
      <c r="G530" s="109"/>
      <c r="H530" s="96" t="s">
        <v>51</v>
      </c>
      <c r="I530" s="96"/>
      <c r="J530" s="96"/>
      <c r="K530" s="27"/>
      <c r="L530" s="27"/>
      <c r="M530" s="109"/>
    </row>
    <row r="531" spans="1:14">
      <c r="A531" s="34" t="s">
        <v>52</v>
      </c>
      <c r="B531" s="97"/>
      <c r="C531" s="97"/>
      <c r="D531" s="97"/>
      <c r="E531" s="97"/>
      <c r="F531" s="97"/>
      <c r="G531" s="109"/>
      <c r="H531" s="55" t="s">
        <v>123</v>
      </c>
      <c r="I531" s="55"/>
      <c r="J531" s="55"/>
      <c r="K531" s="37"/>
      <c r="L531" s="26"/>
      <c r="M531" s="134"/>
    </row>
    <row r="532" spans="1:14">
      <c r="A532" s="97"/>
      <c r="B532" s="29"/>
      <c r="C532" s="15" t="s">
        <v>53</v>
      </c>
      <c r="D532" s="67"/>
      <c r="E532" s="30"/>
      <c r="F532" s="28"/>
      <c r="G532" s="109"/>
      <c r="H532" s="31" t="s">
        <v>54</v>
      </c>
      <c r="I532" s="31" t="s">
        <v>55</v>
      </c>
      <c r="J532" s="31" t="s">
        <v>56</v>
      </c>
      <c r="K532" s="31" t="s">
        <v>57</v>
      </c>
      <c r="L532" s="31" t="s">
        <v>58</v>
      </c>
      <c r="M532" s="111"/>
    </row>
    <row r="533" spans="1:14">
      <c r="A533" s="1"/>
      <c r="B533" s="1"/>
      <c r="C533" s="15" t="s">
        <v>59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60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61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62</v>
      </c>
      <c r="B536" s="11"/>
      <c r="C536" s="16" t="s">
        <v>63</v>
      </c>
      <c r="D536" s="57" t="s">
        <v>106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78</v>
      </c>
      <c r="D538" s="77">
        <v>22</v>
      </c>
      <c r="E538" s="71" t="s">
        <v>78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109"/>
      <c r="H539" s="98"/>
      <c r="I539" s="98"/>
      <c r="J539" s="98"/>
      <c r="K539" s="9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75</v>
      </c>
      <c r="I540" s="205"/>
      <c r="J540" s="98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64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65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66</v>
      </c>
      <c r="I543" s="207"/>
      <c r="J543" s="206" t="s">
        <v>67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68</v>
      </c>
      <c r="I546" s="38"/>
      <c r="J546" s="38"/>
      <c r="K546" s="38"/>
      <c r="L546" s="27"/>
      <c r="M546" s="109"/>
    </row>
    <row r="547" spans="1:13">
      <c r="A547" s="17">
        <v>10</v>
      </c>
      <c r="B547" s="95"/>
      <c r="C547" s="6"/>
      <c r="D547" s="6"/>
      <c r="E547" s="6"/>
      <c r="F547" s="6"/>
      <c r="G547" s="109"/>
      <c r="H547" s="54" t="s">
        <v>69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2"/>
      <c r="I548" s="183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9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9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9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9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9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83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84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50</v>
      </c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</row>
    <row r="574" spans="1:13">
      <c r="A574" s="202" t="s">
        <v>86</v>
      </c>
      <c r="B574" s="203"/>
      <c r="C574" s="203"/>
      <c r="D574" s="203"/>
      <c r="E574" s="203"/>
      <c r="F574" s="97"/>
      <c r="G574" s="109"/>
      <c r="H574" s="96" t="s">
        <v>51</v>
      </c>
      <c r="I574" s="96"/>
      <c r="J574" s="96"/>
      <c r="K574" s="27"/>
      <c r="L574" s="27"/>
      <c r="M574" s="109"/>
    </row>
    <row r="575" spans="1:13">
      <c r="A575" s="34" t="s">
        <v>52</v>
      </c>
      <c r="B575" s="97"/>
      <c r="C575" s="97"/>
      <c r="D575" s="97"/>
      <c r="E575" s="97"/>
      <c r="F575" s="97"/>
      <c r="G575" s="109"/>
      <c r="H575" s="55" t="s">
        <v>123</v>
      </c>
      <c r="I575" s="55"/>
      <c r="J575" s="55"/>
      <c r="K575" s="37"/>
      <c r="L575" s="26"/>
      <c r="M575" s="134"/>
    </row>
    <row r="576" spans="1:13">
      <c r="A576" s="97"/>
      <c r="B576" s="29"/>
      <c r="C576" s="15" t="s">
        <v>53</v>
      </c>
      <c r="D576" s="67"/>
      <c r="E576" s="30"/>
      <c r="F576" s="28"/>
      <c r="G576" s="109"/>
      <c r="H576" s="31" t="s">
        <v>54</v>
      </c>
      <c r="I576" s="31" t="s">
        <v>55</v>
      </c>
      <c r="J576" s="31" t="s">
        <v>56</v>
      </c>
      <c r="K576" s="31" t="s">
        <v>57</v>
      </c>
      <c r="L576" s="31" t="s">
        <v>58</v>
      </c>
      <c r="M576" s="111"/>
    </row>
    <row r="577" spans="1:13">
      <c r="A577" s="1"/>
      <c r="B577" s="1"/>
      <c r="C577" s="15" t="s">
        <v>59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60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61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62</v>
      </c>
      <c r="B580" s="11"/>
      <c r="C580" s="16" t="s">
        <v>63</v>
      </c>
      <c r="D580" s="57" t="s">
        <v>106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78</v>
      </c>
      <c r="D582" s="77">
        <v>22</v>
      </c>
      <c r="E582" s="71" t="s">
        <v>78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109"/>
      <c r="H583" s="98"/>
      <c r="I583" s="98"/>
      <c r="J583" s="98"/>
      <c r="K583" s="9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75</v>
      </c>
      <c r="I584" s="205"/>
      <c r="J584" s="98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64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65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66</v>
      </c>
      <c r="I587" s="207"/>
      <c r="J587" s="206" t="s">
        <v>67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68</v>
      </c>
      <c r="I590" s="38"/>
      <c r="J590" s="38"/>
      <c r="K590" s="38"/>
      <c r="L590" s="27"/>
      <c r="M590" s="109"/>
    </row>
    <row r="591" spans="1:13">
      <c r="A591" s="17">
        <v>10</v>
      </c>
      <c r="B591" s="95"/>
      <c r="C591" s="6"/>
      <c r="D591" s="6"/>
      <c r="E591" s="6"/>
      <c r="F591" s="6"/>
      <c r="G591" s="109"/>
      <c r="H591" s="54" t="s">
        <v>69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2"/>
      <c r="I592" s="183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9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9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9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9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9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83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84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50</v>
      </c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</row>
    <row r="618" spans="1:13">
      <c r="A618" s="202" t="s">
        <v>86</v>
      </c>
      <c r="B618" s="203"/>
      <c r="C618" s="203"/>
      <c r="D618" s="203"/>
      <c r="E618" s="203"/>
      <c r="F618" s="97"/>
      <c r="G618" s="109"/>
      <c r="H618" s="96" t="s">
        <v>51</v>
      </c>
      <c r="I618" s="96"/>
      <c r="J618" s="96"/>
      <c r="K618" s="27"/>
      <c r="L618" s="27"/>
      <c r="M618" s="109"/>
    </row>
    <row r="619" spans="1:13">
      <c r="A619" s="34" t="s">
        <v>52</v>
      </c>
      <c r="B619" s="97"/>
      <c r="C619" s="97"/>
      <c r="D619" s="97"/>
      <c r="E619" s="97"/>
      <c r="F619" s="97"/>
      <c r="G619" s="109"/>
      <c r="H619" s="55" t="s">
        <v>123</v>
      </c>
      <c r="I619" s="55"/>
      <c r="J619" s="55"/>
      <c r="K619" s="37"/>
      <c r="L619" s="26"/>
      <c r="M619" s="134"/>
    </row>
    <row r="620" spans="1:13">
      <c r="A620" s="97"/>
      <c r="B620" s="29"/>
      <c r="C620" s="15" t="s">
        <v>53</v>
      </c>
      <c r="D620" s="67"/>
      <c r="E620" s="30"/>
      <c r="F620" s="28"/>
      <c r="G620" s="109"/>
      <c r="H620" s="31" t="s">
        <v>54</v>
      </c>
      <c r="I620" s="31" t="s">
        <v>55</v>
      </c>
      <c r="J620" s="31" t="s">
        <v>56</v>
      </c>
      <c r="K620" s="31" t="s">
        <v>57</v>
      </c>
      <c r="L620" s="31" t="s">
        <v>58</v>
      </c>
      <c r="M620" s="111"/>
    </row>
    <row r="621" spans="1:13">
      <c r="A621" s="1"/>
      <c r="B621" s="1"/>
      <c r="C621" s="15" t="s">
        <v>59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60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61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62</v>
      </c>
      <c r="B624" s="11"/>
      <c r="C624" s="16" t="s">
        <v>63</v>
      </c>
      <c r="D624" s="57" t="s">
        <v>106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78</v>
      </c>
      <c r="D626" s="77">
        <v>22</v>
      </c>
      <c r="E626" s="71" t="s">
        <v>78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109"/>
      <c r="H627" s="98"/>
      <c r="I627" s="98"/>
      <c r="J627" s="98"/>
      <c r="K627" s="9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75</v>
      </c>
      <c r="I628" s="205"/>
      <c r="J628" s="98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64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65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66</v>
      </c>
      <c r="I631" s="207"/>
      <c r="J631" s="206" t="s">
        <v>67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68</v>
      </c>
      <c r="I634" s="38"/>
      <c r="J634" s="38"/>
      <c r="K634" s="38"/>
      <c r="L634" s="27"/>
      <c r="M634" s="109"/>
    </row>
    <row r="635" spans="1:13">
      <c r="A635" s="17">
        <v>10</v>
      </c>
      <c r="B635" s="95"/>
      <c r="C635" s="6"/>
      <c r="D635" s="6"/>
      <c r="E635" s="6"/>
      <c r="F635" s="6"/>
      <c r="G635" s="109"/>
      <c r="H635" s="54" t="s">
        <v>69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2"/>
      <c r="I636" s="183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9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9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9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9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9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83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84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50</v>
      </c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</row>
    <row r="662" spans="1:13">
      <c r="A662" s="202" t="s">
        <v>86</v>
      </c>
      <c r="B662" s="203"/>
      <c r="C662" s="203"/>
      <c r="D662" s="203"/>
      <c r="E662" s="203"/>
      <c r="F662" s="97"/>
      <c r="G662" s="109"/>
      <c r="H662" s="96" t="s">
        <v>51</v>
      </c>
      <c r="I662" s="96"/>
      <c r="J662" s="96"/>
      <c r="K662" s="27"/>
      <c r="L662" s="27"/>
      <c r="M662" s="109"/>
    </row>
    <row r="663" spans="1:13">
      <c r="A663" s="34" t="s">
        <v>52</v>
      </c>
      <c r="B663" s="97"/>
      <c r="C663" s="97"/>
      <c r="D663" s="97"/>
      <c r="E663" s="97"/>
      <c r="F663" s="97"/>
      <c r="G663" s="109"/>
      <c r="H663" s="55" t="s">
        <v>123</v>
      </c>
      <c r="I663" s="55"/>
      <c r="J663" s="55"/>
      <c r="K663" s="37"/>
      <c r="L663" s="26"/>
      <c r="M663" s="134"/>
    </row>
    <row r="664" spans="1:13">
      <c r="A664" s="97"/>
      <c r="B664" s="29"/>
      <c r="C664" s="15" t="s">
        <v>53</v>
      </c>
      <c r="D664" s="67"/>
      <c r="E664" s="30"/>
      <c r="F664" s="28"/>
      <c r="G664" s="109"/>
      <c r="H664" s="31" t="s">
        <v>54</v>
      </c>
      <c r="I664" s="31" t="s">
        <v>55</v>
      </c>
      <c r="J664" s="31" t="s">
        <v>56</v>
      </c>
      <c r="K664" s="31" t="s">
        <v>57</v>
      </c>
      <c r="L664" s="31" t="s">
        <v>58</v>
      </c>
      <c r="M664" s="111"/>
    </row>
    <row r="665" spans="1:13">
      <c r="A665" s="1"/>
      <c r="B665" s="1"/>
      <c r="C665" s="15" t="s">
        <v>59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60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61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62</v>
      </c>
      <c r="B668" s="11"/>
      <c r="C668" s="16" t="s">
        <v>63</v>
      </c>
      <c r="D668" s="57" t="s">
        <v>106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78</v>
      </c>
      <c r="D670" s="77">
        <v>22</v>
      </c>
      <c r="E670" s="71" t="s">
        <v>78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109"/>
      <c r="H671" s="98"/>
      <c r="I671" s="98"/>
      <c r="J671" s="98"/>
      <c r="K671" s="9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75</v>
      </c>
      <c r="I672" s="205"/>
      <c r="J672" s="98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64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65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66</v>
      </c>
      <c r="I675" s="207"/>
      <c r="J675" s="206" t="s">
        <v>67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68</v>
      </c>
      <c r="I678" s="38"/>
      <c r="J678" s="38"/>
      <c r="K678" s="38"/>
      <c r="L678" s="27"/>
      <c r="M678" s="109"/>
    </row>
    <row r="679" spans="1:13">
      <c r="A679" s="17">
        <v>10</v>
      </c>
      <c r="B679" s="95"/>
      <c r="C679" s="6"/>
      <c r="D679" s="6"/>
      <c r="E679" s="6"/>
      <c r="F679" s="6"/>
      <c r="G679" s="109"/>
      <c r="H679" s="54" t="s">
        <v>69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2"/>
      <c r="I680" s="183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9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9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9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9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9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83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84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50</v>
      </c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</row>
    <row r="706" spans="1:13">
      <c r="A706" s="202" t="s">
        <v>86</v>
      </c>
      <c r="B706" s="203"/>
      <c r="C706" s="203"/>
      <c r="D706" s="203"/>
      <c r="E706" s="203"/>
      <c r="F706" s="97"/>
      <c r="G706" s="109"/>
      <c r="H706" s="96" t="s">
        <v>51</v>
      </c>
      <c r="I706" s="96"/>
      <c r="J706" s="96"/>
      <c r="K706" s="27"/>
      <c r="L706" s="27"/>
      <c r="M706" s="109"/>
    </row>
    <row r="707" spans="1:13">
      <c r="A707" s="34" t="s">
        <v>52</v>
      </c>
      <c r="B707" s="97"/>
      <c r="C707" s="97"/>
      <c r="D707" s="97"/>
      <c r="E707" s="97"/>
      <c r="F707" s="97"/>
      <c r="G707" s="109"/>
      <c r="H707" s="55" t="s">
        <v>123</v>
      </c>
      <c r="I707" s="55"/>
      <c r="J707" s="55"/>
      <c r="K707" s="37"/>
      <c r="L707" s="26"/>
      <c r="M707" s="134"/>
    </row>
    <row r="708" spans="1:13">
      <c r="A708" s="97"/>
      <c r="B708" s="29"/>
      <c r="C708" s="15" t="s">
        <v>53</v>
      </c>
      <c r="D708" s="67"/>
      <c r="E708" s="30"/>
      <c r="F708" s="28"/>
      <c r="G708" s="109"/>
      <c r="H708" s="31" t="s">
        <v>54</v>
      </c>
      <c r="I708" s="31" t="s">
        <v>55</v>
      </c>
      <c r="J708" s="31" t="s">
        <v>56</v>
      </c>
      <c r="K708" s="31" t="s">
        <v>57</v>
      </c>
      <c r="L708" s="31" t="s">
        <v>58</v>
      </c>
      <c r="M708" s="111"/>
    </row>
    <row r="709" spans="1:13">
      <c r="A709" s="1"/>
      <c r="B709" s="1"/>
      <c r="C709" s="15" t="s">
        <v>59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60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61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62</v>
      </c>
      <c r="B712" s="11"/>
      <c r="C712" s="16" t="s">
        <v>63</v>
      </c>
      <c r="D712" s="57" t="s">
        <v>106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78</v>
      </c>
      <c r="D714" s="77">
        <v>22</v>
      </c>
      <c r="E714" s="71" t="s">
        <v>78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109"/>
      <c r="H715" s="98"/>
      <c r="I715" s="98"/>
      <c r="J715" s="98"/>
      <c r="K715" s="9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75</v>
      </c>
      <c r="I716" s="205"/>
      <c r="J716" s="98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64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65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66</v>
      </c>
      <c r="I719" s="207"/>
      <c r="J719" s="206" t="s">
        <v>67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68</v>
      </c>
      <c r="I722" s="38"/>
      <c r="J722" s="38"/>
      <c r="K722" s="38"/>
      <c r="L722" s="27"/>
      <c r="M722" s="109"/>
    </row>
    <row r="723" spans="1:13">
      <c r="A723" s="17">
        <v>10</v>
      </c>
      <c r="B723" s="95"/>
      <c r="C723" s="6"/>
      <c r="D723" s="6"/>
      <c r="E723" s="6"/>
      <c r="F723" s="6"/>
      <c r="G723" s="109"/>
      <c r="H723" s="54" t="s">
        <v>69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2"/>
      <c r="I724" s="183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9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9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9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9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9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83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84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50</v>
      </c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</row>
    <row r="750" spans="1:13">
      <c r="A750" s="202" t="s">
        <v>86</v>
      </c>
      <c r="B750" s="203"/>
      <c r="C750" s="203"/>
      <c r="D750" s="203"/>
      <c r="E750" s="203"/>
      <c r="F750" s="97"/>
      <c r="G750" s="109"/>
      <c r="H750" s="96" t="s">
        <v>51</v>
      </c>
      <c r="I750" s="96"/>
      <c r="J750" s="96"/>
      <c r="K750" s="27"/>
      <c r="L750" s="27"/>
      <c r="M750" s="109"/>
    </row>
    <row r="751" spans="1:13">
      <c r="A751" s="34" t="s">
        <v>52</v>
      </c>
      <c r="B751" s="97"/>
      <c r="C751" s="97"/>
      <c r="D751" s="97"/>
      <c r="E751" s="97"/>
      <c r="F751" s="97"/>
      <c r="G751" s="109"/>
      <c r="H751" s="55" t="s">
        <v>89</v>
      </c>
      <c r="I751" s="55"/>
      <c r="J751" s="55"/>
      <c r="K751" s="37"/>
      <c r="L751" s="26"/>
      <c r="M751" s="134"/>
    </row>
    <row r="752" spans="1:13">
      <c r="A752" s="97"/>
      <c r="B752" s="29"/>
      <c r="C752" s="15" t="s">
        <v>53</v>
      </c>
      <c r="D752" s="67"/>
      <c r="E752" s="30"/>
      <c r="F752" s="28"/>
      <c r="G752" s="109"/>
      <c r="H752" s="31" t="s">
        <v>54</v>
      </c>
      <c r="I752" s="31" t="s">
        <v>55</v>
      </c>
      <c r="J752" s="31" t="s">
        <v>56</v>
      </c>
      <c r="K752" s="31" t="s">
        <v>57</v>
      </c>
      <c r="L752" s="31" t="s">
        <v>58</v>
      </c>
      <c r="M752" s="111"/>
    </row>
    <row r="753" spans="1:13">
      <c r="A753" s="1"/>
      <c r="B753" s="1"/>
      <c r="C753" s="15" t="s">
        <v>59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60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61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62</v>
      </c>
      <c r="B756" s="11"/>
      <c r="C756" s="16" t="s">
        <v>63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109"/>
      <c r="H759" s="98"/>
      <c r="I759" s="98"/>
      <c r="J759" s="98"/>
      <c r="K759" s="9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75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64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65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66</v>
      </c>
      <c r="I763" s="207"/>
      <c r="J763" s="206" t="s">
        <v>67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68</v>
      </c>
      <c r="I766" s="38"/>
      <c r="J766" s="38"/>
      <c r="K766" s="38"/>
      <c r="L766" s="27"/>
      <c r="M766" s="109"/>
    </row>
    <row r="767" spans="1:13">
      <c r="A767" s="17">
        <v>10</v>
      </c>
      <c r="B767" s="95"/>
      <c r="C767" s="6"/>
      <c r="D767" s="6"/>
      <c r="E767" s="6"/>
      <c r="F767" s="6"/>
      <c r="G767" s="109"/>
      <c r="H767" s="54" t="s">
        <v>69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2"/>
      <c r="I768" s="183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9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9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9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9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9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83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84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50</v>
      </c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</row>
    <row r="794" spans="1:13">
      <c r="A794" s="202" t="s">
        <v>86</v>
      </c>
      <c r="B794" s="203"/>
      <c r="C794" s="203"/>
      <c r="D794" s="203"/>
      <c r="E794" s="203"/>
      <c r="F794" s="97"/>
      <c r="G794" s="109"/>
      <c r="H794" s="96" t="s">
        <v>51</v>
      </c>
      <c r="I794" s="96"/>
      <c r="J794" s="96"/>
      <c r="K794" s="27"/>
      <c r="L794" s="27"/>
      <c r="M794" s="109"/>
    </row>
    <row r="795" spans="1:13">
      <c r="A795" s="34" t="s">
        <v>52</v>
      </c>
      <c r="B795" s="97"/>
      <c r="C795" s="97"/>
      <c r="D795" s="97"/>
      <c r="E795" s="97"/>
      <c r="F795" s="97"/>
      <c r="G795" s="109"/>
      <c r="H795" s="55" t="s">
        <v>89</v>
      </c>
      <c r="I795" s="55"/>
      <c r="J795" s="55"/>
      <c r="K795" s="37"/>
      <c r="L795" s="26"/>
      <c r="M795" s="134"/>
    </row>
    <row r="796" spans="1:13">
      <c r="A796" s="97"/>
      <c r="B796" s="29"/>
      <c r="C796" s="15" t="s">
        <v>53</v>
      </c>
      <c r="D796" s="67"/>
      <c r="E796" s="30"/>
      <c r="F796" s="28"/>
      <c r="G796" s="109"/>
      <c r="H796" s="31" t="s">
        <v>54</v>
      </c>
      <c r="I796" s="31" t="s">
        <v>55</v>
      </c>
      <c r="J796" s="31" t="s">
        <v>56</v>
      </c>
      <c r="K796" s="31" t="s">
        <v>57</v>
      </c>
      <c r="L796" s="31" t="s">
        <v>58</v>
      </c>
      <c r="M796" s="111"/>
    </row>
    <row r="797" spans="1:13">
      <c r="A797" s="1"/>
      <c r="B797" s="1"/>
      <c r="C797" s="15" t="s">
        <v>59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60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61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62</v>
      </c>
      <c r="B800" s="11"/>
      <c r="C800" s="16" t="s">
        <v>63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109"/>
      <c r="H803" s="98"/>
      <c r="I803" s="98"/>
      <c r="J803" s="98"/>
      <c r="K803" s="9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75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64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65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66</v>
      </c>
      <c r="I807" s="207"/>
      <c r="J807" s="206" t="s">
        <v>67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68</v>
      </c>
      <c r="I810" s="38"/>
      <c r="J810" s="38"/>
      <c r="K810" s="38"/>
      <c r="L810" s="27"/>
      <c r="M810" s="109"/>
    </row>
    <row r="811" spans="1:13">
      <c r="A811" s="17">
        <v>10</v>
      </c>
      <c r="B811" s="95"/>
      <c r="C811" s="6"/>
      <c r="D811" s="6"/>
      <c r="E811" s="6"/>
      <c r="F811" s="6"/>
      <c r="G811" s="109"/>
      <c r="H811" s="54" t="s">
        <v>69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2"/>
      <c r="I812" s="183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9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9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9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9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9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83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84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50</v>
      </c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</row>
    <row r="838" spans="1:13">
      <c r="A838" s="202" t="s">
        <v>86</v>
      </c>
      <c r="B838" s="203"/>
      <c r="C838" s="203"/>
      <c r="D838" s="203"/>
      <c r="E838" s="203"/>
      <c r="F838" s="97"/>
      <c r="G838" s="109"/>
      <c r="H838" s="96" t="s">
        <v>51</v>
      </c>
      <c r="I838" s="96"/>
      <c r="J838" s="96"/>
      <c r="K838" s="27"/>
      <c r="L838" s="27"/>
      <c r="M838" s="109"/>
    </row>
    <row r="839" spans="1:13">
      <c r="A839" s="34" t="s">
        <v>52</v>
      </c>
      <c r="B839" s="97"/>
      <c r="C839" s="97"/>
      <c r="D839" s="97"/>
      <c r="E839" s="97"/>
      <c r="F839" s="97"/>
      <c r="G839" s="109"/>
      <c r="H839" s="55" t="s">
        <v>89</v>
      </c>
      <c r="I839" s="55"/>
      <c r="J839" s="55"/>
      <c r="K839" s="37"/>
      <c r="L839" s="26"/>
      <c r="M839" s="134"/>
    </row>
    <row r="840" spans="1:13">
      <c r="A840" s="97"/>
      <c r="B840" s="29"/>
      <c r="C840" s="15" t="s">
        <v>53</v>
      </c>
      <c r="D840" s="67"/>
      <c r="E840" s="30"/>
      <c r="F840" s="28"/>
      <c r="G840" s="109"/>
      <c r="H840" s="31" t="s">
        <v>54</v>
      </c>
      <c r="I840" s="31" t="s">
        <v>55</v>
      </c>
      <c r="J840" s="31" t="s">
        <v>56</v>
      </c>
      <c r="K840" s="31" t="s">
        <v>57</v>
      </c>
      <c r="L840" s="31" t="s">
        <v>58</v>
      </c>
      <c r="M840" s="111"/>
    </row>
    <row r="841" spans="1:13">
      <c r="A841" s="1"/>
      <c r="B841" s="1"/>
      <c r="C841" s="15" t="s">
        <v>59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60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61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62</v>
      </c>
      <c r="B844" s="11"/>
      <c r="C844" s="16" t="s">
        <v>63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109"/>
      <c r="H847" s="98"/>
      <c r="I847" s="98"/>
      <c r="J847" s="98"/>
      <c r="K847" s="9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75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64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65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66</v>
      </c>
      <c r="I851" s="207"/>
      <c r="J851" s="206" t="s">
        <v>67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68</v>
      </c>
      <c r="I854" s="38"/>
      <c r="J854" s="38"/>
      <c r="K854" s="38"/>
      <c r="L854" s="27"/>
      <c r="M854" s="109"/>
    </row>
    <row r="855" spans="1:13">
      <c r="A855" s="17">
        <v>10</v>
      </c>
      <c r="B855" s="95"/>
      <c r="C855" s="6"/>
      <c r="D855" s="6"/>
      <c r="E855" s="6"/>
      <c r="F855" s="6"/>
      <c r="G855" s="109"/>
      <c r="H855" s="54" t="s">
        <v>69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2"/>
      <c r="I856" s="183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9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9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9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9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9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83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84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50</v>
      </c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</row>
    <row r="882" spans="1:13">
      <c r="A882" s="202" t="s">
        <v>86</v>
      </c>
      <c r="B882" s="203"/>
      <c r="C882" s="203"/>
      <c r="D882" s="203"/>
      <c r="E882" s="203"/>
      <c r="F882" s="97"/>
      <c r="G882" s="109"/>
      <c r="H882" s="96" t="s">
        <v>51</v>
      </c>
      <c r="I882" s="96"/>
      <c r="J882" s="96"/>
      <c r="K882" s="27"/>
      <c r="L882" s="27"/>
      <c r="M882" s="109"/>
    </row>
    <row r="883" spans="1:13">
      <c r="A883" s="34" t="s">
        <v>52</v>
      </c>
      <c r="B883" s="97"/>
      <c r="C883" s="97"/>
      <c r="D883" s="97"/>
      <c r="E883" s="97"/>
      <c r="F883" s="97"/>
      <c r="G883" s="109"/>
      <c r="H883" s="55" t="s">
        <v>89</v>
      </c>
      <c r="I883" s="55"/>
      <c r="J883" s="55"/>
      <c r="K883" s="37"/>
      <c r="L883" s="26"/>
      <c r="M883" s="134"/>
    </row>
    <row r="884" spans="1:13">
      <c r="A884" s="97"/>
      <c r="B884" s="29"/>
      <c r="C884" s="15" t="s">
        <v>53</v>
      </c>
      <c r="D884" s="67"/>
      <c r="E884" s="30"/>
      <c r="F884" s="28"/>
      <c r="G884" s="109"/>
      <c r="H884" s="31" t="s">
        <v>54</v>
      </c>
      <c r="I884" s="31" t="s">
        <v>55</v>
      </c>
      <c r="J884" s="31" t="s">
        <v>56</v>
      </c>
      <c r="K884" s="31" t="s">
        <v>57</v>
      </c>
      <c r="L884" s="31" t="s">
        <v>58</v>
      </c>
      <c r="M884" s="111"/>
    </row>
    <row r="885" spans="1:13">
      <c r="A885" s="1"/>
      <c r="B885" s="1"/>
      <c r="C885" s="15" t="s">
        <v>59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60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61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62</v>
      </c>
      <c r="B888" s="11"/>
      <c r="C888" s="16" t="s">
        <v>63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109"/>
      <c r="H891" s="98"/>
      <c r="I891" s="98"/>
      <c r="J891" s="98"/>
      <c r="K891" s="9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75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64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65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66</v>
      </c>
      <c r="I895" s="207"/>
      <c r="J895" s="206" t="s">
        <v>67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68</v>
      </c>
      <c r="I898" s="38"/>
      <c r="J898" s="38"/>
      <c r="K898" s="38"/>
      <c r="L898" s="27"/>
      <c r="M898" s="109"/>
    </row>
    <row r="899" spans="1:13">
      <c r="A899" s="17">
        <v>10</v>
      </c>
      <c r="B899" s="95"/>
      <c r="C899" s="6"/>
      <c r="D899" s="6"/>
      <c r="E899" s="6"/>
      <c r="F899" s="6"/>
      <c r="G899" s="109"/>
      <c r="H899" s="54" t="s">
        <v>69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2"/>
      <c r="I900" s="183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9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9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9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9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9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83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84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50</v>
      </c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</row>
    <row r="926" spans="1:13">
      <c r="A926" s="202" t="s">
        <v>86</v>
      </c>
      <c r="B926" s="203"/>
      <c r="C926" s="203"/>
      <c r="D926" s="203"/>
      <c r="E926" s="203"/>
      <c r="F926" s="97"/>
      <c r="G926" s="109"/>
      <c r="H926" s="96" t="s">
        <v>51</v>
      </c>
      <c r="I926" s="96"/>
      <c r="J926" s="96"/>
      <c r="K926" s="27"/>
      <c r="L926" s="27"/>
      <c r="M926" s="109"/>
    </row>
    <row r="927" spans="1:13">
      <c r="A927" s="34" t="s">
        <v>52</v>
      </c>
      <c r="B927" s="97"/>
      <c r="C927" s="97"/>
      <c r="D927" s="97"/>
      <c r="E927" s="97"/>
      <c r="F927" s="97"/>
      <c r="G927" s="109"/>
      <c r="H927" s="55" t="s">
        <v>89</v>
      </c>
      <c r="I927" s="55"/>
      <c r="J927" s="55"/>
      <c r="K927" s="37"/>
      <c r="L927" s="26"/>
      <c r="M927" s="134"/>
    </row>
    <row r="928" spans="1:13">
      <c r="A928" s="97"/>
      <c r="B928" s="29"/>
      <c r="C928" s="15" t="s">
        <v>53</v>
      </c>
      <c r="D928" s="67"/>
      <c r="E928" s="30"/>
      <c r="F928" s="28"/>
      <c r="G928" s="109"/>
      <c r="H928" s="31" t="s">
        <v>54</v>
      </c>
      <c r="I928" s="31" t="s">
        <v>55</v>
      </c>
      <c r="J928" s="31" t="s">
        <v>56</v>
      </c>
      <c r="K928" s="31" t="s">
        <v>57</v>
      </c>
      <c r="L928" s="31" t="s">
        <v>58</v>
      </c>
      <c r="M928" s="111"/>
    </row>
    <row r="929" spans="1:13">
      <c r="A929" s="1"/>
      <c r="B929" s="1"/>
      <c r="C929" s="15" t="s">
        <v>59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60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61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62</v>
      </c>
      <c r="B932" s="11"/>
      <c r="C932" s="16" t="s">
        <v>63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109"/>
      <c r="H935" s="98"/>
      <c r="I935" s="98"/>
      <c r="J935" s="98"/>
      <c r="K935" s="9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75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64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65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66</v>
      </c>
      <c r="I939" s="207"/>
      <c r="J939" s="206" t="s">
        <v>67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68</v>
      </c>
      <c r="I942" s="38"/>
      <c r="J942" s="38"/>
      <c r="K942" s="38"/>
      <c r="L942" s="27"/>
      <c r="M942" s="109"/>
    </row>
    <row r="943" spans="1:13">
      <c r="A943" s="17">
        <v>10</v>
      </c>
      <c r="B943" s="95"/>
      <c r="C943" s="6"/>
      <c r="D943" s="6"/>
      <c r="E943" s="6"/>
      <c r="F943" s="6"/>
      <c r="G943" s="109"/>
      <c r="H943" s="54" t="s">
        <v>69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2"/>
      <c r="I944" s="183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9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9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9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9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9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83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84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50</v>
      </c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</row>
    <row r="970" spans="1:13">
      <c r="A970" s="202" t="s">
        <v>86</v>
      </c>
      <c r="B970" s="203"/>
      <c r="C970" s="203"/>
      <c r="D970" s="203"/>
      <c r="E970" s="203"/>
      <c r="F970" s="97"/>
      <c r="G970" s="109"/>
      <c r="H970" s="96" t="s">
        <v>51</v>
      </c>
      <c r="I970" s="96"/>
      <c r="J970" s="96"/>
      <c r="K970" s="27"/>
      <c r="L970" s="27"/>
      <c r="M970" s="109"/>
    </row>
    <row r="971" spans="1:13">
      <c r="A971" s="34" t="s">
        <v>52</v>
      </c>
      <c r="B971" s="97"/>
      <c r="C971" s="97"/>
      <c r="D971" s="97"/>
      <c r="E971" s="97"/>
      <c r="F971" s="97"/>
      <c r="G971" s="109"/>
      <c r="H971" s="55" t="s">
        <v>89</v>
      </c>
      <c r="I971" s="55"/>
      <c r="J971" s="55"/>
      <c r="K971" s="37"/>
      <c r="L971" s="26"/>
      <c r="M971" s="134"/>
    </row>
    <row r="972" spans="1:13">
      <c r="A972" s="97"/>
      <c r="B972" s="29"/>
      <c r="C972" s="15" t="s">
        <v>53</v>
      </c>
      <c r="D972" s="67"/>
      <c r="E972" s="30"/>
      <c r="F972" s="28"/>
      <c r="G972" s="109"/>
      <c r="H972" s="31" t="s">
        <v>54</v>
      </c>
      <c r="I972" s="31" t="s">
        <v>55</v>
      </c>
      <c r="J972" s="31" t="s">
        <v>56</v>
      </c>
      <c r="K972" s="31" t="s">
        <v>57</v>
      </c>
      <c r="L972" s="31" t="s">
        <v>58</v>
      </c>
      <c r="M972" s="111"/>
    </row>
    <row r="973" spans="1:13">
      <c r="A973" s="1"/>
      <c r="B973" s="1"/>
      <c r="C973" s="15" t="s">
        <v>59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60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61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62</v>
      </c>
      <c r="B976" s="11"/>
      <c r="C976" s="16" t="s">
        <v>63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109"/>
      <c r="H979" s="98"/>
      <c r="I979" s="98"/>
      <c r="J979" s="98"/>
      <c r="K979" s="9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75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64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65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66</v>
      </c>
      <c r="I983" s="207"/>
      <c r="J983" s="206" t="s">
        <v>67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68</v>
      </c>
      <c r="I986" s="38"/>
      <c r="J986" s="38"/>
      <c r="K986" s="38"/>
      <c r="L986" s="27"/>
      <c r="M986" s="109"/>
    </row>
    <row r="987" spans="1:13">
      <c r="A987" s="17">
        <v>10</v>
      </c>
      <c r="B987" s="95"/>
      <c r="C987" s="6"/>
      <c r="D987" s="6"/>
      <c r="E987" s="6"/>
      <c r="F987" s="6"/>
      <c r="G987" s="109"/>
      <c r="H987" s="54" t="s">
        <v>69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2"/>
      <c r="I988" s="183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9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9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9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9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9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83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84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50</v>
      </c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</row>
    <row r="1014" spans="1:13">
      <c r="A1014" s="202" t="s">
        <v>86</v>
      </c>
      <c r="B1014" s="203"/>
      <c r="C1014" s="203"/>
      <c r="D1014" s="203"/>
      <c r="E1014" s="203"/>
      <c r="F1014" s="97"/>
      <c r="G1014" s="109"/>
      <c r="H1014" s="96" t="s">
        <v>51</v>
      </c>
      <c r="I1014" s="96"/>
      <c r="J1014" s="96"/>
      <c r="K1014" s="27"/>
      <c r="L1014" s="27"/>
      <c r="M1014" s="109"/>
    </row>
    <row r="1015" spans="1:13">
      <c r="A1015" s="34" t="s">
        <v>52</v>
      </c>
      <c r="B1015" s="97"/>
      <c r="C1015" s="97"/>
      <c r="D1015" s="97"/>
      <c r="E1015" s="97"/>
      <c r="F1015" s="97"/>
      <c r="G1015" s="109"/>
      <c r="H1015" s="55" t="s">
        <v>89</v>
      </c>
      <c r="I1015" s="55"/>
      <c r="J1015" s="55"/>
      <c r="K1015" s="37"/>
      <c r="L1015" s="26"/>
      <c r="M1015" s="134"/>
    </row>
    <row r="1016" spans="1:13">
      <c r="A1016" s="97"/>
      <c r="B1016" s="29"/>
      <c r="C1016" s="15" t="s">
        <v>53</v>
      </c>
      <c r="D1016" s="67"/>
      <c r="E1016" s="30"/>
      <c r="F1016" s="28"/>
      <c r="G1016" s="109"/>
      <c r="H1016" s="31" t="s">
        <v>54</v>
      </c>
      <c r="I1016" s="31" t="s">
        <v>55</v>
      </c>
      <c r="J1016" s="31" t="s">
        <v>56</v>
      </c>
      <c r="K1016" s="31" t="s">
        <v>57</v>
      </c>
      <c r="L1016" s="31" t="s">
        <v>58</v>
      </c>
      <c r="M1016" s="111"/>
    </row>
    <row r="1017" spans="1:13">
      <c r="A1017" s="1"/>
      <c r="B1017" s="1"/>
      <c r="C1017" s="15" t="s">
        <v>59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60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61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62</v>
      </c>
      <c r="B1020" s="11"/>
      <c r="C1020" s="16" t="s">
        <v>63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109"/>
      <c r="H1023" s="98"/>
      <c r="I1023" s="98"/>
      <c r="J1023" s="98"/>
      <c r="K1023" s="9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75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64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65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66</v>
      </c>
      <c r="I1027" s="207"/>
      <c r="J1027" s="206" t="s">
        <v>67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68</v>
      </c>
      <c r="I1030" s="38"/>
      <c r="J1030" s="38"/>
      <c r="K1030" s="38"/>
      <c r="L1030" s="27"/>
      <c r="M1030" s="109"/>
    </row>
    <row r="1031" spans="1:14">
      <c r="A1031" s="17">
        <v>10</v>
      </c>
      <c r="B1031" s="95"/>
      <c r="C1031" s="6"/>
      <c r="D1031" s="6"/>
      <c r="E1031" s="6"/>
      <c r="F1031" s="6"/>
      <c r="G1031" s="109"/>
      <c r="H1031" s="54" t="s">
        <v>69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2"/>
      <c r="I1032" s="183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9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9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9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9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9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83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84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50</v>
      </c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</row>
    <row r="1058" spans="1:14">
      <c r="A1058" s="202" t="s">
        <v>86</v>
      </c>
      <c r="B1058" s="203"/>
      <c r="C1058" s="203"/>
      <c r="D1058" s="203"/>
      <c r="E1058" s="203"/>
      <c r="F1058" s="97"/>
      <c r="G1058" s="109"/>
      <c r="H1058" s="96" t="s">
        <v>51</v>
      </c>
      <c r="I1058" s="96"/>
      <c r="J1058" s="96"/>
      <c r="K1058" s="27"/>
      <c r="L1058" s="27"/>
      <c r="M1058" s="109"/>
    </row>
    <row r="1059" spans="1:14">
      <c r="A1059" s="34" t="s">
        <v>52</v>
      </c>
      <c r="B1059" s="97"/>
      <c r="C1059" s="97"/>
      <c r="D1059" s="97"/>
      <c r="E1059" s="97"/>
      <c r="F1059" s="97"/>
      <c r="G1059" s="109"/>
      <c r="H1059" s="55" t="s">
        <v>89</v>
      </c>
      <c r="I1059" s="55"/>
      <c r="J1059" s="55"/>
      <c r="K1059" s="37"/>
      <c r="L1059" s="26"/>
      <c r="M1059" s="134"/>
    </row>
    <row r="1060" spans="1:14">
      <c r="A1060" s="97"/>
      <c r="B1060" s="29"/>
      <c r="C1060" s="15" t="s">
        <v>53</v>
      </c>
      <c r="D1060" s="67"/>
      <c r="E1060" s="30"/>
      <c r="F1060" s="28"/>
      <c r="G1060" s="109"/>
      <c r="H1060" s="31" t="s">
        <v>54</v>
      </c>
      <c r="I1060" s="31" t="s">
        <v>55</v>
      </c>
      <c r="J1060" s="31" t="s">
        <v>56</v>
      </c>
      <c r="K1060" s="31" t="s">
        <v>57</v>
      </c>
      <c r="L1060" s="31" t="s">
        <v>58</v>
      </c>
      <c r="M1060" s="111"/>
    </row>
    <row r="1061" spans="1:14">
      <c r="A1061" s="1"/>
      <c r="B1061" s="1"/>
      <c r="C1061" s="15" t="s">
        <v>59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60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61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62</v>
      </c>
      <c r="B1064" s="11"/>
      <c r="C1064" s="16" t="s">
        <v>63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109"/>
      <c r="H1067" s="98"/>
      <c r="I1067" s="98"/>
      <c r="J1067" s="98"/>
      <c r="K1067" s="9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75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64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65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66</v>
      </c>
      <c r="I1071" s="207"/>
      <c r="J1071" s="206" t="s">
        <v>67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68</v>
      </c>
      <c r="I1074" s="38"/>
      <c r="J1074" s="38"/>
      <c r="K1074" s="38"/>
      <c r="L1074" s="27"/>
      <c r="M1074" s="109"/>
    </row>
    <row r="1075" spans="1:13">
      <c r="A1075" s="17">
        <v>10</v>
      </c>
      <c r="B1075" s="95"/>
      <c r="C1075" s="6"/>
      <c r="D1075" s="6"/>
      <c r="E1075" s="6"/>
      <c r="F1075" s="6"/>
      <c r="G1075" s="109"/>
      <c r="H1075" s="54" t="s">
        <v>69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2"/>
      <c r="I1076" s="183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9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9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9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9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9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83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84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50</v>
      </c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</row>
    <row r="1102" spans="1:13">
      <c r="A1102" s="202" t="s">
        <v>86</v>
      </c>
      <c r="B1102" s="203"/>
      <c r="C1102" s="203"/>
      <c r="D1102" s="203"/>
      <c r="E1102" s="203"/>
      <c r="F1102" s="97"/>
      <c r="G1102" s="109"/>
      <c r="H1102" s="96" t="s">
        <v>51</v>
      </c>
      <c r="I1102" s="96"/>
      <c r="J1102" s="96"/>
      <c r="K1102" s="27"/>
      <c r="L1102" s="27"/>
      <c r="M1102" s="109"/>
    </row>
    <row r="1103" spans="1:13">
      <c r="A1103" s="34" t="s">
        <v>52</v>
      </c>
      <c r="B1103" s="97"/>
      <c r="C1103" s="97"/>
      <c r="D1103" s="97"/>
      <c r="E1103" s="97"/>
      <c r="F1103" s="97"/>
      <c r="G1103" s="109"/>
      <c r="H1103" s="55" t="s">
        <v>89</v>
      </c>
      <c r="I1103" s="55"/>
      <c r="J1103" s="55"/>
      <c r="K1103" s="37"/>
      <c r="L1103" s="26"/>
      <c r="M1103" s="134"/>
    </row>
    <row r="1104" spans="1:13">
      <c r="A1104" s="97"/>
      <c r="B1104" s="29"/>
      <c r="C1104" s="15" t="s">
        <v>53</v>
      </c>
      <c r="D1104" s="67"/>
      <c r="E1104" s="30"/>
      <c r="F1104" s="28"/>
      <c r="G1104" s="109"/>
      <c r="H1104" s="31" t="s">
        <v>54</v>
      </c>
      <c r="I1104" s="31" t="s">
        <v>55</v>
      </c>
      <c r="J1104" s="31" t="s">
        <v>56</v>
      </c>
      <c r="K1104" s="31" t="s">
        <v>57</v>
      </c>
      <c r="L1104" s="31" t="s">
        <v>58</v>
      </c>
      <c r="M1104" s="111"/>
    </row>
    <row r="1105" spans="1:13">
      <c r="A1105" s="1"/>
      <c r="B1105" s="1"/>
      <c r="C1105" s="15" t="s">
        <v>59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60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61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62</v>
      </c>
      <c r="B1108" s="11"/>
      <c r="C1108" s="16" t="s">
        <v>63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109"/>
      <c r="H1111" s="98"/>
      <c r="I1111" s="98"/>
      <c r="J1111" s="98"/>
      <c r="K1111" s="9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75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64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65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66</v>
      </c>
      <c r="I1115" s="207"/>
      <c r="J1115" s="206" t="s">
        <v>67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68</v>
      </c>
      <c r="I1118" s="38"/>
      <c r="J1118" s="38"/>
      <c r="K1118" s="38"/>
      <c r="L1118" s="27"/>
      <c r="M1118" s="109"/>
    </row>
    <row r="1119" spans="1:13">
      <c r="A1119" s="17">
        <v>10</v>
      </c>
      <c r="B1119" s="95"/>
      <c r="C1119" s="6"/>
      <c r="D1119" s="6"/>
      <c r="E1119" s="6"/>
      <c r="F1119" s="6"/>
      <c r="G1119" s="109"/>
      <c r="H1119" s="54" t="s">
        <v>69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2"/>
      <c r="I1120" s="183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9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9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9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9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9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83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84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50</v>
      </c>
      <c r="B1145" s="187"/>
      <c r="C1145" s="187"/>
      <c r="D1145" s="187"/>
      <c r="E1145" s="187"/>
      <c r="F1145" s="187"/>
      <c r="G1145" s="187"/>
      <c r="H1145" s="187"/>
      <c r="I1145" s="187"/>
      <c r="J1145" s="187"/>
      <c r="K1145" s="187"/>
      <c r="L1145" s="187"/>
    </row>
    <row r="1146" spans="1:13">
      <c r="A1146" s="202" t="s">
        <v>86</v>
      </c>
      <c r="B1146" s="203"/>
      <c r="C1146" s="203"/>
      <c r="D1146" s="203"/>
      <c r="E1146" s="203"/>
      <c r="F1146" s="97"/>
      <c r="G1146" s="109"/>
      <c r="H1146" s="96" t="s">
        <v>51</v>
      </c>
      <c r="I1146" s="96"/>
      <c r="J1146" s="96"/>
      <c r="K1146" s="27"/>
      <c r="L1146" s="27"/>
      <c r="M1146" s="109"/>
    </row>
    <row r="1147" spans="1:13">
      <c r="A1147" s="34" t="s">
        <v>52</v>
      </c>
      <c r="B1147" s="97"/>
      <c r="C1147" s="97"/>
      <c r="D1147" s="97"/>
      <c r="E1147" s="97"/>
      <c r="F1147" s="97"/>
      <c r="G1147" s="109"/>
      <c r="H1147" s="55" t="s">
        <v>89</v>
      </c>
      <c r="I1147" s="55"/>
      <c r="J1147" s="55"/>
      <c r="K1147" s="37"/>
      <c r="L1147" s="26"/>
      <c r="M1147" s="134"/>
    </row>
    <row r="1148" spans="1:13">
      <c r="A1148" s="97"/>
      <c r="B1148" s="29"/>
      <c r="C1148" s="15" t="s">
        <v>53</v>
      </c>
      <c r="D1148" s="67"/>
      <c r="E1148" s="30"/>
      <c r="F1148" s="28"/>
      <c r="G1148" s="109"/>
      <c r="H1148" s="31" t="s">
        <v>54</v>
      </c>
      <c r="I1148" s="31" t="s">
        <v>55</v>
      </c>
      <c r="J1148" s="31" t="s">
        <v>56</v>
      </c>
      <c r="K1148" s="31" t="s">
        <v>57</v>
      </c>
      <c r="L1148" s="31" t="s">
        <v>58</v>
      </c>
      <c r="M1148" s="111"/>
    </row>
    <row r="1149" spans="1:13">
      <c r="A1149" s="1"/>
      <c r="B1149" s="1"/>
      <c r="C1149" s="15" t="s">
        <v>59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60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61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62</v>
      </c>
      <c r="B1152" s="11"/>
      <c r="C1152" s="16" t="s">
        <v>63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109"/>
      <c r="H1155" s="98"/>
      <c r="I1155" s="98"/>
      <c r="J1155" s="98"/>
      <c r="K1155" s="9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75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64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65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66</v>
      </c>
      <c r="I1159" s="207"/>
      <c r="J1159" s="206" t="s">
        <v>67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68</v>
      </c>
      <c r="I1162" s="38"/>
      <c r="J1162" s="38"/>
      <c r="K1162" s="38"/>
      <c r="L1162" s="27"/>
      <c r="M1162" s="109"/>
    </row>
    <row r="1163" spans="1:13">
      <c r="A1163" s="17">
        <v>10</v>
      </c>
      <c r="B1163" s="95"/>
      <c r="C1163" s="6"/>
      <c r="D1163" s="6"/>
      <c r="E1163" s="6"/>
      <c r="F1163" s="6"/>
      <c r="G1163" s="109"/>
      <c r="H1163" s="54" t="s">
        <v>69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2"/>
      <c r="I1164" s="183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9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9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9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9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9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83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84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50</v>
      </c>
      <c r="B1189" s="187"/>
      <c r="C1189" s="187"/>
      <c r="D1189" s="187"/>
      <c r="E1189" s="187"/>
      <c r="F1189" s="187"/>
      <c r="G1189" s="187"/>
      <c r="H1189" s="187"/>
      <c r="I1189" s="187"/>
      <c r="J1189" s="187"/>
      <c r="K1189" s="187"/>
      <c r="L1189" s="187"/>
    </row>
    <row r="1190" spans="1:13">
      <c r="A1190" s="202" t="s">
        <v>86</v>
      </c>
      <c r="B1190" s="203"/>
      <c r="C1190" s="203"/>
      <c r="D1190" s="203"/>
      <c r="E1190" s="203"/>
      <c r="F1190" s="97"/>
      <c r="G1190" s="109"/>
      <c r="H1190" s="96" t="s">
        <v>51</v>
      </c>
      <c r="I1190" s="96"/>
      <c r="J1190" s="96"/>
      <c r="K1190" s="27"/>
      <c r="L1190" s="27"/>
      <c r="M1190" s="109"/>
    </row>
    <row r="1191" spans="1:13">
      <c r="A1191" s="34" t="s">
        <v>52</v>
      </c>
      <c r="B1191" s="97"/>
      <c r="C1191" s="97"/>
      <c r="D1191" s="97"/>
      <c r="E1191" s="97"/>
      <c r="F1191" s="97"/>
      <c r="G1191" s="109"/>
      <c r="H1191" s="55" t="s">
        <v>89</v>
      </c>
      <c r="I1191" s="55"/>
      <c r="J1191" s="55"/>
      <c r="K1191" s="37"/>
      <c r="L1191" s="26"/>
      <c r="M1191" s="134"/>
    </row>
    <row r="1192" spans="1:13">
      <c r="A1192" s="97"/>
      <c r="B1192" s="29"/>
      <c r="C1192" s="15" t="s">
        <v>53</v>
      </c>
      <c r="D1192" s="67"/>
      <c r="E1192" s="30"/>
      <c r="F1192" s="28"/>
      <c r="G1192" s="109"/>
      <c r="H1192" s="31" t="s">
        <v>54</v>
      </c>
      <c r="I1192" s="31" t="s">
        <v>55</v>
      </c>
      <c r="J1192" s="31" t="s">
        <v>56</v>
      </c>
      <c r="K1192" s="31" t="s">
        <v>57</v>
      </c>
      <c r="L1192" s="31" t="s">
        <v>58</v>
      </c>
      <c r="M1192" s="111"/>
    </row>
    <row r="1193" spans="1:13">
      <c r="A1193" s="1"/>
      <c r="B1193" s="1"/>
      <c r="C1193" s="15" t="s">
        <v>59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60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61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62</v>
      </c>
      <c r="B1196" s="11"/>
      <c r="C1196" s="16" t="s">
        <v>63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109"/>
      <c r="H1199" s="98"/>
      <c r="I1199" s="98"/>
      <c r="J1199" s="98"/>
      <c r="K1199" s="9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75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64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65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66</v>
      </c>
      <c r="I1203" s="207"/>
      <c r="J1203" s="206" t="s">
        <v>67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68</v>
      </c>
      <c r="I1206" s="38"/>
      <c r="J1206" s="38"/>
      <c r="K1206" s="38"/>
      <c r="L1206" s="27"/>
      <c r="M1206" s="109"/>
    </row>
    <row r="1207" spans="1:13">
      <c r="A1207" s="17">
        <v>10</v>
      </c>
      <c r="B1207" s="95"/>
      <c r="C1207" s="6"/>
      <c r="D1207" s="6"/>
      <c r="E1207" s="6"/>
      <c r="F1207" s="6"/>
      <c r="G1207" s="109"/>
      <c r="H1207" s="54" t="s">
        <v>69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2"/>
      <c r="I1208" s="183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9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9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9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9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9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83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84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50</v>
      </c>
      <c r="B1233" s="187"/>
      <c r="C1233" s="187"/>
      <c r="D1233" s="187"/>
      <c r="E1233" s="187"/>
      <c r="F1233" s="187"/>
      <c r="G1233" s="187"/>
      <c r="H1233" s="187"/>
      <c r="I1233" s="187"/>
      <c r="J1233" s="187"/>
      <c r="K1233" s="187"/>
      <c r="L1233" s="187"/>
    </row>
    <row r="1234" spans="1:14">
      <c r="A1234" s="202" t="s">
        <v>86</v>
      </c>
      <c r="B1234" s="203"/>
      <c r="C1234" s="203"/>
      <c r="D1234" s="203"/>
      <c r="E1234" s="203"/>
      <c r="F1234" s="97"/>
      <c r="G1234" s="109"/>
      <c r="H1234" s="96" t="s">
        <v>51</v>
      </c>
      <c r="I1234" s="96"/>
      <c r="J1234" s="96"/>
      <c r="K1234" s="27"/>
      <c r="L1234" s="27"/>
      <c r="M1234" s="109"/>
    </row>
    <row r="1235" spans="1:14">
      <c r="A1235" s="34" t="s">
        <v>52</v>
      </c>
      <c r="B1235" s="97"/>
      <c r="C1235" s="97"/>
      <c r="D1235" s="97"/>
      <c r="E1235" s="97"/>
      <c r="F1235" s="97"/>
      <c r="G1235" s="109"/>
      <c r="H1235" s="55" t="s">
        <v>89</v>
      </c>
      <c r="I1235" s="55"/>
      <c r="J1235" s="55"/>
      <c r="K1235" s="37"/>
      <c r="L1235" s="26"/>
      <c r="M1235" s="134"/>
    </row>
    <row r="1236" spans="1:14">
      <c r="A1236" s="97"/>
      <c r="B1236" s="29"/>
      <c r="C1236" s="15" t="s">
        <v>53</v>
      </c>
      <c r="D1236" s="67"/>
      <c r="E1236" s="30"/>
      <c r="F1236" s="28"/>
      <c r="G1236" s="109"/>
      <c r="H1236" s="31" t="s">
        <v>54</v>
      </c>
      <c r="I1236" s="31" t="s">
        <v>55</v>
      </c>
      <c r="J1236" s="31" t="s">
        <v>56</v>
      </c>
      <c r="K1236" s="31" t="s">
        <v>57</v>
      </c>
      <c r="L1236" s="31" t="s">
        <v>58</v>
      </c>
      <c r="M1236" s="111"/>
    </row>
    <row r="1237" spans="1:14">
      <c r="A1237" s="1"/>
      <c r="B1237" s="1"/>
      <c r="C1237" s="15" t="s">
        <v>59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60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61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62</v>
      </c>
      <c r="B1240" s="11"/>
      <c r="C1240" s="16" t="s">
        <v>63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109"/>
      <c r="H1243" s="98"/>
      <c r="I1243" s="98"/>
      <c r="J1243" s="98"/>
      <c r="K1243" s="9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75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64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65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66</v>
      </c>
      <c r="I1247" s="207"/>
      <c r="J1247" s="206" t="s">
        <v>67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68</v>
      </c>
      <c r="I1250" s="38"/>
      <c r="J1250" s="38"/>
      <c r="K1250" s="38"/>
      <c r="L1250" s="27"/>
      <c r="M1250" s="109"/>
    </row>
    <row r="1251" spans="1:13">
      <c r="A1251" s="17">
        <v>10</v>
      </c>
      <c r="B1251" s="95"/>
      <c r="C1251" s="6"/>
      <c r="D1251" s="6"/>
      <c r="E1251" s="6"/>
      <c r="F1251" s="6"/>
      <c r="G1251" s="109"/>
      <c r="H1251" s="54" t="s">
        <v>69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2"/>
      <c r="I1252" s="183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9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9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9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9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9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83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84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50</v>
      </c>
      <c r="B1277" s="187"/>
      <c r="C1277" s="187"/>
      <c r="D1277" s="187"/>
      <c r="E1277" s="187"/>
      <c r="F1277" s="187"/>
      <c r="G1277" s="187"/>
      <c r="H1277" s="187"/>
      <c r="I1277" s="187"/>
      <c r="J1277" s="187"/>
      <c r="K1277" s="187"/>
      <c r="L1277" s="187"/>
    </row>
    <row r="1278" spans="1:13">
      <c r="A1278" s="202" t="s">
        <v>86</v>
      </c>
      <c r="B1278" s="203"/>
      <c r="C1278" s="203"/>
      <c r="D1278" s="203"/>
      <c r="E1278" s="203"/>
      <c r="F1278" s="97"/>
      <c r="G1278" s="109"/>
      <c r="H1278" s="96" t="s">
        <v>51</v>
      </c>
      <c r="I1278" s="96"/>
      <c r="J1278" s="96"/>
      <c r="K1278" s="27"/>
      <c r="L1278" s="27"/>
      <c r="M1278" s="109"/>
    </row>
    <row r="1279" spans="1:13">
      <c r="A1279" s="34" t="s">
        <v>52</v>
      </c>
      <c r="B1279" s="97"/>
      <c r="C1279" s="97"/>
      <c r="D1279" s="97"/>
      <c r="E1279" s="97"/>
      <c r="F1279" s="97"/>
      <c r="G1279" s="109"/>
      <c r="H1279" s="55" t="s">
        <v>89</v>
      </c>
      <c r="I1279" s="55"/>
      <c r="J1279" s="55"/>
      <c r="K1279" s="37"/>
      <c r="L1279" s="26"/>
      <c r="M1279" s="134"/>
    </row>
    <row r="1280" spans="1:13">
      <c r="A1280" s="97"/>
      <c r="B1280" s="29"/>
      <c r="C1280" s="15" t="s">
        <v>53</v>
      </c>
      <c r="D1280" s="67"/>
      <c r="E1280" s="30"/>
      <c r="F1280" s="28"/>
      <c r="G1280" s="109"/>
      <c r="H1280" s="31" t="s">
        <v>54</v>
      </c>
      <c r="I1280" s="31" t="s">
        <v>55</v>
      </c>
      <c r="J1280" s="31" t="s">
        <v>56</v>
      </c>
      <c r="K1280" s="31" t="s">
        <v>57</v>
      </c>
      <c r="L1280" s="31" t="s">
        <v>58</v>
      </c>
      <c r="M1280" s="111"/>
    </row>
    <row r="1281" spans="1:14">
      <c r="A1281" s="1"/>
      <c r="B1281" s="1"/>
      <c r="C1281" s="15" t="s">
        <v>59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60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61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62</v>
      </c>
      <c r="B1284" s="11"/>
      <c r="C1284" s="16" t="s">
        <v>63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109"/>
      <c r="H1287" s="98"/>
      <c r="I1287" s="98"/>
      <c r="J1287" s="98"/>
      <c r="K1287" s="9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75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64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65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66</v>
      </c>
      <c r="I1291" s="207"/>
      <c r="J1291" s="206" t="s">
        <v>67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68</v>
      </c>
      <c r="I1294" s="38"/>
      <c r="J1294" s="38"/>
      <c r="K1294" s="38"/>
      <c r="L1294" s="27"/>
      <c r="M1294" s="109"/>
    </row>
    <row r="1295" spans="1:14">
      <c r="A1295" s="17">
        <v>10</v>
      </c>
      <c r="B1295" s="95"/>
      <c r="C1295" s="6"/>
      <c r="D1295" s="6"/>
      <c r="E1295" s="6"/>
      <c r="F1295" s="6"/>
      <c r="G1295" s="109"/>
      <c r="H1295" s="54" t="s">
        <v>69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2"/>
      <c r="I1296" s="183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9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9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9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9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9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83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84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50</v>
      </c>
      <c r="B1321" s="187"/>
      <c r="C1321" s="187"/>
      <c r="D1321" s="187"/>
      <c r="E1321" s="187"/>
      <c r="F1321" s="187"/>
      <c r="G1321" s="187"/>
      <c r="H1321" s="187"/>
      <c r="I1321" s="187"/>
      <c r="J1321" s="187"/>
      <c r="K1321" s="187"/>
      <c r="L1321" s="187"/>
    </row>
    <row r="1322" spans="1:13">
      <c r="A1322" s="202" t="s">
        <v>86</v>
      </c>
      <c r="B1322" s="203"/>
      <c r="C1322" s="203"/>
      <c r="D1322" s="203"/>
      <c r="E1322" s="203"/>
      <c r="F1322" s="97"/>
      <c r="G1322" s="109"/>
      <c r="H1322" s="96" t="s">
        <v>51</v>
      </c>
      <c r="I1322" s="96"/>
      <c r="J1322" s="96"/>
      <c r="K1322" s="27"/>
      <c r="L1322" s="27"/>
      <c r="M1322" s="109"/>
    </row>
    <row r="1323" spans="1:13">
      <c r="A1323" s="34" t="s">
        <v>52</v>
      </c>
      <c r="B1323" s="97"/>
      <c r="C1323" s="97"/>
      <c r="D1323" s="97"/>
      <c r="E1323" s="97"/>
      <c r="F1323" s="97"/>
      <c r="G1323" s="109"/>
      <c r="H1323" s="55" t="s">
        <v>89</v>
      </c>
      <c r="I1323" s="55"/>
      <c r="J1323" s="55"/>
      <c r="K1323" s="37"/>
      <c r="L1323" s="26"/>
      <c r="M1323" s="134"/>
    </row>
    <row r="1324" spans="1:13">
      <c r="A1324" s="97"/>
      <c r="B1324" s="29"/>
      <c r="C1324" s="15" t="s">
        <v>53</v>
      </c>
      <c r="D1324" s="67"/>
      <c r="E1324" s="30"/>
      <c r="F1324" s="28"/>
      <c r="G1324" s="109"/>
      <c r="H1324" s="31" t="s">
        <v>54</v>
      </c>
      <c r="I1324" s="31" t="s">
        <v>55</v>
      </c>
      <c r="J1324" s="31" t="s">
        <v>56</v>
      </c>
      <c r="K1324" s="31" t="s">
        <v>57</v>
      </c>
      <c r="L1324" s="31" t="s">
        <v>58</v>
      </c>
      <c r="M1324" s="111"/>
    </row>
    <row r="1325" spans="1:13">
      <c r="A1325" s="1"/>
      <c r="B1325" s="1"/>
      <c r="C1325" s="15" t="s">
        <v>59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60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61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62</v>
      </c>
      <c r="B1328" s="11"/>
      <c r="C1328" s="16" t="s">
        <v>63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109"/>
      <c r="H1331" s="98"/>
      <c r="I1331" s="98"/>
      <c r="J1331" s="98"/>
      <c r="K1331" s="9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75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64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65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66</v>
      </c>
      <c r="I1335" s="207"/>
      <c r="J1335" s="206" t="s">
        <v>67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68</v>
      </c>
      <c r="I1338" s="38"/>
      <c r="J1338" s="38"/>
      <c r="K1338" s="38"/>
      <c r="L1338" s="27"/>
      <c r="M1338" s="109"/>
    </row>
    <row r="1339" spans="1:14">
      <c r="A1339" s="17">
        <v>10</v>
      </c>
      <c r="B1339" s="95"/>
      <c r="C1339" s="6"/>
      <c r="D1339" s="6"/>
      <c r="E1339" s="6"/>
      <c r="F1339" s="6"/>
      <c r="G1339" s="109"/>
      <c r="H1339" s="54" t="s">
        <v>69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2"/>
      <c r="I1340" s="183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9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9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9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9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9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83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84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50</v>
      </c>
      <c r="B1365" s="187"/>
      <c r="C1365" s="187"/>
      <c r="D1365" s="187"/>
      <c r="E1365" s="187"/>
      <c r="F1365" s="187"/>
      <c r="G1365" s="187"/>
      <c r="H1365" s="187"/>
      <c r="I1365" s="187"/>
      <c r="J1365" s="187"/>
      <c r="K1365" s="187"/>
      <c r="L1365" s="187"/>
    </row>
    <row r="1366" spans="1:13">
      <c r="A1366" s="202" t="s">
        <v>86</v>
      </c>
      <c r="B1366" s="203"/>
      <c r="C1366" s="203"/>
      <c r="D1366" s="203"/>
      <c r="E1366" s="203"/>
      <c r="F1366" s="97"/>
      <c r="G1366" s="109"/>
      <c r="H1366" s="96" t="s">
        <v>51</v>
      </c>
      <c r="I1366" s="96"/>
      <c r="J1366" s="96"/>
      <c r="K1366" s="27"/>
      <c r="L1366" s="27"/>
      <c r="M1366" s="109"/>
    </row>
    <row r="1367" spans="1:13">
      <c r="A1367" s="34" t="s">
        <v>52</v>
      </c>
      <c r="B1367" s="97"/>
      <c r="C1367" s="97"/>
      <c r="D1367" s="97"/>
      <c r="E1367" s="97"/>
      <c r="F1367" s="97"/>
      <c r="G1367" s="109"/>
      <c r="H1367" s="55" t="s">
        <v>89</v>
      </c>
      <c r="I1367" s="55"/>
      <c r="J1367" s="55"/>
      <c r="K1367" s="37"/>
      <c r="L1367" s="26"/>
      <c r="M1367" s="134"/>
    </row>
    <row r="1368" spans="1:13">
      <c r="A1368" s="97"/>
      <c r="B1368" s="29"/>
      <c r="C1368" s="15" t="s">
        <v>53</v>
      </c>
      <c r="D1368" s="67"/>
      <c r="E1368" s="30"/>
      <c r="F1368" s="28"/>
      <c r="G1368" s="109"/>
      <c r="H1368" s="31" t="s">
        <v>54</v>
      </c>
      <c r="I1368" s="31" t="s">
        <v>55</v>
      </c>
      <c r="J1368" s="31" t="s">
        <v>56</v>
      </c>
      <c r="K1368" s="31" t="s">
        <v>57</v>
      </c>
      <c r="L1368" s="31" t="s">
        <v>58</v>
      </c>
      <c r="M1368" s="111"/>
    </row>
    <row r="1369" spans="1:13">
      <c r="A1369" s="1"/>
      <c r="B1369" s="1"/>
      <c r="C1369" s="15" t="s">
        <v>59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60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61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62</v>
      </c>
      <c r="B1372" s="11"/>
      <c r="C1372" s="16" t="s">
        <v>63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109"/>
      <c r="H1375" s="98"/>
      <c r="I1375" s="98"/>
      <c r="J1375" s="98"/>
      <c r="K1375" s="9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75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64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65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66</v>
      </c>
      <c r="I1379" s="207"/>
      <c r="J1379" s="206" t="s">
        <v>67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68</v>
      </c>
      <c r="I1382" s="38"/>
      <c r="J1382" s="38"/>
      <c r="K1382" s="38"/>
      <c r="L1382" s="27"/>
      <c r="M1382" s="109"/>
    </row>
    <row r="1383" spans="1:14">
      <c r="A1383" s="17">
        <v>10</v>
      </c>
      <c r="B1383" s="95"/>
      <c r="C1383" s="6"/>
      <c r="D1383" s="6"/>
      <c r="E1383" s="6"/>
      <c r="F1383" s="6"/>
      <c r="G1383" s="109"/>
      <c r="H1383" s="54" t="s">
        <v>69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2"/>
      <c r="I1384" s="183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9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9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9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9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9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83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84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50</v>
      </c>
      <c r="B1409" s="187"/>
      <c r="C1409" s="187"/>
      <c r="D1409" s="187"/>
      <c r="E1409" s="187"/>
      <c r="F1409" s="187"/>
      <c r="G1409" s="187"/>
      <c r="H1409" s="187"/>
      <c r="I1409" s="187"/>
      <c r="J1409" s="187"/>
      <c r="K1409" s="187"/>
      <c r="L1409" s="187"/>
    </row>
    <row r="1410" spans="1:13">
      <c r="A1410" s="202" t="s">
        <v>86</v>
      </c>
      <c r="B1410" s="203"/>
      <c r="C1410" s="203"/>
      <c r="D1410" s="203"/>
      <c r="E1410" s="203"/>
      <c r="F1410" s="97"/>
      <c r="G1410" s="109"/>
      <c r="H1410" s="96" t="s">
        <v>51</v>
      </c>
      <c r="I1410" s="96"/>
      <c r="J1410" s="96"/>
      <c r="K1410" s="27"/>
      <c r="L1410" s="27"/>
      <c r="M1410" s="109"/>
    </row>
    <row r="1411" spans="1:13">
      <c r="A1411" s="34" t="s">
        <v>52</v>
      </c>
      <c r="B1411" s="97"/>
      <c r="C1411" s="97"/>
      <c r="D1411" s="97"/>
      <c r="E1411" s="97"/>
      <c r="F1411" s="97"/>
      <c r="G1411" s="109"/>
      <c r="H1411" s="55" t="s">
        <v>89</v>
      </c>
      <c r="I1411" s="55"/>
      <c r="J1411" s="55"/>
      <c r="K1411" s="37"/>
      <c r="L1411" s="26"/>
      <c r="M1411" s="134"/>
    </row>
    <row r="1412" spans="1:13">
      <c r="A1412" s="97"/>
      <c r="B1412" s="29"/>
      <c r="C1412" s="15" t="s">
        <v>53</v>
      </c>
      <c r="D1412" s="67"/>
      <c r="E1412" s="30"/>
      <c r="F1412" s="28"/>
      <c r="G1412" s="109"/>
      <c r="H1412" s="31" t="s">
        <v>54</v>
      </c>
      <c r="I1412" s="31" t="s">
        <v>55</v>
      </c>
      <c r="J1412" s="31" t="s">
        <v>56</v>
      </c>
      <c r="K1412" s="31" t="s">
        <v>57</v>
      </c>
      <c r="L1412" s="31" t="s">
        <v>58</v>
      </c>
      <c r="M1412" s="111"/>
    </row>
    <row r="1413" spans="1:13">
      <c r="A1413" s="1"/>
      <c r="B1413" s="1"/>
      <c r="C1413" s="15" t="s">
        <v>59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60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61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62</v>
      </c>
      <c r="B1416" s="11"/>
      <c r="C1416" s="16" t="s">
        <v>63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109"/>
      <c r="H1419" s="98"/>
      <c r="I1419" s="98"/>
      <c r="J1419" s="98"/>
      <c r="K1419" s="9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75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64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65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66</v>
      </c>
      <c r="I1423" s="207"/>
      <c r="J1423" s="206" t="s">
        <v>67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68</v>
      </c>
      <c r="I1426" s="38"/>
      <c r="J1426" s="38"/>
      <c r="K1426" s="38"/>
      <c r="L1426" s="27"/>
      <c r="M1426" s="109"/>
    </row>
    <row r="1427" spans="1:13">
      <c r="A1427" s="17">
        <v>10</v>
      </c>
      <c r="B1427" s="95"/>
      <c r="C1427" s="6"/>
      <c r="D1427" s="6"/>
      <c r="E1427" s="6"/>
      <c r="F1427" s="6"/>
      <c r="G1427" s="109"/>
      <c r="H1427" s="54" t="s">
        <v>69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2"/>
      <c r="I1428" s="183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9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9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9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9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9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83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84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50</v>
      </c>
      <c r="B1453" s="187"/>
      <c r="C1453" s="187"/>
      <c r="D1453" s="187"/>
      <c r="E1453" s="187"/>
      <c r="F1453" s="187"/>
      <c r="G1453" s="187"/>
      <c r="H1453" s="187"/>
      <c r="I1453" s="187"/>
      <c r="J1453" s="187"/>
      <c r="K1453" s="187"/>
      <c r="L1453" s="187"/>
    </row>
    <row r="1454" spans="1:13">
      <c r="A1454" s="202" t="s">
        <v>86</v>
      </c>
      <c r="B1454" s="203"/>
      <c r="C1454" s="203"/>
      <c r="D1454" s="203"/>
      <c r="E1454" s="203"/>
      <c r="F1454" s="97"/>
      <c r="G1454" s="109"/>
      <c r="H1454" s="96" t="s">
        <v>51</v>
      </c>
      <c r="I1454" s="96"/>
      <c r="J1454" s="96"/>
      <c r="K1454" s="27"/>
      <c r="L1454" s="27"/>
      <c r="M1454" s="109"/>
    </row>
    <row r="1455" spans="1:13">
      <c r="A1455" s="34" t="s">
        <v>52</v>
      </c>
      <c r="B1455" s="97"/>
      <c r="C1455" s="97"/>
      <c r="D1455" s="97"/>
      <c r="E1455" s="97"/>
      <c r="F1455" s="97"/>
      <c r="G1455" s="109"/>
      <c r="H1455" s="55" t="s">
        <v>89</v>
      </c>
      <c r="I1455" s="55"/>
      <c r="J1455" s="55"/>
      <c r="K1455" s="37"/>
      <c r="L1455" s="26"/>
      <c r="M1455" s="134"/>
    </row>
    <row r="1456" spans="1:13">
      <c r="A1456" s="97"/>
      <c r="B1456" s="29"/>
      <c r="C1456" s="15" t="s">
        <v>53</v>
      </c>
      <c r="D1456" s="67"/>
      <c r="E1456" s="30"/>
      <c r="F1456" s="28"/>
      <c r="G1456" s="109"/>
      <c r="H1456" s="31" t="s">
        <v>54</v>
      </c>
      <c r="I1456" s="31" t="s">
        <v>55</v>
      </c>
      <c r="J1456" s="31" t="s">
        <v>56</v>
      </c>
      <c r="K1456" s="31" t="s">
        <v>57</v>
      </c>
      <c r="L1456" s="31" t="s">
        <v>58</v>
      </c>
      <c r="M1456" s="111"/>
    </row>
    <row r="1457" spans="1:13">
      <c r="A1457" s="1"/>
      <c r="B1457" s="1"/>
      <c r="C1457" s="15" t="s">
        <v>59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60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61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62</v>
      </c>
      <c r="B1460" s="11"/>
      <c r="C1460" s="16" t="s">
        <v>63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109"/>
      <c r="H1463" s="98"/>
      <c r="I1463" s="98"/>
      <c r="J1463" s="98"/>
      <c r="K1463" s="9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75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64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65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66</v>
      </c>
      <c r="I1467" s="207"/>
      <c r="J1467" s="206" t="s">
        <v>67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68</v>
      </c>
      <c r="I1470" s="38"/>
      <c r="J1470" s="38"/>
      <c r="K1470" s="38"/>
      <c r="L1470" s="27"/>
      <c r="M1470" s="109"/>
    </row>
    <row r="1471" spans="1:13">
      <c r="A1471" s="17">
        <v>10</v>
      </c>
      <c r="B1471" s="95"/>
      <c r="C1471" s="6"/>
      <c r="D1471" s="6"/>
      <c r="E1471" s="6"/>
      <c r="F1471" s="6"/>
      <c r="G1471" s="109"/>
      <c r="H1471" s="54" t="s">
        <v>69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2"/>
      <c r="I1472" s="183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9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9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9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9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9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83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84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50</v>
      </c>
      <c r="B1497" s="187"/>
      <c r="C1497" s="187"/>
      <c r="D1497" s="187"/>
      <c r="E1497" s="187"/>
      <c r="F1497" s="187"/>
      <c r="G1497" s="187"/>
      <c r="H1497" s="187"/>
      <c r="I1497" s="187"/>
      <c r="J1497" s="187"/>
      <c r="K1497" s="187"/>
      <c r="L1497" s="187"/>
    </row>
    <row r="1498" spans="1:13">
      <c r="A1498" s="202" t="s">
        <v>86</v>
      </c>
      <c r="B1498" s="203"/>
      <c r="C1498" s="203"/>
      <c r="D1498" s="203"/>
      <c r="E1498" s="203"/>
      <c r="F1498" s="97"/>
      <c r="G1498" s="109"/>
      <c r="H1498" s="96" t="s">
        <v>51</v>
      </c>
      <c r="I1498" s="96"/>
      <c r="J1498" s="96"/>
      <c r="K1498" s="27"/>
      <c r="L1498" s="27"/>
      <c r="M1498" s="109"/>
    </row>
    <row r="1499" spans="1:13">
      <c r="A1499" s="34" t="s">
        <v>52</v>
      </c>
      <c r="B1499" s="97"/>
      <c r="C1499" s="97"/>
      <c r="D1499" s="97"/>
      <c r="E1499" s="97"/>
      <c r="F1499" s="97"/>
      <c r="G1499" s="109"/>
      <c r="H1499" s="55" t="s">
        <v>89</v>
      </c>
      <c r="I1499" s="55"/>
      <c r="J1499" s="55"/>
      <c r="K1499" s="37"/>
      <c r="L1499" s="26"/>
      <c r="M1499" s="134"/>
    </row>
    <row r="1500" spans="1:13">
      <c r="A1500" s="97"/>
      <c r="B1500" s="29"/>
      <c r="C1500" s="15" t="s">
        <v>53</v>
      </c>
      <c r="D1500" s="67"/>
      <c r="E1500" s="30"/>
      <c r="F1500" s="28"/>
      <c r="G1500" s="109"/>
      <c r="H1500" s="31" t="s">
        <v>54</v>
      </c>
      <c r="I1500" s="31" t="s">
        <v>55</v>
      </c>
      <c r="J1500" s="31" t="s">
        <v>56</v>
      </c>
      <c r="K1500" s="31" t="s">
        <v>57</v>
      </c>
      <c r="L1500" s="31" t="s">
        <v>58</v>
      </c>
      <c r="M1500" s="111"/>
    </row>
    <row r="1501" spans="1:13">
      <c r="A1501" s="1"/>
      <c r="B1501" s="1"/>
      <c r="C1501" s="15" t="s">
        <v>59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60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61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62</v>
      </c>
      <c r="B1504" s="11"/>
      <c r="C1504" s="16" t="s">
        <v>63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109"/>
      <c r="H1507" s="98"/>
      <c r="I1507" s="98"/>
      <c r="J1507" s="98"/>
      <c r="K1507" s="9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75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64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65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66</v>
      </c>
      <c r="I1511" s="207"/>
      <c r="J1511" s="206" t="s">
        <v>67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68</v>
      </c>
      <c r="I1514" s="38"/>
      <c r="J1514" s="38"/>
      <c r="K1514" s="38"/>
      <c r="L1514" s="27"/>
      <c r="M1514" s="109"/>
    </row>
    <row r="1515" spans="1:14">
      <c r="A1515" s="17">
        <v>10</v>
      </c>
      <c r="B1515" s="95"/>
      <c r="C1515" s="6"/>
      <c r="D1515" s="6"/>
      <c r="E1515" s="6"/>
      <c r="F1515" s="6"/>
      <c r="G1515" s="109"/>
      <c r="H1515" s="54" t="s">
        <v>69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2"/>
      <c r="I1516" s="183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9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9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9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9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9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83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84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50</v>
      </c>
      <c r="B1541" s="187"/>
      <c r="C1541" s="187"/>
      <c r="D1541" s="187"/>
      <c r="E1541" s="187"/>
      <c r="F1541" s="187"/>
      <c r="G1541" s="187"/>
      <c r="H1541" s="187"/>
      <c r="I1541" s="187"/>
      <c r="J1541" s="187"/>
      <c r="K1541" s="187"/>
      <c r="L1541" s="187"/>
    </row>
    <row r="1542" spans="1:13">
      <c r="A1542" s="202" t="s">
        <v>86</v>
      </c>
      <c r="B1542" s="203"/>
      <c r="C1542" s="203"/>
      <c r="D1542" s="203"/>
      <c r="E1542" s="203"/>
      <c r="F1542" s="97"/>
      <c r="G1542" s="109"/>
      <c r="H1542" s="96" t="s">
        <v>51</v>
      </c>
      <c r="I1542" s="96"/>
      <c r="J1542" s="96"/>
      <c r="K1542" s="27"/>
      <c r="L1542" s="27"/>
      <c r="M1542" s="109"/>
    </row>
    <row r="1543" spans="1:13">
      <c r="A1543" s="34" t="s">
        <v>52</v>
      </c>
      <c r="B1543" s="97"/>
      <c r="C1543" s="97"/>
      <c r="D1543" s="97"/>
      <c r="E1543" s="97"/>
      <c r="F1543" s="97"/>
      <c r="G1543" s="109"/>
      <c r="H1543" s="55" t="s">
        <v>89</v>
      </c>
      <c r="I1543" s="55"/>
      <c r="J1543" s="55"/>
      <c r="K1543" s="37"/>
      <c r="L1543" s="26"/>
      <c r="M1543" s="134"/>
    </row>
    <row r="1544" spans="1:13">
      <c r="A1544" s="97"/>
      <c r="B1544" s="29"/>
      <c r="C1544" s="15" t="s">
        <v>53</v>
      </c>
      <c r="D1544" s="67"/>
      <c r="E1544" s="30"/>
      <c r="F1544" s="28"/>
      <c r="G1544" s="109"/>
      <c r="H1544" s="31" t="s">
        <v>54</v>
      </c>
      <c r="I1544" s="31" t="s">
        <v>55</v>
      </c>
      <c r="J1544" s="31" t="s">
        <v>56</v>
      </c>
      <c r="K1544" s="31" t="s">
        <v>57</v>
      </c>
      <c r="L1544" s="31" t="s">
        <v>58</v>
      </c>
      <c r="M1544" s="111"/>
    </row>
    <row r="1545" spans="1:13">
      <c r="A1545" s="1"/>
      <c r="B1545" s="1"/>
      <c r="C1545" s="15" t="s">
        <v>59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60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61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62</v>
      </c>
      <c r="B1548" s="11"/>
      <c r="C1548" s="16" t="s">
        <v>63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109"/>
      <c r="H1551" s="98"/>
      <c r="I1551" s="98"/>
      <c r="J1551" s="98"/>
      <c r="K1551" s="9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75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64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65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66</v>
      </c>
      <c r="I1555" s="207"/>
      <c r="J1555" s="206" t="s">
        <v>67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68</v>
      </c>
      <c r="I1558" s="38"/>
      <c r="J1558" s="38"/>
      <c r="K1558" s="38"/>
      <c r="L1558" s="27"/>
      <c r="M1558" s="109"/>
    </row>
    <row r="1559" spans="1:13">
      <c r="A1559" s="17">
        <v>10</v>
      </c>
      <c r="B1559" s="95"/>
      <c r="C1559" s="6"/>
      <c r="D1559" s="6"/>
      <c r="E1559" s="6"/>
      <c r="F1559" s="6"/>
      <c r="G1559" s="109"/>
      <c r="H1559" s="54" t="s">
        <v>69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2"/>
      <c r="I1560" s="183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9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9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9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9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9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83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84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50</v>
      </c>
      <c r="B1585" s="187"/>
      <c r="C1585" s="187"/>
      <c r="D1585" s="187"/>
      <c r="E1585" s="187"/>
      <c r="F1585" s="187"/>
      <c r="G1585" s="187"/>
      <c r="H1585" s="187"/>
      <c r="I1585" s="187"/>
      <c r="J1585" s="187"/>
      <c r="K1585" s="187"/>
      <c r="L1585" s="187"/>
    </row>
    <row r="1586" spans="1:13">
      <c r="A1586" s="202" t="s">
        <v>86</v>
      </c>
      <c r="B1586" s="203"/>
      <c r="C1586" s="203"/>
      <c r="D1586" s="203"/>
      <c r="E1586" s="203"/>
      <c r="F1586" s="97"/>
      <c r="G1586" s="109"/>
      <c r="H1586" s="96" t="s">
        <v>51</v>
      </c>
      <c r="I1586" s="96"/>
      <c r="J1586" s="96"/>
      <c r="K1586" s="27"/>
      <c r="L1586" s="27"/>
      <c r="M1586" s="109"/>
    </row>
    <row r="1587" spans="1:13">
      <c r="A1587" s="34" t="s">
        <v>52</v>
      </c>
      <c r="B1587" s="97"/>
      <c r="C1587" s="97"/>
      <c r="D1587" s="97"/>
      <c r="E1587" s="97"/>
      <c r="F1587" s="97"/>
      <c r="G1587" s="109"/>
      <c r="H1587" s="55" t="s">
        <v>89</v>
      </c>
      <c r="I1587" s="55"/>
      <c r="J1587" s="55"/>
      <c r="K1587" s="37"/>
      <c r="L1587" s="26"/>
      <c r="M1587" s="134"/>
    </row>
    <row r="1588" spans="1:13">
      <c r="A1588" s="97"/>
      <c r="B1588" s="29"/>
      <c r="C1588" s="15" t="s">
        <v>53</v>
      </c>
      <c r="D1588" s="67"/>
      <c r="E1588" s="30"/>
      <c r="F1588" s="28"/>
      <c r="G1588" s="109"/>
      <c r="H1588" s="31" t="s">
        <v>54</v>
      </c>
      <c r="I1588" s="31" t="s">
        <v>55</v>
      </c>
      <c r="J1588" s="31" t="s">
        <v>56</v>
      </c>
      <c r="K1588" s="31" t="s">
        <v>57</v>
      </c>
      <c r="L1588" s="31" t="s">
        <v>58</v>
      </c>
      <c r="M1588" s="111"/>
    </row>
    <row r="1589" spans="1:13">
      <c r="A1589" s="1"/>
      <c r="B1589" s="1"/>
      <c r="C1589" s="15" t="s">
        <v>59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60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61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62</v>
      </c>
      <c r="B1592" s="11"/>
      <c r="C1592" s="16" t="s">
        <v>63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109"/>
      <c r="H1595" s="98"/>
      <c r="I1595" s="98"/>
      <c r="J1595" s="98"/>
      <c r="K1595" s="9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75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64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65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66</v>
      </c>
      <c r="I1599" s="207"/>
      <c r="J1599" s="206" t="s">
        <v>67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68</v>
      </c>
      <c r="I1602" s="38"/>
      <c r="J1602" s="38"/>
      <c r="K1602" s="38"/>
      <c r="L1602" s="27"/>
      <c r="M1602" s="109"/>
    </row>
    <row r="1603" spans="1:13">
      <c r="A1603" s="17">
        <v>10</v>
      </c>
      <c r="B1603" s="95"/>
      <c r="C1603" s="6"/>
      <c r="D1603" s="6"/>
      <c r="E1603" s="6"/>
      <c r="F1603" s="6"/>
      <c r="G1603" s="109"/>
      <c r="H1603" s="54" t="s">
        <v>69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2"/>
      <c r="I1604" s="183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9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9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9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9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9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83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84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50</v>
      </c>
      <c r="B1629" s="187"/>
      <c r="C1629" s="187"/>
      <c r="D1629" s="187"/>
      <c r="E1629" s="187"/>
      <c r="F1629" s="187"/>
      <c r="G1629" s="187"/>
      <c r="H1629" s="187"/>
      <c r="I1629" s="187"/>
      <c r="J1629" s="187"/>
      <c r="K1629" s="187"/>
      <c r="L1629" s="187"/>
    </row>
    <row r="1630" spans="1:13">
      <c r="A1630" s="202" t="s">
        <v>86</v>
      </c>
      <c r="B1630" s="203"/>
      <c r="C1630" s="203"/>
      <c r="D1630" s="203"/>
      <c r="E1630" s="203"/>
      <c r="F1630" s="97"/>
      <c r="G1630" s="109"/>
      <c r="H1630" s="96" t="s">
        <v>51</v>
      </c>
      <c r="I1630" s="96"/>
      <c r="J1630" s="96"/>
      <c r="K1630" s="27"/>
      <c r="L1630" s="27"/>
      <c r="M1630" s="109"/>
    </row>
    <row r="1631" spans="1:13">
      <c r="A1631" s="34" t="s">
        <v>52</v>
      </c>
      <c r="B1631" s="97"/>
      <c r="C1631" s="97"/>
      <c r="D1631" s="97"/>
      <c r="E1631" s="97"/>
      <c r="F1631" s="97"/>
      <c r="G1631" s="109"/>
      <c r="H1631" s="55" t="s">
        <v>89</v>
      </c>
      <c r="I1631" s="55"/>
      <c r="J1631" s="55"/>
      <c r="K1631" s="37"/>
      <c r="L1631" s="26"/>
      <c r="M1631" s="134"/>
    </row>
    <row r="1632" spans="1:13">
      <c r="A1632" s="97"/>
      <c r="B1632" s="29"/>
      <c r="C1632" s="15" t="s">
        <v>53</v>
      </c>
      <c r="D1632" s="67"/>
      <c r="E1632" s="30"/>
      <c r="F1632" s="28"/>
      <c r="G1632" s="109"/>
      <c r="H1632" s="31" t="s">
        <v>54</v>
      </c>
      <c r="I1632" s="31" t="s">
        <v>55</v>
      </c>
      <c r="J1632" s="31" t="s">
        <v>56</v>
      </c>
      <c r="K1632" s="31" t="s">
        <v>57</v>
      </c>
      <c r="L1632" s="31" t="s">
        <v>58</v>
      </c>
      <c r="M1632" s="111"/>
    </row>
    <row r="1633" spans="1:14">
      <c r="A1633" s="1"/>
      <c r="B1633" s="1"/>
      <c r="C1633" s="15" t="s">
        <v>59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60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61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62</v>
      </c>
      <c r="B1636" s="11"/>
      <c r="C1636" s="16" t="s">
        <v>63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109"/>
      <c r="H1639" s="98"/>
      <c r="I1639" s="98"/>
      <c r="J1639" s="98"/>
      <c r="K1639" s="9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75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64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65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66</v>
      </c>
      <c r="I1643" s="207"/>
      <c r="J1643" s="206" t="s">
        <v>67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68</v>
      </c>
      <c r="I1646" s="38"/>
      <c r="J1646" s="38"/>
      <c r="K1646" s="38"/>
      <c r="L1646" s="27"/>
      <c r="M1646" s="109"/>
    </row>
    <row r="1647" spans="1:14">
      <c r="A1647" s="17">
        <v>10</v>
      </c>
      <c r="B1647" s="95"/>
      <c r="C1647" s="6"/>
      <c r="D1647" s="6"/>
      <c r="E1647" s="6"/>
      <c r="F1647" s="6"/>
      <c r="G1647" s="109"/>
      <c r="H1647" s="54" t="s">
        <v>69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2"/>
      <c r="I1648" s="183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9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9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9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9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9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83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84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50</v>
      </c>
      <c r="B1673" s="187"/>
      <c r="C1673" s="187"/>
      <c r="D1673" s="187"/>
      <c r="E1673" s="187"/>
      <c r="F1673" s="187"/>
      <c r="G1673" s="187"/>
      <c r="H1673" s="187"/>
      <c r="I1673" s="187"/>
      <c r="J1673" s="187"/>
      <c r="K1673" s="187"/>
      <c r="L1673" s="187"/>
    </row>
    <row r="1674" spans="1:13">
      <c r="A1674" s="202" t="s">
        <v>86</v>
      </c>
      <c r="B1674" s="203"/>
      <c r="C1674" s="203"/>
      <c r="D1674" s="203"/>
      <c r="E1674" s="203"/>
      <c r="F1674" s="97"/>
      <c r="G1674" s="109"/>
      <c r="H1674" s="96" t="s">
        <v>51</v>
      </c>
      <c r="I1674" s="96"/>
      <c r="J1674" s="96"/>
      <c r="K1674" s="27"/>
      <c r="L1674" s="27"/>
      <c r="M1674" s="109"/>
    </row>
    <row r="1675" spans="1:13">
      <c r="A1675" s="34" t="s">
        <v>52</v>
      </c>
      <c r="B1675" s="97"/>
      <c r="C1675" s="97"/>
      <c r="D1675" s="97"/>
      <c r="E1675" s="97"/>
      <c r="F1675" s="97"/>
      <c r="G1675" s="109"/>
      <c r="H1675" s="55" t="s">
        <v>89</v>
      </c>
      <c r="I1675" s="55"/>
      <c r="J1675" s="55"/>
      <c r="K1675" s="37"/>
      <c r="L1675" s="26"/>
      <c r="M1675" s="134"/>
    </row>
    <row r="1676" spans="1:13">
      <c r="A1676" s="97"/>
      <c r="B1676" s="29"/>
      <c r="C1676" s="15" t="s">
        <v>53</v>
      </c>
      <c r="D1676" s="67"/>
      <c r="E1676" s="30"/>
      <c r="F1676" s="28"/>
      <c r="G1676" s="109"/>
      <c r="H1676" s="31" t="s">
        <v>54</v>
      </c>
      <c r="I1676" s="31" t="s">
        <v>55</v>
      </c>
      <c r="J1676" s="31" t="s">
        <v>56</v>
      </c>
      <c r="K1676" s="31" t="s">
        <v>57</v>
      </c>
      <c r="L1676" s="31" t="s">
        <v>58</v>
      </c>
      <c r="M1676" s="111"/>
    </row>
    <row r="1677" spans="1:13">
      <c r="A1677" s="1"/>
      <c r="B1677" s="1"/>
      <c r="C1677" s="15" t="s">
        <v>59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60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61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62</v>
      </c>
      <c r="B1680" s="11"/>
      <c r="C1680" s="16" t="s">
        <v>63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109"/>
      <c r="H1683" s="98"/>
      <c r="I1683" s="98"/>
      <c r="J1683" s="98"/>
      <c r="K1683" s="9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75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64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65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66</v>
      </c>
      <c r="I1687" s="207"/>
      <c r="J1687" s="206" t="s">
        <v>67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68</v>
      </c>
      <c r="I1690" s="38"/>
      <c r="J1690" s="38"/>
      <c r="K1690" s="38"/>
      <c r="L1690" s="27"/>
      <c r="M1690" s="109"/>
    </row>
    <row r="1691" spans="1:13">
      <c r="A1691" s="17">
        <v>10</v>
      </c>
      <c r="B1691" s="95"/>
      <c r="C1691" s="6"/>
      <c r="D1691" s="6"/>
      <c r="E1691" s="6"/>
      <c r="F1691" s="6"/>
      <c r="G1691" s="109"/>
      <c r="H1691" s="54" t="s">
        <v>69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2"/>
      <c r="I1692" s="183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9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9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9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9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9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83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84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50</v>
      </c>
      <c r="B1717" s="187"/>
      <c r="C1717" s="187"/>
      <c r="D1717" s="187"/>
      <c r="E1717" s="187"/>
      <c r="F1717" s="187"/>
      <c r="G1717" s="187"/>
      <c r="H1717" s="187"/>
      <c r="I1717" s="187"/>
      <c r="J1717" s="187"/>
      <c r="K1717" s="187"/>
      <c r="L1717" s="187"/>
    </row>
    <row r="1718" spans="1:13">
      <c r="A1718" s="202" t="s">
        <v>86</v>
      </c>
      <c r="B1718" s="203"/>
      <c r="C1718" s="203"/>
      <c r="D1718" s="203"/>
      <c r="E1718" s="203"/>
      <c r="F1718" s="97"/>
      <c r="G1718" s="109"/>
      <c r="H1718" s="96" t="s">
        <v>51</v>
      </c>
      <c r="I1718" s="96"/>
      <c r="J1718" s="96"/>
      <c r="K1718" s="27"/>
      <c r="L1718" s="27"/>
      <c r="M1718" s="109"/>
    </row>
    <row r="1719" spans="1:13">
      <c r="A1719" s="34" t="s">
        <v>52</v>
      </c>
      <c r="B1719" s="97"/>
      <c r="C1719" s="97"/>
      <c r="D1719" s="97"/>
      <c r="E1719" s="97"/>
      <c r="F1719" s="97"/>
      <c r="G1719" s="109"/>
      <c r="H1719" s="55" t="s">
        <v>89</v>
      </c>
      <c r="I1719" s="55"/>
      <c r="J1719" s="55"/>
      <c r="K1719" s="37"/>
      <c r="L1719" s="26"/>
      <c r="M1719" s="134"/>
    </row>
    <row r="1720" spans="1:13">
      <c r="A1720" s="97"/>
      <c r="B1720" s="29"/>
      <c r="C1720" s="15" t="s">
        <v>53</v>
      </c>
      <c r="D1720" s="67"/>
      <c r="E1720" s="30"/>
      <c r="F1720" s="28"/>
      <c r="G1720" s="109"/>
      <c r="H1720" s="31" t="s">
        <v>54</v>
      </c>
      <c r="I1720" s="31" t="s">
        <v>55</v>
      </c>
      <c r="J1720" s="31" t="s">
        <v>56</v>
      </c>
      <c r="K1720" s="31" t="s">
        <v>57</v>
      </c>
      <c r="L1720" s="31" t="s">
        <v>58</v>
      </c>
      <c r="M1720" s="111"/>
    </row>
    <row r="1721" spans="1:13">
      <c r="A1721" s="1"/>
      <c r="B1721" s="1"/>
      <c r="C1721" s="15" t="s">
        <v>59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60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61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62</v>
      </c>
      <c r="B1724" s="11"/>
      <c r="C1724" s="16" t="s">
        <v>63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109"/>
      <c r="H1727" s="98"/>
      <c r="I1727" s="98"/>
      <c r="J1727" s="98"/>
      <c r="K1727" s="9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75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64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65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66</v>
      </c>
      <c r="I1731" s="207"/>
      <c r="J1731" s="206" t="s">
        <v>67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68</v>
      </c>
      <c r="I1734" s="38"/>
      <c r="J1734" s="38"/>
      <c r="K1734" s="38"/>
      <c r="L1734" s="27"/>
      <c r="M1734" s="109"/>
    </row>
    <row r="1735" spans="1:14">
      <c r="A1735" s="17">
        <v>10</v>
      </c>
      <c r="B1735" s="95"/>
      <c r="C1735" s="6"/>
      <c r="D1735" s="6"/>
      <c r="E1735" s="6"/>
      <c r="F1735" s="6"/>
      <c r="G1735" s="109"/>
      <c r="H1735" s="54" t="s">
        <v>69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2"/>
      <c r="I1736" s="183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9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9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9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9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9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83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84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50</v>
      </c>
      <c r="B1761" s="187"/>
      <c r="C1761" s="187"/>
      <c r="D1761" s="187"/>
      <c r="E1761" s="187"/>
      <c r="F1761" s="187"/>
      <c r="G1761" s="187"/>
      <c r="H1761" s="187"/>
      <c r="I1761" s="187"/>
      <c r="J1761" s="187"/>
      <c r="K1761" s="187"/>
      <c r="L1761" s="187"/>
    </row>
    <row r="1762" spans="1:14">
      <c r="A1762" s="202" t="s">
        <v>86</v>
      </c>
      <c r="B1762" s="203"/>
      <c r="C1762" s="203"/>
      <c r="D1762" s="203"/>
      <c r="E1762" s="203"/>
      <c r="F1762" s="97"/>
      <c r="G1762" s="109"/>
      <c r="H1762" s="96" t="s">
        <v>51</v>
      </c>
      <c r="I1762" s="96"/>
      <c r="J1762" s="96"/>
      <c r="K1762" s="27"/>
      <c r="L1762" s="27"/>
      <c r="M1762" s="109"/>
    </row>
    <row r="1763" spans="1:14">
      <c r="A1763" s="34" t="s">
        <v>52</v>
      </c>
      <c r="B1763" s="97"/>
      <c r="C1763" s="97"/>
      <c r="D1763" s="97"/>
      <c r="E1763" s="97"/>
      <c r="F1763" s="97"/>
      <c r="G1763" s="109"/>
      <c r="H1763" s="55" t="s">
        <v>89</v>
      </c>
      <c r="I1763" s="55"/>
      <c r="J1763" s="55"/>
      <c r="K1763" s="37"/>
      <c r="L1763" s="26"/>
      <c r="M1763" s="134"/>
    </row>
    <row r="1764" spans="1:14">
      <c r="A1764" s="97"/>
      <c r="B1764" s="29"/>
      <c r="C1764" s="15" t="s">
        <v>53</v>
      </c>
      <c r="D1764" s="67"/>
      <c r="E1764" s="30"/>
      <c r="F1764" s="28"/>
      <c r="G1764" s="109"/>
      <c r="H1764" s="31" t="s">
        <v>54</v>
      </c>
      <c r="I1764" s="31" t="s">
        <v>55</v>
      </c>
      <c r="J1764" s="31" t="s">
        <v>56</v>
      </c>
      <c r="K1764" s="31" t="s">
        <v>57</v>
      </c>
      <c r="L1764" s="31" t="s">
        <v>58</v>
      </c>
      <c r="M1764" s="111"/>
    </row>
    <row r="1765" spans="1:14">
      <c r="A1765" s="1"/>
      <c r="B1765" s="1"/>
      <c r="C1765" s="15" t="s">
        <v>59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60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61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62</v>
      </c>
      <c r="B1768" s="11"/>
      <c r="C1768" s="16" t="s">
        <v>63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109"/>
      <c r="H1771" s="98"/>
      <c r="I1771" s="98"/>
      <c r="J1771" s="98"/>
      <c r="K1771" s="9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75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64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65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66</v>
      </c>
      <c r="I1775" s="207"/>
      <c r="J1775" s="206" t="s">
        <v>67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68</v>
      </c>
      <c r="I1778" s="38"/>
      <c r="J1778" s="38"/>
      <c r="K1778" s="38"/>
      <c r="L1778" s="27"/>
      <c r="M1778" s="109"/>
    </row>
    <row r="1779" spans="1:13">
      <c r="A1779" s="17">
        <v>10</v>
      </c>
      <c r="B1779" s="95"/>
      <c r="C1779" s="6"/>
      <c r="D1779" s="6"/>
      <c r="E1779" s="6"/>
      <c r="F1779" s="6"/>
      <c r="G1779" s="109"/>
      <c r="H1779" s="54" t="s">
        <v>69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2"/>
      <c r="I1780" s="183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9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9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9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9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9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83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84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50</v>
      </c>
      <c r="B1805" s="187"/>
      <c r="C1805" s="187"/>
      <c r="D1805" s="187"/>
      <c r="E1805" s="187"/>
      <c r="F1805" s="187"/>
      <c r="G1805" s="187"/>
      <c r="H1805" s="187"/>
      <c r="I1805" s="187"/>
      <c r="J1805" s="187"/>
      <c r="K1805" s="187"/>
      <c r="L1805" s="187"/>
    </row>
    <row r="1806" spans="1:13">
      <c r="A1806" s="202" t="s">
        <v>86</v>
      </c>
      <c r="B1806" s="203"/>
      <c r="C1806" s="203"/>
      <c r="D1806" s="203"/>
      <c r="E1806" s="203"/>
      <c r="F1806" s="97"/>
      <c r="G1806" s="109"/>
      <c r="H1806" s="96" t="s">
        <v>51</v>
      </c>
      <c r="I1806" s="96"/>
      <c r="J1806" s="96"/>
      <c r="K1806" s="27"/>
      <c r="L1806" s="27"/>
      <c r="M1806" s="109"/>
    </row>
    <row r="1807" spans="1:13">
      <c r="A1807" s="34" t="s">
        <v>52</v>
      </c>
      <c r="B1807" s="97"/>
      <c r="C1807" s="97"/>
      <c r="D1807" s="97"/>
      <c r="E1807" s="97"/>
      <c r="F1807" s="97"/>
      <c r="G1807" s="109"/>
      <c r="H1807" s="55" t="s">
        <v>89</v>
      </c>
      <c r="I1807" s="55"/>
      <c r="J1807" s="55"/>
      <c r="K1807" s="37"/>
      <c r="L1807" s="26"/>
      <c r="M1807" s="134"/>
    </row>
    <row r="1808" spans="1:13">
      <c r="A1808" s="97"/>
      <c r="B1808" s="29"/>
      <c r="C1808" s="15" t="s">
        <v>53</v>
      </c>
      <c r="D1808" s="67"/>
      <c r="E1808" s="30"/>
      <c r="F1808" s="28"/>
      <c r="G1808" s="109"/>
      <c r="H1808" s="31" t="s">
        <v>54</v>
      </c>
      <c r="I1808" s="31" t="s">
        <v>55</v>
      </c>
      <c r="J1808" s="31" t="s">
        <v>56</v>
      </c>
      <c r="K1808" s="31" t="s">
        <v>57</v>
      </c>
      <c r="L1808" s="31" t="s">
        <v>58</v>
      </c>
      <c r="M1808" s="111"/>
    </row>
    <row r="1809" spans="1:13">
      <c r="A1809" s="1"/>
      <c r="B1809" s="1"/>
      <c r="C1809" s="15" t="s">
        <v>59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60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61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62</v>
      </c>
      <c r="B1812" s="11"/>
      <c r="C1812" s="16" t="s">
        <v>63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109"/>
      <c r="H1815" s="98"/>
      <c r="I1815" s="98"/>
      <c r="J1815" s="98"/>
      <c r="K1815" s="9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75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64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65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66</v>
      </c>
      <c r="I1819" s="207"/>
      <c r="J1819" s="206" t="s">
        <v>67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68</v>
      </c>
      <c r="I1822" s="38"/>
      <c r="J1822" s="38"/>
      <c r="K1822" s="38"/>
      <c r="L1822" s="27"/>
      <c r="M1822" s="109"/>
    </row>
    <row r="1823" spans="1:13">
      <c r="A1823" s="17">
        <v>10</v>
      </c>
      <c r="B1823" s="95"/>
      <c r="C1823" s="6"/>
      <c r="D1823" s="6"/>
      <c r="E1823" s="6"/>
      <c r="F1823" s="6"/>
      <c r="G1823" s="109"/>
      <c r="H1823" s="54" t="s">
        <v>69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2"/>
      <c r="I1824" s="183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9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9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9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9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9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83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84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50</v>
      </c>
      <c r="B1849" s="187"/>
      <c r="C1849" s="187"/>
      <c r="D1849" s="187"/>
      <c r="E1849" s="187"/>
      <c r="F1849" s="187"/>
      <c r="G1849" s="187"/>
      <c r="H1849" s="187"/>
      <c r="I1849" s="187"/>
      <c r="J1849" s="187"/>
      <c r="K1849" s="187"/>
      <c r="L1849" s="187"/>
    </row>
    <row r="1850" spans="1:13">
      <c r="A1850" s="202" t="s">
        <v>86</v>
      </c>
      <c r="B1850" s="203"/>
      <c r="C1850" s="203"/>
      <c r="D1850" s="203"/>
      <c r="E1850" s="203"/>
      <c r="F1850" s="97"/>
      <c r="G1850" s="109"/>
      <c r="H1850" s="96" t="s">
        <v>51</v>
      </c>
      <c r="I1850" s="96"/>
      <c r="J1850" s="96"/>
      <c r="K1850" s="27"/>
      <c r="L1850" s="27"/>
      <c r="M1850" s="109"/>
    </row>
    <row r="1851" spans="1:13">
      <c r="A1851" s="34" t="s">
        <v>52</v>
      </c>
      <c r="B1851" s="97"/>
      <c r="C1851" s="97"/>
      <c r="D1851" s="97"/>
      <c r="E1851" s="97"/>
      <c r="F1851" s="97"/>
      <c r="G1851" s="109"/>
      <c r="H1851" s="55" t="s">
        <v>89</v>
      </c>
      <c r="I1851" s="55"/>
      <c r="J1851" s="55"/>
      <c r="K1851" s="37"/>
      <c r="L1851" s="26"/>
      <c r="M1851" s="134"/>
    </row>
    <row r="1852" spans="1:13">
      <c r="A1852" s="97"/>
      <c r="B1852" s="29"/>
      <c r="C1852" s="15" t="s">
        <v>53</v>
      </c>
      <c r="D1852" s="67"/>
      <c r="E1852" s="30"/>
      <c r="F1852" s="28"/>
      <c r="G1852" s="109"/>
      <c r="H1852" s="31" t="s">
        <v>54</v>
      </c>
      <c r="I1852" s="31" t="s">
        <v>55</v>
      </c>
      <c r="J1852" s="31" t="s">
        <v>56</v>
      </c>
      <c r="K1852" s="31" t="s">
        <v>57</v>
      </c>
      <c r="L1852" s="31" t="s">
        <v>58</v>
      </c>
      <c r="M1852" s="111"/>
    </row>
    <row r="1853" spans="1:13">
      <c r="A1853" s="1"/>
      <c r="B1853" s="1"/>
      <c r="C1853" s="15" t="s">
        <v>59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60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61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62</v>
      </c>
      <c r="B1856" s="11"/>
      <c r="C1856" s="16" t="s">
        <v>63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109"/>
      <c r="H1859" s="98"/>
      <c r="I1859" s="98"/>
      <c r="J1859" s="98"/>
      <c r="K1859" s="9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75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64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65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66</v>
      </c>
      <c r="I1863" s="207"/>
      <c r="J1863" s="206" t="s">
        <v>67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68</v>
      </c>
      <c r="I1866" s="38"/>
      <c r="J1866" s="38"/>
      <c r="K1866" s="38"/>
      <c r="L1866" s="27"/>
      <c r="M1866" s="109"/>
    </row>
    <row r="1867" spans="1:14">
      <c r="A1867" s="17">
        <v>10</v>
      </c>
      <c r="B1867" s="95"/>
      <c r="C1867" s="6"/>
      <c r="D1867" s="6"/>
      <c r="E1867" s="6"/>
      <c r="F1867" s="6"/>
      <c r="G1867" s="109"/>
      <c r="H1867" s="54" t="s">
        <v>69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2"/>
      <c r="I1868" s="183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9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9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9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9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9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83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84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50</v>
      </c>
      <c r="B1893" s="187"/>
      <c r="C1893" s="187"/>
      <c r="D1893" s="187"/>
      <c r="E1893" s="187"/>
      <c r="F1893" s="187"/>
      <c r="G1893" s="187"/>
      <c r="H1893" s="187"/>
      <c r="I1893" s="187"/>
      <c r="J1893" s="187"/>
      <c r="K1893" s="187"/>
      <c r="L1893" s="187"/>
    </row>
    <row r="1894" spans="1:13">
      <c r="A1894" s="202" t="s">
        <v>86</v>
      </c>
      <c r="B1894" s="203"/>
      <c r="C1894" s="203"/>
      <c r="D1894" s="203"/>
      <c r="E1894" s="203"/>
      <c r="F1894" s="97"/>
      <c r="G1894" s="109"/>
      <c r="H1894" s="96" t="s">
        <v>51</v>
      </c>
      <c r="I1894" s="96"/>
      <c r="J1894" s="96"/>
      <c r="K1894" s="27"/>
      <c r="L1894" s="27"/>
      <c r="M1894" s="109"/>
    </row>
    <row r="1895" spans="1:13">
      <c r="A1895" s="34" t="s">
        <v>52</v>
      </c>
      <c r="B1895" s="97"/>
      <c r="C1895" s="97"/>
      <c r="D1895" s="97"/>
      <c r="E1895" s="97"/>
      <c r="F1895" s="97"/>
      <c r="G1895" s="109"/>
      <c r="H1895" s="55" t="s">
        <v>89</v>
      </c>
      <c r="I1895" s="55"/>
      <c r="J1895" s="55"/>
      <c r="K1895" s="37"/>
      <c r="L1895" s="26"/>
      <c r="M1895" s="134"/>
    </row>
    <row r="1896" spans="1:13">
      <c r="A1896" s="97"/>
      <c r="B1896" s="29"/>
      <c r="C1896" s="15" t="s">
        <v>53</v>
      </c>
      <c r="D1896" s="67"/>
      <c r="E1896" s="30"/>
      <c r="F1896" s="28"/>
      <c r="G1896" s="109"/>
      <c r="H1896" s="31" t="s">
        <v>54</v>
      </c>
      <c r="I1896" s="31" t="s">
        <v>55</v>
      </c>
      <c r="J1896" s="31" t="s">
        <v>56</v>
      </c>
      <c r="K1896" s="31" t="s">
        <v>57</v>
      </c>
      <c r="L1896" s="31" t="s">
        <v>58</v>
      </c>
      <c r="M1896" s="111"/>
    </row>
    <row r="1897" spans="1:13">
      <c r="A1897" s="1"/>
      <c r="B1897" s="1"/>
      <c r="C1897" s="15" t="s">
        <v>59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60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61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62</v>
      </c>
      <c r="B1900" s="11"/>
      <c r="C1900" s="16" t="s">
        <v>63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109"/>
      <c r="H1903" s="98"/>
      <c r="I1903" s="98"/>
      <c r="J1903" s="98"/>
      <c r="K1903" s="9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75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64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65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66</v>
      </c>
      <c r="I1907" s="207"/>
      <c r="J1907" s="206" t="s">
        <v>67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68</v>
      </c>
      <c r="I1910" s="38"/>
      <c r="J1910" s="38"/>
      <c r="K1910" s="38"/>
      <c r="L1910" s="27"/>
      <c r="M1910" s="109"/>
    </row>
    <row r="1911" spans="1:14">
      <c r="A1911" s="17">
        <v>10</v>
      </c>
      <c r="B1911" s="95"/>
      <c r="C1911" s="6"/>
      <c r="D1911" s="6"/>
      <c r="E1911" s="6"/>
      <c r="F1911" s="6"/>
      <c r="G1911" s="109"/>
      <c r="H1911" s="54" t="s">
        <v>69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2"/>
      <c r="I1912" s="183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9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9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9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9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9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83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84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50</v>
      </c>
      <c r="B1937" s="187"/>
      <c r="C1937" s="187"/>
      <c r="D1937" s="187"/>
      <c r="E1937" s="187"/>
      <c r="F1937" s="187"/>
      <c r="G1937" s="187"/>
      <c r="H1937" s="187"/>
      <c r="I1937" s="187"/>
      <c r="J1937" s="187"/>
      <c r="K1937" s="187"/>
      <c r="L1937" s="187"/>
    </row>
    <row r="1938" spans="1:13">
      <c r="A1938" s="202" t="s">
        <v>86</v>
      </c>
      <c r="B1938" s="203"/>
      <c r="C1938" s="203"/>
      <c r="D1938" s="203"/>
      <c r="E1938" s="203"/>
      <c r="F1938" s="97"/>
      <c r="G1938" s="109"/>
      <c r="H1938" s="96" t="s">
        <v>51</v>
      </c>
      <c r="I1938" s="96"/>
      <c r="J1938" s="96"/>
      <c r="K1938" s="27"/>
      <c r="L1938" s="27"/>
      <c r="M1938" s="109"/>
    </row>
    <row r="1939" spans="1:13">
      <c r="A1939" s="34" t="s">
        <v>52</v>
      </c>
      <c r="B1939" s="97"/>
      <c r="C1939" s="97"/>
      <c r="D1939" s="97"/>
      <c r="E1939" s="97"/>
      <c r="F1939" s="97"/>
      <c r="G1939" s="109"/>
      <c r="H1939" s="55" t="s">
        <v>89</v>
      </c>
      <c r="I1939" s="55"/>
      <c r="J1939" s="55"/>
      <c r="K1939" s="37"/>
      <c r="L1939" s="26"/>
      <c r="M1939" s="134"/>
    </row>
    <row r="1940" spans="1:13">
      <c r="A1940" s="97"/>
      <c r="B1940" s="29"/>
      <c r="C1940" s="15" t="s">
        <v>53</v>
      </c>
      <c r="D1940" s="67"/>
      <c r="E1940" s="30"/>
      <c r="F1940" s="28"/>
      <c r="G1940" s="109"/>
      <c r="H1940" s="31" t="s">
        <v>54</v>
      </c>
      <c r="I1940" s="31" t="s">
        <v>55</v>
      </c>
      <c r="J1940" s="31" t="s">
        <v>56</v>
      </c>
      <c r="K1940" s="31" t="s">
        <v>57</v>
      </c>
      <c r="L1940" s="31" t="s">
        <v>58</v>
      </c>
      <c r="M1940" s="111"/>
    </row>
    <row r="1941" spans="1:13">
      <c r="A1941" s="1"/>
      <c r="B1941" s="1"/>
      <c r="C1941" s="15" t="s">
        <v>59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60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61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62</v>
      </c>
      <c r="B1944" s="11"/>
      <c r="C1944" s="16" t="s">
        <v>63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109"/>
      <c r="H1947" s="98"/>
      <c r="I1947" s="98"/>
      <c r="J1947" s="98"/>
      <c r="K1947" s="9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75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64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65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66</v>
      </c>
      <c r="I1951" s="207"/>
      <c r="J1951" s="206" t="s">
        <v>67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68</v>
      </c>
      <c r="I1954" s="38"/>
      <c r="J1954" s="38"/>
      <c r="K1954" s="38"/>
      <c r="L1954" s="27"/>
      <c r="M1954" s="109"/>
    </row>
    <row r="1955" spans="1:13">
      <c r="A1955" s="17">
        <v>10</v>
      </c>
      <c r="B1955" s="95"/>
      <c r="C1955" s="6"/>
      <c r="D1955" s="6"/>
      <c r="E1955" s="6"/>
      <c r="F1955" s="6"/>
      <c r="G1955" s="109"/>
      <c r="H1955" s="54" t="s">
        <v>69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2"/>
      <c r="I1956" s="183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9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9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9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9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9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83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84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50</v>
      </c>
      <c r="B1981" s="187"/>
      <c r="C1981" s="187"/>
      <c r="D1981" s="187"/>
      <c r="E1981" s="187"/>
      <c r="F1981" s="187"/>
      <c r="G1981" s="187"/>
      <c r="H1981" s="187"/>
      <c r="I1981" s="187"/>
      <c r="J1981" s="187"/>
      <c r="K1981" s="187"/>
      <c r="L1981" s="187"/>
    </row>
    <row r="1982" spans="1:13">
      <c r="A1982" s="202" t="s">
        <v>86</v>
      </c>
      <c r="B1982" s="203"/>
      <c r="C1982" s="203"/>
      <c r="D1982" s="203"/>
      <c r="E1982" s="203"/>
      <c r="F1982" s="97"/>
      <c r="G1982" s="109"/>
      <c r="H1982" s="96" t="s">
        <v>51</v>
      </c>
      <c r="I1982" s="96"/>
      <c r="J1982" s="96"/>
      <c r="K1982" s="27"/>
      <c r="L1982" s="27"/>
      <c r="M1982" s="109"/>
    </row>
    <row r="1983" spans="1:13">
      <c r="A1983" s="34" t="s">
        <v>52</v>
      </c>
      <c r="B1983" s="97"/>
      <c r="C1983" s="97"/>
      <c r="D1983" s="97"/>
      <c r="E1983" s="97"/>
      <c r="F1983" s="97"/>
      <c r="G1983" s="109"/>
      <c r="H1983" s="55" t="s">
        <v>89</v>
      </c>
      <c r="I1983" s="55"/>
      <c r="J1983" s="55"/>
      <c r="K1983" s="37"/>
      <c r="L1983" s="26"/>
      <c r="M1983" s="134"/>
    </row>
    <row r="1984" spans="1:13">
      <c r="A1984" s="97"/>
      <c r="B1984" s="29"/>
      <c r="C1984" s="15" t="s">
        <v>53</v>
      </c>
      <c r="D1984" s="67"/>
      <c r="E1984" s="30"/>
      <c r="F1984" s="28"/>
      <c r="G1984" s="109"/>
      <c r="H1984" s="31" t="s">
        <v>54</v>
      </c>
      <c r="I1984" s="31" t="s">
        <v>55</v>
      </c>
      <c r="J1984" s="31" t="s">
        <v>56</v>
      </c>
      <c r="K1984" s="31" t="s">
        <v>57</v>
      </c>
      <c r="L1984" s="31" t="s">
        <v>58</v>
      </c>
      <c r="M1984" s="111"/>
    </row>
    <row r="1985" spans="1:13">
      <c r="A1985" s="1"/>
      <c r="B1985" s="1"/>
      <c r="C1985" s="15" t="s">
        <v>59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60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61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62</v>
      </c>
      <c r="B1988" s="11"/>
      <c r="C1988" s="16" t="s">
        <v>63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109"/>
      <c r="H1991" s="98"/>
      <c r="I1991" s="98"/>
      <c r="J1991" s="98"/>
      <c r="K1991" s="9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75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64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65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66</v>
      </c>
      <c r="I1995" s="207"/>
      <c r="J1995" s="206" t="s">
        <v>67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68</v>
      </c>
      <c r="I1998" s="38"/>
      <c r="J1998" s="38"/>
      <c r="K1998" s="38"/>
      <c r="L1998" s="27"/>
      <c r="M1998" s="109"/>
    </row>
    <row r="1999" spans="1:13">
      <c r="A1999" s="17">
        <v>10</v>
      </c>
      <c r="B1999" s="95"/>
      <c r="C1999" s="6"/>
      <c r="D1999" s="6"/>
      <c r="E1999" s="6"/>
      <c r="F1999" s="6"/>
      <c r="G1999" s="109"/>
      <c r="H1999" s="54" t="s">
        <v>69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2"/>
      <c r="I2000" s="183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9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9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9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9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9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83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84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50</v>
      </c>
      <c r="B2025" s="187"/>
      <c r="C2025" s="187"/>
      <c r="D2025" s="187"/>
      <c r="E2025" s="187"/>
      <c r="F2025" s="187"/>
      <c r="G2025" s="187"/>
      <c r="H2025" s="187"/>
      <c r="I2025" s="187"/>
      <c r="J2025" s="187"/>
      <c r="K2025" s="187"/>
      <c r="L2025" s="187"/>
    </row>
    <row r="2026" spans="1:13">
      <c r="A2026" s="202" t="s">
        <v>86</v>
      </c>
      <c r="B2026" s="203"/>
      <c r="C2026" s="203"/>
      <c r="D2026" s="203"/>
      <c r="E2026" s="203"/>
      <c r="F2026" s="97"/>
      <c r="G2026" s="109"/>
      <c r="H2026" s="96" t="s">
        <v>51</v>
      </c>
      <c r="I2026" s="96"/>
      <c r="J2026" s="96"/>
      <c r="K2026" s="27"/>
      <c r="L2026" s="27"/>
      <c r="M2026" s="109"/>
    </row>
    <row r="2027" spans="1:13">
      <c r="A2027" s="34" t="s">
        <v>52</v>
      </c>
      <c r="B2027" s="97"/>
      <c r="C2027" s="97"/>
      <c r="D2027" s="97"/>
      <c r="E2027" s="97"/>
      <c r="F2027" s="97"/>
      <c r="G2027" s="109"/>
      <c r="H2027" s="55" t="s">
        <v>89</v>
      </c>
      <c r="I2027" s="55"/>
      <c r="J2027" s="55"/>
      <c r="K2027" s="37"/>
      <c r="L2027" s="26"/>
      <c r="M2027" s="134"/>
    </row>
    <row r="2028" spans="1:13">
      <c r="A2028" s="97"/>
      <c r="B2028" s="29"/>
      <c r="C2028" s="15" t="s">
        <v>53</v>
      </c>
      <c r="D2028" s="67"/>
      <c r="E2028" s="30"/>
      <c r="F2028" s="28"/>
      <c r="G2028" s="109"/>
      <c r="H2028" s="31" t="s">
        <v>54</v>
      </c>
      <c r="I2028" s="31" t="s">
        <v>55</v>
      </c>
      <c r="J2028" s="31" t="s">
        <v>56</v>
      </c>
      <c r="K2028" s="31" t="s">
        <v>57</v>
      </c>
      <c r="L2028" s="31" t="s">
        <v>58</v>
      </c>
      <c r="M2028" s="111"/>
    </row>
    <row r="2029" spans="1:13">
      <c r="A2029" s="1"/>
      <c r="B2029" s="1"/>
      <c r="C2029" s="15" t="s">
        <v>59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60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61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62</v>
      </c>
      <c r="B2032" s="11"/>
      <c r="C2032" s="16" t="s">
        <v>63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109"/>
      <c r="H2035" s="98"/>
      <c r="I2035" s="98"/>
      <c r="J2035" s="98"/>
      <c r="K2035" s="9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75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64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65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66</v>
      </c>
      <c r="I2039" s="207"/>
      <c r="J2039" s="206" t="s">
        <v>67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68</v>
      </c>
      <c r="I2042" s="38"/>
      <c r="J2042" s="38"/>
      <c r="K2042" s="38"/>
      <c r="L2042" s="27"/>
      <c r="M2042" s="109"/>
    </row>
    <row r="2043" spans="1:13">
      <c r="A2043" s="17">
        <v>10</v>
      </c>
      <c r="B2043" s="95"/>
      <c r="C2043" s="6"/>
      <c r="D2043" s="6"/>
      <c r="E2043" s="6"/>
      <c r="F2043" s="6"/>
      <c r="G2043" s="109"/>
      <c r="H2043" s="54" t="s">
        <v>69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2"/>
      <c r="I2044" s="183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9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9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9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9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9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83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84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50</v>
      </c>
      <c r="B2069" s="187"/>
      <c r="C2069" s="187"/>
      <c r="D2069" s="187"/>
      <c r="E2069" s="187"/>
      <c r="F2069" s="187"/>
      <c r="G2069" s="187"/>
      <c r="H2069" s="187"/>
      <c r="I2069" s="187"/>
      <c r="J2069" s="187"/>
      <c r="K2069" s="187"/>
      <c r="L2069" s="187"/>
    </row>
    <row r="2070" spans="1:13">
      <c r="A2070" s="202" t="s">
        <v>86</v>
      </c>
      <c r="B2070" s="203"/>
      <c r="C2070" s="203"/>
      <c r="D2070" s="203"/>
      <c r="E2070" s="203"/>
      <c r="F2070" s="97"/>
      <c r="G2070" s="109"/>
      <c r="H2070" s="96" t="s">
        <v>51</v>
      </c>
      <c r="I2070" s="96"/>
      <c r="J2070" s="96"/>
      <c r="K2070" s="27"/>
      <c r="L2070" s="27"/>
      <c r="M2070" s="109"/>
    </row>
    <row r="2071" spans="1:13">
      <c r="A2071" s="34" t="s">
        <v>52</v>
      </c>
      <c r="B2071" s="97"/>
      <c r="C2071" s="97"/>
      <c r="D2071" s="97"/>
      <c r="E2071" s="97"/>
      <c r="F2071" s="97"/>
      <c r="G2071" s="109"/>
      <c r="H2071" s="55" t="s">
        <v>89</v>
      </c>
      <c r="I2071" s="55"/>
      <c r="J2071" s="55"/>
      <c r="K2071" s="37"/>
      <c r="L2071" s="26"/>
      <c r="M2071" s="134"/>
    </row>
    <row r="2072" spans="1:13">
      <c r="A2072" s="97"/>
      <c r="B2072" s="29"/>
      <c r="C2072" s="15" t="s">
        <v>53</v>
      </c>
      <c r="D2072" s="67"/>
      <c r="E2072" s="30"/>
      <c r="F2072" s="28"/>
      <c r="G2072" s="109"/>
      <c r="H2072" s="31" t="s">
        <v>54</v>
      </c>
      <c r="I2072" s="31" t="s">
        <v>55</v>
      </c>
      <c r="J2072" s="31" t="s">
        <v>56</v>
      </c>
      <c r="K2072" s="31" t="s">
        <v>57</v>
      </c>
      <c r="L2072" s="31" t="s">
        <v>58</v>
      </c>
      <c r="M2072" s="111"/>
    </row>
    <row r="2073" spans="1:13">
      <c r="A2073" s="1"/>
      <c r="B2073" s="1"/>
      <c r="C2073" s="15" t="s">
        <v>59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60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61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62</v>
      </c>
      <c r="B2076" s="11"/>
      <c r="C2076" s="16" t="s">
        <v>63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109"/>
      <c r="H2079" s="98"/>
      <c r="I2079" s="98"/>
      <c r="J2079" s="98"/>
      <c r="K2079" s="9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75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64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65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66</v>
      </c>
      <c r="I2083" s="207"/>
      <c r="J2083" s="206" t="s">
        <v>67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68</v>
      </c>
      <c r="I2086" s="38"/>
      <c r="J2086" s="38"/>
      <c r="K2086" s="38"/>
      <c r="L2086" s="27"/>
      <c r="M2086" s="109"/>
    </row>
    <row r="2087" spans="1:13">
      <c r="A2087" s="17">
        <v>10</v>
      </c>
      <c r="B2087" s="95"/>
      <c r="C2087" s="6"/>
      <c r="D2087" s="6"/>
      <c r="E2087" s="6"/>
      <c r="F2087" s="6"/>
      <c r="G2087" s="109"/>
      <c r="H2087" s="54" t="s">
        <v>69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2"/>
      <c r="I2088" s="183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9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9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9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9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9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83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84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50</v>
      </c>
      <c r="B2113" s="187"/>
      <c r="C2113" s="187"/>
      <c r="D2113" s="187"/>
      <c r="E2113" s="187"/>
      <c r="F2113" s="187"/>
      <c r="G2113" s="187"/>
      <c r="H2113" s="187"/>
      <c r="I2113" s="187"/>
      <c r="J2113" s="187"/>
      <c r="K2113" s="187"/>
      <c r="L2113" s="187"/>
    </row>
    <row r="2114" spans="1:13">
      <c r="A2114" s="202" t="s">
        <v>86</v>
      </c>
      <c r="B2114" s="203"/>
      <c r="C2114" s="203"/>
      <c r="D2114" s="203"/>
      <c r="E2114" s="203"/>
      <c r="F2114" s="97"/>
      <c r="G2114" s="109"/>
      <c r="H2114" s="96" t="s">
        <v>51</v>
      </c>
      <c r="I2114" s="96"/>
      <c r="J2114" s="96"/>
      <c r="K2114" s="27"/>
      <c r="L2114" s="27"/>
      <c r="M2114" s="109"/>
    </row>
    <row r="2115" spans="1:13">
      <c r="A2115" s="34" t="s">
        <v>52</v>
      </c>
      <c r="B2115" s="97"/>
      <c r="C2115" s="97"/>
      <c r="D2115" s="97"/>
      <c r="E2115" s="97"/>
      <c r="F2115" s="97"/>
      <c r="G2115" s="109"/>
      <c r="H2115" s="55" t="s">
        <v>89</v>
      </c>
      <c r="I2115" s="55"/>
      <c r="J2115" s="55"/>
      <c r="K2115" s="37"/>
      <c r="L2115" s="26"/>
      <c r="M2115" s="134"/>
    </row>
    <row r="2116" spans="1:13">
      <c r="A2116" s="97"/>
      <c r="B2116" s="29"/>
      <c r="C2116" s="15" t="s">
        <v>53</v>
      </c>
      <c r="D2116" s="67"/>
      <c r="E2116" s="30"/>
      <c r="F2116" s="28"/>
      <c r="G2116" s="109"/>
      <c r="H2116" s="31" t="s">
        <v>54</v>
      </c>
      <c r="I2116" s="31" t="s">
        <v>55</v>
      </c>
      <c r="J2116" s="31" t="s">
        <v>56</v>
      </c>
      <c r="K2116" s="31" t="s">
        <v>57</v>
      </c>
      <c r="L2116" s="31" t="s">
        <v>58</v>
      </c>
      <c r="M2116" s="111"/>
    </row>
    <row r="2117" spans="1:13">
      <c r="A2117" s="1"/>
      <c r="B2117" s="1"/>
      <c r="C2117" s="15" t="s">
        <v>59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60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61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62</v>
      </c>
      <c r="B2120" s="11"/>
      <c r="C2120" s="16" t="s">
        <v>63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109"/>
      <c r="H2123" s="98"/>
      <c r="I2123" s="98"/>
      <c r="J2123" s="98"/>
      <c r="K2123" s="9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75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64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65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66</v>
      </c>
      <c r="I2127" s="207"/>
      <c r="J2127" s="206" t="s">
        <v>67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68</v>
      </c>
      <c r="I2130" s="38"/>
      <c r="J2130" s="38"/>
      <c r="K2130" s="38"/>
      <c r="L2130" s="27"/>
      <c r="M2130" s="109"/>
    </row>
    <row r="2131" spans="1:13">
      <c r="A2131" s="17">
        <v>10</v>
      </c>
      <c r="B2131" s="95"/>
      <c r="C2131" s="6"/>
      <c r="D2131" s="6"/>
      <c r="E2131" s="6"/>
      <c r="F2131" s="6"/>
      <c r="G2131" s="109"/>
      <c r="H2131" s="54" t="s">
        <v>69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2"/>
      <c r="I2132" s="183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9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9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9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9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9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83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84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50</v>
      </c>
      <c r="B2157" s="187"/>
      <c r="C2157" s="187"/>
      <c r="D2157" s="187"/>
      <c r="E2157" s="187"/>
      <c r="F2157" s="187"/>
      <c r="G2157" s="187"/>
      <c r="H2157" s="187"/>
      <c r="I2157" s="187"/>
      <c r="J2157" s="187"/>
      <c r="K2157" s="187"/>
      <c r="L2157" s="187"/>
    </row>
    <row r="2158" spans="1:13">
      <c r="A2158" s="202" t="s">
        <v>86</v>
      </c>
      <c r="B2158" s="203"/>
      <c r="C2158" s="203"/>
      <c r="D2158" s="203"/>
      <c r="E2158" s="203"/>
      <c r="F2158" s="97"/>
      <c r="G2158" s="109"/>
      <c r="H2158" s="96" t="s">
        <v>51</v>
      </c>
      <c r="I2158" s="96"/>
      <c r="J2158" s="96"/>
      <c r="K2158" s="27"/>
      <c r="L2158" s="27"/>
      <c r="M2158" s="109"/>
    </row>
    <row r="2159" spans="1:13">
      <c r="A2159" s="34" t="s">
        <v>52</v>
      </c>
      <c r="B2159" s="97"/>
      <c r="C2159" s="97"/>
      <c r="D2159" s="97"/>
      <c r="E2159" s="97"/>
      <c r="F2159" s="97"/>
      <c r="G2159" s="109"/>
      <c r="H2159" s="55" t="s">
        <v>89</v>
      </c>
      <c r="I2159" s="55"/>
      <c r="J2159" s="55"/>
      <c r="K2159" s="37"/>
      <c r="L2159" s="26"/>
      <c r="M2159" s="134"/>
    </row>
    <row r="2160" spans="1:13">
      <c r="A2160" s="97"/>
      <c r="B2160" s="29"/>
      <c r="C2160" s="15" t="s">
        <v>53</v>
      </c>
      <c r="D2160" s="67"/>
      <c r="E2160" s="30"/>
      <c r="F2160" s="28"/>
      <c r="G2160" s="109"/>
      <c r="H2160" s="31" t="s">
        <v>54</v>
      </c>
      <c r="I2160" s="31" t="s">
        <v>55</v>
      </c>
      <c r="J2160" s="31" t="s">
        <v>56</v>
      </c>
      <c r="K2160" s="31" t="s">
        <v>57</v>
      </c>
      <c r="L2160" s="31" t="s">
        <v>58</v>
      </c>
      <c r="M2160" s="111"/>
    </row>
    <row r="2161" spans="1:13">
      <c r="A2161" s="1"/>
      <c r="B2161" s="1"/>
      <c r="C2161" s="15" t="s">
        <v>59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60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61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62</v>
      </c>
      <c r="B2164" s="11"/>
      <c r="C2164" s="16" t="s">
        <v>63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109"/>
      <c r="H2167" s="98"/>
      <c r="I2167" s="98"/>
      <c r="J2167" s="98"/>
      <c r="K2167" s="9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75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64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65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66</v>
      </c>
      <c r="I2171" s="207"/>
      <c r="J2171" s="206" t="s">
        <v>67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68</v>
      </c>
      <c r="I2174" s="38"/>
      <c r="J2174" s="38"/>
      <c r="K2174" s="38"/>
      <c r="L2174" s="27"/>
      <c r="M2174" s="109"/>
    </row>
    <row r="2175" spans="1:13">
      <c r="A2175" s="17">
        <v>10</v>
      </c>
      <c r="B2175" s="95"/>
      <c r="C2175" s="6"/>
      <c r="D2175" s="6"/>
      <c r="E2175" s="6"/>
      <c r="F2175" s="6"/>
      <c r="G2175" s="109"/>
      <c r="H2175" s="54" t="s">
        <v>69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2"/>
      <c r="I2176" s="183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9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9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9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9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9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83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84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50</v>
      </c>
      <c r="B2201" s="187"/>
      <c r="C2201" s="187"/>
      <c r="D2201" s="187"/>
      <c r="E2201" s="187"/>
      <c r="F2201" s="187"/>
      <c r="G2201" s="187"/>
      <c r="H2201" s="187"/>
      <c r="I2201" s="187"/>
      <c r="J2201" s="187"/>
      <c r="K2201" s="187"/>
      <c r="L2201" s="187"/>
    </row>
    <row r="2202" spans="1:13">
      <c r="A2202" s="202" t="s">
        <v>86</v>
      </c>
      <c r="B2202" s="203"/>
      <c r="C2202" s="203"/>
      <c r="D2202" s="203"/>
      <c r="E2202" s="203"/>
      <c r="F2202" s="97"/>
      <c r="G2202" s="109"/>
      <c r="H2202" s="96" t="s">
        <v>51</v>
      </c>
      <c r="I2202" s="96"/>
      <c r="J2202" s="96"/>
      <c r="K2202" s="27"/>
      <c r="L2202" s="27"/>
      <c r="M2202" s="109"/>
    </row>
    <row r="2203" spans="1:13">
      <c r="A2203" s="34" t="s">
        <v>52</v>
      </c>
      <c r="B2203" s="97"/>
      <c r="C2203" s="97"/>
      <c r="D2203" s="97"/>
      <c r="E2203" s="97"/>
      <c r="F2203" s="97"/>
      <c r="G2203" s="109"/>
      <c r="H2203" s="55" t="s">
        <v>89</v>
      </c>
      <c r="I2203" s="55"/>
      <c r="J2203" s="55"/>
      <c r="K2203" s="37"/>
      <c r="L2203" s="26"/>
      <c r="M2203" s="134"/>
    </row>
    <row r="2204" spans="1:13">
      <c r="A2204" s="97"/>
      <c r="B2204" s="29"/>
      <c r="C2204" s="15" t="s">
        <v>53</v>
      </c>
      <c r="D2204" s="67"/>
      <c r="E2204" s="30"/>
      <c r="F2204" s="28"/>
      <c r="G2204" s="109"/>
      <c r="H2204" s="31" t="s">
        <v>54</v>
      </c>
      <c r="I2204" s="31" t="s">
        <v>55</v>
      </c>
      <c r="J2204" s="31" t="s">
        <v>56</v>
      </c>
      <c r="K2204" s="31" t="s">
        <v>57</v>
      </c>
      <c r="L2204" s="31" t="s">
        <v>58</v>
      </c>
      <c r="M2204" s="111"/>
    </row>
    <row r="2205" spans="1:13">
      <c r="A2205" s="1"/>
      <c r="B2205" s="1"/>
      <c r="C2205" s="15" t="s">
        <v>59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60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61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62</v>
      </c>
      <c r="B2208" s="11"/>
      <c r="C2208" s="16" t="s">
        <v>63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109"/>
      <c r="H2211" s="98"/>
      <c r="I2211" s="98"/>
      <c r="J2211" s="98"/>
      <c r="K2211" s="9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75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64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65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66</v>
      </c>
      <c r="I2215" s="207"/>
      <c r="J2215" s="206" t="s">
        <v>67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68</v>
      </c>
      <c r="I2218" s="38"/>
      <c r="J2218" s="38"/>
      <c r="K2218" s="38"/>
      <c r="L2218" s="27"/>
      <c r="M2218" s="109"/>
    </row>
    <row r="2219" spans="1:13">
      <c r="A2219" s="17">
        <v>10</v>
      </c>
      <c r="B2219" s="95"/>
      <c r="C2219" s="6"/>
      <c r="D2219" s="6"/>
      <c r="E2219" s="6"/>
      <c r="F2219" s="6"/>
      <c r="G2219" s="109"/>
      <c r="H2219" s="54" t="s">
        <v>69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2"/>
      <c r="I2220" s="183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9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9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9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9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9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83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84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50</v>
      </c>
      <c r="B2245" s="187"/>
      <c r="C2245" s="187"/>
      <c r="D2245" s="187"/>
      <c r="E2245" s="187"/>
      <c r="F2245" s="187"/>
      <c r="G2245" s="187"/>
      <c r="H2245" s="187"/>
      <c r="I2245" s="187"/>
      <c r="J2245" s="187"/>
      <c r="K2245" s="187"/>
      <c r="L2245" s="187"/>
    </row>
    <row r="2246" spans="1:13">
      <c r="A2246" s="202" t="s">
        <v>86</v>
      </c>
      <c r="B2246" s="203"/>
      <c r="C2246" s="203"/>
      <c r="D2246" s="203"/>
      <c r="E2246" s="203"/>
      <c r="F2246" s="97"/>
      <c r="G2246" s="109"/>
      <c r="H2246" s="96" t="s">
        <v>51</v>
      </c>
      <c r="I2246" s="96"/>
      <c r="J2246" s="96"/>
      <c r="K2246" s="27"/>
      <c r="L2246" s="27"/>
      <c r="M2246" s="109"/>
    </row>
    <row r="2247" spans="1:13">
      <c r="A2247" s="34" t="s">
        <v>52</v>
      </c>
      <c r="B2247" s="97"/>
      <c r="C2247" s="97"/>
      <c r="D2247" s="97"/>
      <c r="E2247" s="97"/>
      <c r="F2247" s="97"/>
      <c r="G2247" s="109"/>
      <c r="H2247" s="55" t="s">
        <v>89</v>
      </c>
      <c r="I2247" s="55"/>
      <c r="J2247" s="55"/>
      <c r="K2247" s="37"/>
      <c r="L2247" s="26"/>
      <c r="M2247" s="134"/>
    </row>
    <row r="2248" spans="1:13">
      <c r="A2248" s="97"/>
      <c r="B2248" s="29"/>
      <c r="C2248" s="15" t="s">
        <v>53</v>
      </c>
      <c r="D2248" s="67"/>
      <c r="E2248" s="30"/>
      <c r="F2248" s="28"/>
      <c r="G2248" s="109"/>
      <c r="H2248" s="31" t="s">
        <v>54</v>
      </c>
      <c r="I2248" s="31" t="s">
        <v>55</v>
      </c>
      <c r="J2248" s="31" t="s">
        <v>56</v>
      </c>
      <c r="K2248" s="31" t="s">
        <v>57</v>
      </c>
      <c r="L2248" s="31" t="s">
        <v>58</v>
      </c>
      <c r="M2248" s="111"/>
    </row>
    <row r="2249" spans="1:13">
      <c r="A2249" s="1"/>
      <c r="B2249" s="1"/>
      <c r="C2249" s="15" t="s">
        <v>59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60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61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62</v>
      </c>
      <c r="B2252" s="11"/>
      <c r="C2252" s="16" t="s">
        <v>63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109"/>
      <c r="H2255" s="98"/>
      <c r="I2255" s="98"/>
      <c r="J2255" s="98"/>
      <c r="K2255" s="9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75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64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65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66</v>
      </c>
      <c r="I2259" s="207"/>
      <c r="J2259" s="206" t="s">
        <v>67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68</v>
      </c>
      <c r="I2262" s="38"/>
      <c r="J2262" s="38"/>
      <c r="K2262" s="38"/>
      <c r="L2262" s="27"/>
      <c r="M2262" s="109"/>
    </row>
    <row r="2263" spans="1:13">
      <c r="A2263" s="17">
        <v>10</v>
      </c>
      <c r="B2263" s="95"/>
      <c r="C2263" s="6"/>
      <c r="D2263" s="6"/>
      <c r="E2263" s="6"/>
      <c r="F2263" s="6"/>
      <c r="G2263" s="109"/>
      <c r="H2263" s="54" t="s">
        <v>69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2"/>
      <c r="I2264" s="183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9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9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9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9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9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83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84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50</v>
      </c>
      <c r="B2289" s="187"/>
      <c r="C2289" s="187"/>
      <c r="D2289" s="187"/>
      <c r="E2289" s="187"/>
      <c r="F2289" s="187"/>
      <c r="G2289" s="187"/>
      <c r="H2289" s="187"/>
      <c r="I2289" s="187"/>
      <c r="J2289" s="187"/>
      <c r="K2289" s="187"/>
      <c r="L2289" s="187"/>
    </row>
    <row r="2290" spans="1:13">
      <c r="A2290" s="202" t="s">
        <v>86</v>
      </c>
      <c r="B2290" s="203"/>
      <c r="C2290" s="203"/>
      <c r="D2290" s="203"/>
      <c r="E2290" s="203"/>
      <c r="F2290" s="97"/>
      <c r="G2290" s="109"/>
      <c r="H2290" s="96" t="s">
        <v>51</v>
      </c>
      <c r="I2290" s="96"/>
      <c r="J2290" s="96"/>
      <c r="K2290" s="27"/>
      <c r="L2290" s="27"/>
      <c r="M2290" s="109"/>
    </row>
    <row r="2291" spans="1:13">
      <c r="A2291" s="34" t="s">
        <v>52</v>
      </c>
      <c r="B2291" s="97"/>
      <c r="C2291" s="97"/>
      <c r="D2291" s="97"/>
      <c r="E2291" s="97"/>
      <c r="F2291" s="97"/>
      <c r="G2291" s="109"/>
      <c r="H2291" s="55" t="s">
        <v>89</v>
      </c>
      <c r="I2291" s="55"/>
      <c r="J2291" s="55"/>
      <c r="K2291" s="37"/>
      <c r="L2291" s="26"/>
      <c r="M2291" s="134"/>
    </row>
    <row r="2292" spans="1:13">
      <c r="A2292" s="97"/>
      <c r="B2292" s="29"/>
      <c r="C2292" s="15" t="s">
        <v>53</v>
      </c>
      <c r="D2292" s="67"/>
      <c r="E2292" s="30"/>
      <c r="F2292" s="28"/>
      <c r="G2292" s="109"/>
      <c r="H2292" s="31" t="s">
        <v>54</v>
      </c>
      <c r="I2292" s="31" t="s">
        <v>55</v>
      </c>
      <c r="J2292" s="31" t="s">
        <v>56</v>
      </c>
      <c r="K2292" s="31" t="s">
        <v>57</v>
      </c>
      <c r="L2292" s="31" t="s">
        <v>58</v>
      </c>
      <c r="M2292" s="111"/>
    </row>
    <row r="2293" spans="1:13">
      <c r="A2293" s="1"/>
      <c r="B2293" s="1"/>
      <c r="C2293" s="15" t="s">
        <v>59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60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61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62</v>
      </c>
      <c r="B2296" s="11"/>
      <c r="C2296" s="16" t="s">
        <v>63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109"/>
      <c r="H2299" s="98"/>
      <c r="I2299" s="98"/>
      <c r="J2299" s="98"/>
      <c r="K2299" s="9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75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64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65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66</v>
      </c>
      <c r="I2303" s="207"/>
      <c r="J2303" s="206" t="s">
        <v>67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68</v>
      </c>
      <c r="I2306" s="38"/>
      <c r="J2306" s="38"/>
      <c r="K2306" s="38"/>
      <c r="L2306" s="27"/>
      <c r="M2306" s="109"/>
    </row>
    <row r="2307" spans="1:13">
      <c r="A2307" s="17">
        <v>10</v>
      </c>
      <c r="B2307" s="95"/>
      <c r="C2307" s="6"/>
      <c r="D2307" s="6"/>
      <c r="E2307" s="6"/>
      <c r="F2307" s="6"/>
      <c r="G2307" s="109"/>
      <c r="H2307" s="54" t="s">
        <v>69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2"/>
      <c r="I2308" s="183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9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9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9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9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9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83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84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50</v>
      </c>
      <c r="B2333" s="187"/>
      <c r="C2333" s="187"/>
      <c r="D2333" s="187"/>
      <c r="E2333" s="187"/>
      <c r="F2333" s="187"/>
      <c r="G2333" s="187"/>
      <c r="H2333" s="187"/>
      <c r="I2333" s="187"/>
      <c r="J2333" s="187"/>
      <c r="K2333" s="187"/>
      <c r="L2333" s="187"/>
    </row>
    <row r="2334" spans="1:13">
      <c r="A2334" s="202" t="s">
        <v>86</v>
      </c>
      <c r="B2334" s="203"/>
      <c r="C2334" s="203"/>
      <c r="D2334" s="203"/>
      <c r="E2334" s="203"/>
      <c r="F2334" s="97"/>
      <c r="G2334" s="109"/>
      <c r="H2334" s="96" t="s">
        <v>51</v>
      </c>
      <c r="I2334" s="96"/>
      <c r="J2334" s="96"/>
      <c r="K2334" s="27"/>
      <c r="L2334" s="27"/>
      <c r="M2334" s="109"/>
    </row>
    <row r="2335" spans="1:13">
      <c r="A2335" s="34" t="s">
        <v>52</v>
      </c>
      <c r="B2335" s="97"/>
      <c r="C2335" s="97"/>
      <c r="D2335" s="97"/>
      <c r="E2335" s="97"/>
      <c r="F2335" s="97"/>
      <c r="G2335" s="109"/>
      <c r="H2335" s="55" t="s">
        <v>89</v>
      </c>
      <c r="I2335" s="55"/>
      <c r="J2335" s="55"/>
      <c r="K2335" s="37"/>
      <c r="L2335" s="26"/>
      <c r="M2335" s="134"/>
    </row>
    <row r="2336" spans="1:13">
      <c r="A2336" s="97"/>
      <c r="B2336" s="29"/>
      <c r="C2336" s="15" t="s">
        <v>53</v>
      </c>
      <c r="D2336" s="67"/>
      <c r="E2336" s="30"/>
      <c r="F2336" s="28"/>
      <c r="G2336" s="109"/>
      <c r="H2336" s="31" t="s">
        <v>54</v>
      </c>
      <c r="I2336" s="31" t="s">
        <v>55</v>
      </c>
      <c r="J2336" s="31" t="s">
        <v>56</v>
      </c>
      <c r="K2336" s="31" t="s">
        <v>57</v>
      </c>
      <c r="L2336" s="31" t="s">
        <v>58</v>
      </c>
      <c r="M2336" s="111"/>
    </row>
    <row r="2337" spans="1:13">
      <c r="A2337" s="1"/>
      <c r="B2337" s="1"/>
      <c r="C2337" s="15" t="s">
        <v>59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60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61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62</v>
      </c>
      <c r="B2340" s="11"/>
      <c r="C2340" s="16" t="s">
        <v>63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109"/>
      <c r="H2343" s="98"/>
      <c r="I2343" s="98"/>
      <c r="J2343" s="98"/>
      <c r="K2343" s="9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75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64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65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66</v>
      </c>
      <c r="I2347" s="207"/>
      <c r="J2347" s="206" t="s">
        <v>67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68</v>
      </c>
      <c r="I2350" s="38"/>
      <c r="J2350" s="38"/>
      <c r="K2350" s="38"/>
      <c r="L2350" s="27"/>
      <c r="M2350" s="109"/>
    </row>
    <row r="2351" spans="1:13">
      <c r="A2351" s="17">
        <v>10</v>
      </c>
      <c r="B2351" s="95"/>
      <c r="C2351" s="6"/>
      <c r="D2351" s="6"/>
      <c r="E2351" s="6"/>
      <c r="F2351" s="6"/>
      <c r="G2351" s="109"/>
      <c r="H2351" s="54" t="s">
        <v>69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2"/>
      <c r="I2352" s="183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9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9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9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9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9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83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84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50</v>
      </c>
      <c r="B2377" s="187"/>
      <c r="C2377" s="187"/>
      <c r="D2377" s="187"/>
      <c r="E2377" s="187"/>
      <c r="F2377" s="187"/>
      <c r="G2377" s="187"/>
      <c r="H2377" s="187"/>
      <c r="I2377" s="187"/>
      <c r="J2377" s="187"/>
      <c r="K2377" s="187"/>
      <c r="L2377" s="187"/>
    </row>
    <row r="2378" spans="1:13">
      <c r="A2378" s="202" t="s">
        <v>86</v>
      </c>
      <c r="B2378" s="203"/>
      <c r="C2378" s="203"/>
      <c r="D2378" s="203"/>
      <c r="E2378" s="203"/>
      <c r="F2378" s="97"/>
      <c r="G2378" s="109"/>
      <c r="H2378" s="96" t="s">
        <v>51</v>
      </c>
      <c r="I2378" s="96"/>
      <c r="J2378" s="96"/>
      <c r="K2378" s="27"/>
      <c r="L2378" s="27"/>
      <c r="M2378" s="109"/>
    </row>
    <row r="2379" spans="1:13">
      <c r="A2379" s="34" t="s">
        <v>52</v>
      </c>
      <c r="B2379" s="97"/>
      <c r="C2379" s="97"/>
      <c r="D2379" s="97"/>
      <c r="E2379" s="97"/>
      <c r="F2379" s="97"/>
      <c r="G2379" s="109"/>
      <c r="H2379" s="55" t="s">
        <v>89</v>
      </c>
      <c r="I2379" s="55"/>
      <c r="J2379" s="55"/>
      <c r="K2379" s="37"/>
      <c r="L2379" s="26"/>
      <c r="M2379" s="134"/>
    </row>
    <row r="2380" spans="1:13">
      <c r="A2380" s="97"/>
      <c r="B2380" s="29"/>
      <c r="C2380" s="15" t="s">
        <v>53</v>
      </c>
      <c r="D2380" s="67"/>
      <c r="E2380" s="30"/>
      <c r="F2380" s="28"/>
      <c r="G2380" s="109"/>
      <c r="H2380" s="31" t="s">
        <v>54</v>
      </c>
      <c r="I2380" s="31" t="s">
        <v>55</v>
      </c>
      <c r="J2380" s="31" t="s">
        <v>56</v>
      </c>
      <c r="K2380" s="31" t="s">
        <v>57</v>
      </c>
      <c r="L2380" s="31" t="s">
        <v>58</v>
      </c>
      <c r="M2380" s="111"/>
    </row>
    <row r="2381" spans="1:13">
      <c r="A2381" s="1"/>
      <c r="B2381" s="1"/>
      <c r="C2381" s="15" t="s">
        <v>59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60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61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62</v>
      </c>
      <c r="B2384" s="11"/>
      <c r="C2384" s="16" t="s">
        <v>63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109"/>
      <c r="H2387" s="98"/>
      <c r="I2387" s="98"/>
      <c r="J2387" s="98"/>
      <c r="K2387" s="9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75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64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65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66</v>
      </c>
      <c r="I2391" s="207"/>
      <c r="J2391" s="206" t="s">
        <v>67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68</v>
      </c>
      <c r="I2394" s="38"/>
      <c r="J2394" s="38"/>
      <c r="K2394" s="38"/>
      <c r="L2394" s="27"/>
      <c r="M2394" s="109"/>
    </row>
    <row r="2395" spans="1:13">
      <c r="A2395" s="17">
        <v>10</v>
      </c>
      <c r="B2395" s="95"/>
      <c r="C2395" s="6"/>
      <c r="D2395" s="6"/>
      <c r="E2395" s="6"/>
      <c r="F2395" s="6"/>
      <c r="G2395" s="109"/>
      <c r="H2395" s="54" t="s">
        <v>69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2"/>
      <c r="I2396" s="183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9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9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9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9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9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83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84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50</v>
      </c>
      <c r="B2421" s="187"/>
      <c r="C2421" s="187"/>
      <c r="D2421" s="187"/>
      <c r="E2421" s="187"/>
      <c r="F2421" s="187"/>
      <c r="G2421" s="187"/>
      <c r="H2421" s="187"/>
      <c r="I2421" s="187"/>
      <c r="J2421" s="187"/>
      <c r="K2421" s="187"/>
      <c r="L2421" s="187"/>
    </row>
    <row r="2422" spans="1:13">
      <c r="A2422" s="202" t="s">
        <v>86</v>
      </c>
      <c r="B2422" s="203"/>
      <c r="C2422" s="203"/>
      <c r="D2422" s="203"/>
      <c r="E2422" s="203"/>
      <c r="F2422" s="97"/>
      <c r="G2422" s="109"/>
      <c r="H2422" s="96" t="s">
        <v>51</v>
      </c>
      <c r="I2422" s="96"/>
      <c r="J2422" s="96"/>
      <c r="K2422" s="27"/>
      <c r="L2422" s="27"/>
      <c r="M2422" s="109"/>
    </row>
    <row r="2423" spans="1:13">
      <c r="A2423" s="34" t="s">
        <v>52</v>
      </c>
      <c r="B2423" s="97"/>
      <c r="C2423" s="97"/>
      <c r="D2423" s="97"/>
      <c r="E2423" s="97"/>
      <c r="F2423" s="97"/>
      <c r="G2423" s="109"/>
      <c r="H2423" s="55" t="s">
        <v>89</v>
      </c>
      <c r="I2423" s="55"/>
      <c r="J2423" s="55"/>
      <c r="K2423" s="37"/>
      <c r="L2423" s="26"/>
      <c r="M2423" s="134"/>
    </row>
    <row r="2424" spans="1:13">
      <c r="A2424" s="97"/>
      <c r="B2424" s="29"/>
      <c r="C2424" s="15" t="s">
        <v>53</v>
      </c>
      <c r="D2424" s="67"/>
      <c r="E2424" s="30"/>
      <c r="F2424" s="28"/>
      <c r="G2424" s="109"/>
      <c r="H2424" s="31" t="s">
        <v>54</v>
      </c>
      <c r="I2424" s="31" t="s">
        <v>55</v>
      </c>
      <c r="J2424" s="31" t="s">
        <v>56</v>
      </c>
      <c r="K2424" s="31" t="s">
        <v>57</v>
      </c>
      <c r="L2424" s="31" t="s">
        <v>58</v>
      </c>
      <c r="M2424" s="111"/>
    </row>
    <row r="2425" spans="1:13">
      <c r="A2425" s="1"/>
      <c r="B2425" s="1"/>
      <c r="C2425" s="15" t="s">
        <v>59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60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61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62</v>
      </c>
      <c r="B2428" s="11"/>
      <c r="C2428" s="16" t="s">
        <v>63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109"/>
      <c r="H2431" s="98"/>
      <c r="I2431" s="98"/>
      <c r="J2431" s="98"/>
      <c r="K2431" s="9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75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64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65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66</v>
      </c>
      <c r="I2435" s="207"/>
      <c r="J2435" s="206" t="s">
        <v>67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68</v>
      </c>
      <c r="I2438" s="38"/>
      <c r="J2438" s="38"/>
      <c r="K2438" s="38"/>
      <c r="L2438" s="27"/>
      <c r="M2438" s="109"/>
    </row>
    <row r="2439" spans="1:13">
      <c r="A2439" s="17">
        <v>10</v>
      </c>
      <c r="B2439" s="95"/>
      <c r="C2439" s="6"/>
      <c r="D2439" s="6"/>
      <c r="E2439" s="6"/>
      <c r="F2439" s="6"/>
      <c r="G2439" s="109"/>
      <c r="H2439" s="54" t="s">
        <v>69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2"/>
      <c r="I2440" s="183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9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9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9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9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9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83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84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50</v>
      </c>
      <c r="B2465" s="187"/>
      <c r="C2465" s="187"/>
      <c r="D2465" s="187"/>
      <c r="E2465" s="187"/>
      <c r="F2465" s="187"/>
      <c r="G2465" s="187"/>
      <c r="H2465" s="187"/>
      <c r="I2465" s="187"/>
      <c r="J2465" s="187"/>
      <c r="K2465" s="187"/>
      <c r="L2465" s="187"/>
    </row>
    <row r="2466" spans="1:13">
      <c r="A2466" s="202" t="s">
        <v>86</v>
      </c>
      <c r="B2466" s="203"/>
      <c r="C2466" s="203"/>
      <c r="D2466" s="203"/>
      <c r="E2466" s="203"/>
      <c r="F2466" s="97"/>
      <c r="G2466" s="109"/>
      <c r="H2466" s="96" t="s">
        <v>51</v>
      </c>
      <c r="I2466" s="96"/>
      <c r="J2466" s="96"/>
      <c r="K2466" s="27"/>
      <c r="L2466" s="27"/>
      <c r="M2466" s="109"/>
    </row>
    <row r="2467" spans="1:13">
      <c r="A2467" s="34" t="s">
        <v>52</v>
      </c>
      <c r="B2467" s="97"/>
      <c r="C2467" s="97"/>
      <c r="D2467" s="97"/>
      <c r="E2467" s="97"/>
      <c r="F2467" s="97"/>
      <c r="G2467" s="109"/>
      <c r="H2467" s="55" t="s">
        <v>89</v>
      </c>
      <c r="I2467" s="55"/>
      <c r="J2467" s="55"/>
      <c r="K2467" s="37"/>
      <c r="L2467" s="26"/>
      <c r="M2467" s="134"/>
    </row>
    <row r="2468" spans="1:13">
      <c r="A2468" s="97"/>
      <c r="B2468" s="29"/>
      <c r="C2468" s="15" t="s">
        <v>53</v>
      </c>
      <c r="D2468" s="67"/>
      <c r="E2468" s="30"/>
      <c r="F2468" s="28"/>
      <c r="G2468" s="109"/>
      <c r="H2468" s="31" t="s">
        <v>54</v>
      </c>
      <c r="I2468" s="31" t="s">
        <v>55</v>
      </c>
      <c r="J2468" s="31" t="s">
        <v>56</v>
      </c>
      <c r="K2468" s="31" t="s">
        <v>57</v>
      </c>
      <c r="L2468" s="31" t="s">
        <v>58</v>
      </c>
      <c r="M2468" s="111"/>
    </row>
    <row r="2469" spans="1:13">
      <c r="A2469" s="1"/>
      <c r="B2469" s="1"/>
      <c r="C2469" s="15" t="s">
        <v>59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60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61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62</v>
      </c>
      <c r="B2472" s="11"/>
      <c r="C2472" s="16" t="s">
        <v>63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109"/>
      <c r="H2475" s="98"/>
      <c r="I2475" s="98"/>
      <c r="J2475" s="98"/>
      <c r="K2475" s="9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75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64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65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66</v>
      </c>
      <c r="I2479" s="207"/>
      <c r="J2479" s="206" t="s">
        <v>67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68</v>
      </c>
      <c r="I2482" s="38"/>
      <c r="J2482" s="38"/>
      <c r="K2482" s="38"/>
      <c r="L2482" s="27"/>
      <c r="M2482" s="109"/>
    </row>
    <row r="2483" spans="1:13">
      <c r="A2483" s="17">
        <v>10</v>
      </c>
      <c r="B2483" s="95"/>
      <c r="C2483" s="6"/>
      <c r="D2483" s="6"/>
      <c r="E2483" s="6"/>
      <c r="F2483" s="6"/>
      <c r="G2483" s="109"/>
      <c r="H2483" s="54" t="s">
        <v>69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2"/>
      <c r="I2484" s="183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9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9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9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9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9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83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84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50</v>
      </c>
      <c r="B2509" s="187"/>
      <c r="C2509" s="187"/>
      <c r="D2509" s="187"/>
      <c r="E2509" s="187"/>
      <c r="F2509" s="187"/>
      <c r="G2509" s="187"/>
      <c r="H2509" s="187"/>
      <c r="I2509" s="187"/>
      <c r="J2509" s="187"/>
      <c r="K2509" s="187"/>
      <c r="L2509" s="187"/>
    </row>
    <row r="2510" spans="1:13">
      <c r="A2510" s="202" t="s">
        <v>86</v>
      </c>
      <c r="B2510" s="203"/>
      <c r="C2510" s="203"/>
      <c r="D2510" s="203"/>
      <c r="E2510" s="203"/>
      <c r="F2510" s="97"/>
      <c r="G2510" s="109"/>
      <c r="H2510" s="96" t="s">
        <v>51</v>
      </c>
      <c r="I2510" s="96"/>
      <c r="J2510" s="96"/>
      <c r="K2510" s="27"/>
      <c r="L2510" s="27"/>
      <c r="M2510" s="109"/>
    </row>
    <row r="2511" spans="1:13">
      <c r="A2511" s="34" t="s">
        <v>52</v>
      </c>
      <c r="B2511" s="97"/>
      <c r="C2511" s="97"/>
      <c r="D2511" s="97"/>
      <c r="E2511" s="97"/>
      <c r="F2511" s="97"/>
      <c r="G2511" s="109"/>
      <c r="H2511" s="55" t="s">
        <v>89</v>
      </c>
      <c r="I2511" s="55"/>
      <c r="J2511" s="55"/>
      <c r="K2511" s="37"/>
      <c r="L2511" s="26"/>
      <c r="M2511" s="134"/>
    </row>
    <row r="2512" spans="1:13">
      <c r="A2512" s="97"/>
      <c r="B2512" s="29"/>
      <c r="C2512" s="15" t="s">
        <v>53</v>
      </c>
      <c r="D2512" s="67"/>
      <c r="E2512" s="30"/>
      <c r="F2512" s="28"/>
      <c r="G2512" s="109"/>
      <c r="H2512" s="31" t="s">
        <v>54</v>
      </c>
      <c r="I2512" s="31" t="s">
        <v>55</v>
      </c>
      <c r="J2512" s="31" t="s">
        <v>56</v>
      </c>
      <c r="K2512" s="31" t="s">
        <v>57</v>
      </c>
      <c r="L2512" s="31" t="s">
        <v>58</v>
      </c>
      <c r="M2512" s="111"/>
    </row>
    <row r="2513" spans="1:13">
      <c r="A2513" s="1"/>
      <c r="B2513" s="1"/>
      <c r="C2513" s="15" t="s">
        <v>59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60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61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62</v>
      </c>
      <c r="B2516" s="11"/>
      <c r="C2516" s="16" t="s">
        <v>63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109"/>
      <c r="H2519" s="98"/>
      <c r="I2519" s="98"/>
      <c r="J2519" s="98"/>
      <c r="K2519" s="9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75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64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65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66</v>
      </c>
      <c r="I2523" s="207"/>
      <c r="J2523" s="206" t="s">
        <v>67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68</v>
      </c>
      <c r="I2526" s="38"/>
      <c r="J2526" s="38"/>
      <c r="K2526" s="38"/>
      <c r="L2526" s="27"/>
      <c r="M2526" s="109"/>
    </row>
    <row r="2527" spans="1:13">
      <c r="A2527" s="17">
        <v>10</v>
      </c>
      <c r="B2527" s="95"/>
      <c r="C2527" s="6"/>
      <c r="D2527" s="6"/>
      <c r="E2527" s="6"/>
      <c r="F2527" s="6"/>
      <c r="G2527" s="109"/>
      <c r="H2527" s="54" t="s">
        <v>69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2"/>
      <c r="I2528" s="183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9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9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9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9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9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83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84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50</v>
      </c>
      <c r="B2553" s="187"/>
      <c r="C2553" s="187"/>
      <c r="D2553" s="187"/>
      <c r="E2553" s="187"/>
      <c r="F2553" s="187"/>
      <c r="G2553" s="187"/>
      <c r="H2553" s="187"/>
      <c r="I2553" s="187"/>
      <c r="J2553" s="187"/>
      <c r="K2553" s="187"/>
      <c r="L2553" s="187"/>
    </row>
    <row r="2554" spans="1:13">
      <c r="A2554" s="202" t="s">
        <v>86</v>
      </c>
      <c r="B2554" s="203"/>
      <c r="C2554" s="203"/>
      <c r="D2554" s="203"/>
      <c r="E2554" s="203"/>
      <c r="F2554" s="97"/>
      <c r="G2554" s="109"/>
      <c r="H2554" s="96" t="s">
        <v>51</v>
      </c>
      <c r="I2554" s="96"/>
      <c r="J2554" s="96"/>
      <c r="K2554" s="27"/>
      <c r="L2554" s="27"/>
      <c r="M2554" s="109"/>
    </row>
    <row r="2555" spans="1:13">
      <c r="A2555" s="34" t="s">
        <v>52</v>
      </c>
      <c r="B2555" s="97"/>
      <c r="C2555" s="97"/>
      <c r="D2555" s="97"/>
      <c r="E2555" s="97"/>
      <c r="F2555" s="97"/>
      <c r="G2555" s="109"/>
      <c r="H2555" s="55" t="s">
        <v>89</v>
      </c>
      <c r="I2555" s="55"/>
      <c r="J2555" s="55"/>
      <c r="K2555" s="37"/>
      <c r="L2555" s="26"/>
      <c r="M2555" s="134"/>
    </row>
    <row r="2556" spans="1:13">
      <c r="A2556" s="97"/>
      <c r="B2556" s="29"/>
      <c r="C2556" s="15" t="s">
        <v>53</v>
      </c>
      <c r="D2556" s="67"/>
      <c r="E2556" s="30"/>
      <c r="F2556" s="28"/>
      <c r="G2556" s="109"/>
      <c r="H2556" s="31" t="s">
        <v>54</v>
      </c>
      <c r="I2556" s="31" t="s">
        <v>55</v>
      </c>
      <c r="J2556" s="31" t="s">
        <v>56</v>
      </c>
      <c r="K2556" s="31" t="s">
        <v>57</v>
      </c>
      <c r="L2556" s="31" t="s">
        <v>58</v>
      </c>
      <c r="M2556" s="111"/>
    </row>
    <row r="2557" spans="1:13">
      <c r="A2557" s="1"/>
      <c r="B2557" s="1"/>
      <c r="C2557" s="15" t="s">
        <v>59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60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61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62</v>
      </c>
      <c r="B2560" s="11"/>
      <c r="C2560" s="16" t="s">
        <v>63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109"/>
      <c r="H2563" s="98"/>
      <c r="I2563" s="98"/>
      <c r="J2563" s="98"/>
      <c r="K2563" s="9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75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64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65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66</v>
      </c>
      <c r="I2567" s="207"/>
      <c r="J2567" s="206" t="s">
        <v>67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68</v>
      </c>
      <c r="I2570" s="38"/>
      <c r="J2570" s="38"/>
      <c r="K2570" s="38"/>
      <c r="L2570" s="27"/>
      <c r="M2570" s="109"/>
    </row>
    <row r="2571" spans="1:13">
      <c r="A2571" s="17">
        <v>10</v>
      </c>
      <c r="B2571" s="95"/>
      <c r="C2571" s="6"/>
      <c r="D2571" s="6"/>
      <c r="E2571" s="6"/>
      <c r="F2571" s="6"/>
      <c r="G2571" s="109"/>
      <c r="H2571" s="54" t="s">
        <v>69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2"/>
      <c r="I2572" s="183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9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9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9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9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9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83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84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50</v>
      </c>
      <c r="B2597" s="187"/>
      <c r="C2597" s="187"/>
      <c r="D2597" s="187"/>
      <c r="E2597" s="187"/>
      <c r="F2597" s="187"/>
      <c r="G2597" s="187"/>
      <c r="H2597" s="187"/>
      <c r="I2597" s="187"/>
      <c r="J2597" s="187"/>
      <c r="K2597" s="187"/>
      <c r="L2597" s="187"/>
    </row>
    <row r="2598" spans="1:13">
      <c r="A2598" s="202" t="s">
        <v>86</v>
      </c>
      <c r="B2598" s="203"/>
      <c r="C2598" s="203"/>
      <c r="D2598" s="203"/>
      <c r="E2598" s="203"/>
      <c r="F2598" s="97"/>
      <c r="G2598" s="109"/>
      <c r="H2598" s="96" t="s">
        <v>51</v>
      </c>
      <c r="I2598" s="96"/>
      <c r="J2598" s="96"/>
      <c r="K2598" s="27"/>
      <c r="L2598" s="27"/>
      <c r="M2598" s="109"/>
    </row>
    <row r="2599" spans="1:13">
      <c r="A2599" s="34" t="s">
        <v>52</v>
      </c>
      <c r="B2599" s="97"/>
      <c r="C2599" s="97"/>
      <c r="D2599" s="97"/>
      <c r="E2599" s="97"/>
      <c r="F2599" s="97"/>
      <c r="G2599" s="109"/>
      <c r="H2599" s="55" t="s">
        <v>89</v>
      </c>
      <c r="I2599" s="55"/>
      <c r="J2599" s="55"/>
      <c r="K2599" s="37"/>
      <c r="L2599" s="26"/>
      <c r="M2599" s="134"/>
    </row>
    <row r="2600" spans="1:13">
      <c r="A2600" s="97"/>
      <c r="B2600" s="29"/>
      <c r="C2600" s="15" t="s">
        <v>53</v>
      </c>
      <c r="D2600" s="67"/>
      <c r="E2600" s="30"/>
      <c r="F2600" s="28"/>
      <c r="G2600" s="109"/>
      <c r="H2600" s="31" t="s">
        <v>54</v>
      </c>
      <c r="I2600" s="31" t="s">
        <v>55</v>
      </c>
      <c r="J2600" s="31" t="s">
        <v>56</v>
      </c>
      <c r="K2600" s="31" t="s">
        <v>57</v>
      </c>
      <c r="L2600" s="31" t="s">
        <v>58</v>
      </c>
      <c r="M2600" s="111"/>
    </row>
    <row r="2601" spans="1:13">
      <c r="A2601" s="1"/>
      <c r="B2601" s="1"/>
      <c r="C2601" s="15" t="s">
        <v>59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60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61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62</v>
      </c>
      <c r="B2604" s="11"/>
      <c r="C2604" s="16" t="s">
        <v>63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109"/>
      <c r="H2607" s="98"/>
      <c r="I2607" s="98"/>
      <c r="J2607" s="98"/>
      <c r="K2607" s="9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75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64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65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66</v>
      </c>
      <c r="I2611" s="207"/>
      <c r="J2611" s="206" t="s">
        <v>67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68</v>
      </c>
      <c r="I2614" s="38"/>
      <c r="J2614" s="38"/>
      <c r="K2614" s="38"/>
      <c r="L2614" s="27"/>
      <c r="M2614" s="109"/>
    </row>
    <row r="2615" spans="1:13">
      <c r="A2615" s="17">
        <v>10</v>
      </c>
      <c r="B2615" s="95"/>
      <c r="C2615" s="6"/>
      <c r="D2615" s="6"/>
      <c r="E2615" s="6"/>
      <c r="F2615" s="6"/>
      <c r="G2615" s="109"/>
      <c r="H2615" s="54" t="s">
        <v>69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2"/>
      <c r="I2616" s="183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9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9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9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9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9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83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84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50</v>
      </c>
      <c r="B2641" s="187"/>
      <c r="C2641" s="187"/>
      <c r="D2641" s="187"/>
      <c r="E2641" s="187"/>
      <c r="F2641" s="187"/>
      <c r="G2641" s="187"/>
      <c r="H2641" s="187"/>
      <c r="I2641" s="187"/>
      <c r="J2641" s="187"/>
      <c r="K2641" s="187"/>
      <c r="L2641" s="187"/>
    </row>
    <row r="2642" spans="1:13">
      <c r="A2642" s="202" t="s">
        <v>86</v>
      </c>
      <c r="B2642" s="203"/>
      <c r="C2642" s="203"/>
      <c r="D2642" s="203"/>
      <c r="E2642" s="203"/>
      <c r="F2642" s="97"/>
      <c r="G2642" s="109"/>
      <c r="H2642" s="96" t="s">
        <v>51</v>
      </c>
      <c r="I2642" s="96"/>
      <c r="J2642" s="96"/>
      <c r="K2642" s="27"/>
      <c r="L2642" s="27"/>
      <c r="M2642" s="109"/>
    </row>
    <row r="2643" spans="1:13">
      <c r="A2643" s="34" t="s">
        <v>52</v>
      </c>
      <c r="B2643" s="97"/>
      <c r="C2643" s="97"/>
      <c r="D2643" s="97"/>
      <c r="E2643" s="97"/>
      <c r="F2643" s="97"/>
      <c r="G2643" s="109"/>
      <c r="H2643" s="55" t="s">
        <v>89</v>
      </c>
      <c r="I2643" s="55"/>
      <c r="J2643" s="55"/>
      <c r="K2643" s="37"/>
      <c r="L2643" s="26"/>
      <c r="M2643" s="134"/>
    </row>
    <row r="2644" spans="1:13">
      <c r="A2644" s="97"/>
      <c r="B2644" s="29"/>
      <c r="C2644" s="15" t="s">
        <v>53</v>
      </c>
      <c r="D2644" s="67"/>
      <c r="E2644" s="30"/>
      <c r="F2644" s="28"/>
      <c r="G2644" s="109"/>
      <c r="H2644" s="31" t="s">
        <v>54</v>
      </c>
      <c r="I2644" s="31" t="s">
        <v>55</v>
      </c>
      <c r="J2644" s="31" t="s">
        <v>56</v>
      </c>
      <c r="K2644" s="31" t="s">
        <v>57</v>
      </c>
      <c r="L2644" s="31" t="s">
        <v>58</v>
      </c>
      <c r="M2644" s="111"/>
    </row>
    <row r="2645" spans="1:13">
      <c r="A2645" s="1"/>
      <c r="B2645" s="1"/>
      <c r="C2645" s="15" t="s">
        <v>59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60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61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62</v>
      </c>
      <c r="B2648" s="11"/>
      <c r="C2648" s="16" t="s">
        <v>63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109"/>
      <c r="H2651" s="98"/>
      <c r="I2651" s="98"/>
      <c r="J2651" s="98"/>
      <c r="K2651" s="9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75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64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65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66</v>
      </c>
      <c r="I2655" s="207"/>
      <c r="J2655" s="206" t="s">
        <v>67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68</v>
      </c>
      <c r="I2658" s="38"/>
      <c r="J2658" s="38"/>
      <c r="K2658" s="38"/>
      <c r="L2658" s="27"/>
      <c r="M2658" s="109"/>
    </row>
    <row r="2659" spans="1:13">
      <c r="A2659" s="17">
        <v>10</v>
      </c>
      <c r="B2659" s="95"/>
      <c r="C2659" s="6"/>
      <c r="D2659" s="6"/>
      <c r="E2659" s="6"/>
      <c r="F2659" s="6"/>
      <c r="G2659" s="109"/>
      <c r="H2659" s="54" t="s">
        <v>69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2"/>
      <c r="I2660" s="183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9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9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9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9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9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83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84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50</v>
      </c>
      <c r="B2685" s="187"/>
      <c r="C2685" s="187"/>
      <c r="D2685" s="187"/>
      <c r="E2685" s="187"/>
      <c r="F2685" s="187"/>
      <c r="G2685" s="187"/>
      <c r="H2685" s="187"/>
      <c r="I2685" s="187"/>
      <c r="J2685" s="187"/>
      <c r="K2685" s="187"/>
      <c r="L2685" s="187"/>
    </row>
    <row r="2686" spans="1:13">
      <c r="A2686" s="202" t="s">
        <v>86</v>
      </c>
      <c r="B2686" s="203"/>
      <c r="C2686" s="203"/>
      <c r="D2686" s="203"/>
      <c r="E2686" s="203"/>
      <c r="F2686" s="97"/>
      <c r="G2686" s="109"/>
      <c r="H2686" s="96" t="s">
        <v>51</v>
      </c>
      <c r="I2686" s="96"/>
      <c r="J2686" s="96"/>
      <c r="K2686" s="27"/>
      <c r="L2686" s="27"/>
      <c r="M2686" s="109"/>
    </row>
    <row r="2687" spans="1:13">
      <c r="A2687" s="34" t="s">
        <v>52</v>
      </c>
      <c r="B2687" s="97"/>
      <c r="C2687" s="97"/>
      <c r="D2687" s="97"/>
      <c r="E2687" s="97"/>
      <c r="F2687" s="97"/>
      <c r="G2687" s="109"/>
      <c r="H2687" s="55" t="s">
        <v>89</v>
      </c>
      <c r="I2687" s="55"/>
      <c r="J2687" s="55"/>
      <c r="K2687" s="37"/>
      <c r="L2687" s="26"/>
      <c r="M2687" s="134"/>
    </row>
    <row r="2688" spans="1:13">
      <c r="A2688" s="97"/>
      <c r="B2688" s="29"/>
      <c r="C2688" s="15" t="s">
        <v>53</v>
      </c>
      <c r="D2688" s="67"/>
      <c r="E2688" s="30"/>
      <c r="F2688" s="28"/>
      <c r="G2688" s="109"/>
      <c r="H2688" s="31" t="s">
        <v>54</v>
      </c>
      <c r="I2688" s="31" t="s">
        <v>55</v>
      </c>
      <c r="J2688" s="31" t="s">
        <v>56</v>
      </c>
      <c r="K2688" s="31" t="s">
        <v>57</v>
      </c>
      <c r="L2688" s="31" t="s">
        <v>58</v>
      </c>
      <c r="M2688" s="111"/>
    </row>
    <row r="2689" spans="1:13">
      <c r="A2689" s="1"/>
      <c r="B2689" s="1"/>
      <c r="C2689" s="15" t="s">
        <v>59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60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61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62</v>
      </c>
      <c r="B2692" s="11"/>
      <c r="C2692" s="16" t="s">
        <v>63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109"/>
      <c r="H2695" s="98"/>
      <c r="I2695" s="98"/>
      <c r="J2695" s="98"/>
      <c r="K2695" s="9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75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64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65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66</v>
      </c>
      <c r="I2699" s="207"/>
      <c r="J2699" s="206" t="s">
        <v>67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68</v>
      </c>
      <c r="I2702" s="38"/>
      <c r="J2702" s="38"/>
      <c r="K2702" s="38"/>
      <c r="L2702" s="27"/>
      <c r="M2702" s="109"/>
    </row>
    <row r="2703" spans="1:13">
      <c r="A2703" s="17">
        <v>10</v>
      </c>
      <c r="B2703" s="95"/>
      <c r="C2703" s="6"/>
      <c r="D2703" s="6"/>
      <c r="E2703" s="6"/>
      <c r="F2703" s="6"/>
      <c r="G2703" s="109"/>
      <c r="H2703" s="54" t="s">
        <v>69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2"/>
      <c r="I2704" s="183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9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9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9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9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9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83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84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50</v>
      </c>
      <c r="B2729" s="187"/>
      <c r="C2729" s="187"/>
      <c r="D2729" s="187"/>
      <c r="E2729" s="187"/>
      <c r="F2729" s="187"/>
      <c r="G2729" s="187"/>
      <c r="H2729" s="187"/>
      <c r="I2729" s="187"/>
      <c r="J2729" s="187"/>
      <c r="K2729" s="187"/>
      <c r="L2729" s="187"/>
    </row>
    <row r="2730" spans="1:13">
      <c r="A2730" s="202" t="s">
        <v>86</v>
      </c>
      <c r="B2730" s="203"/>
      <c r="C2730" s="203"/>
      <c r="D2730" s="203"/>
      <c r="E2730" s="203"/>
      <c r="F2730" s="97"/>
      <c r="G2730" s="109"/>
      <c r="H2730" s="96" t="s">
        <v>51</v>
      </c>
      <c r="I2730" s="96"/>
      <c r="J2730" s="96"/>
      <c r="K2730" s="27"/>
      <c r="L2730" s="27"/>
      <c r="M2730" s="109"/>
    </row>
    <row r="2731" spans="1:13">
      <c r="A2731" s="34" t="s">
        <v>52</v>
      </c>
      <c r="B2731" s="97"/>
      <c r="C2731" s="97"/>
      <c r="D2731" s="97"/>
      <c r="E2731" s="97"/>
      <c r="F2731" s="97"/>
      <c r="G2731" s="109"/>
      <c r="H2731" s="55" t="s">
        <v>89</v>
      </c>
      <c r="I2731" s="55"/>
      <c r="J2731" s="55"/>
      <c r="K2731" s="37"/>
      <c r="L2731" s="26"/>
      <c r="M2731" s="134"/>
    </row>
    <row r="2732" spans="1:13">
      <c r="A2732" s="97"/>
      <c r="B2732" s="29"/>
      <c r="C2732" s="15" t="s">
        <v>53</v>
      </c>
      <c r="D2732" s="67"/>
      <c r="E2732" s="30"/>
      <c r="F2732" s="28"/>
      <c r="G2732" s="109"/>
      <c r="H2732" s="31" t="s">
        <v>54</v>
      </c>
      <c r="I2732" s="31" t="s">
        <v>55</v>
      </c>
      <c r="J2732" s="31" t="s">
        <v>56</v>
      </c>
      <c r="K2732" s="31" t="s">
        <v>57</v>
      </c>
      <c r="L2732" s="31" t="s">
        <v>58</v>
      </c>
      <c r="M2732" s="111"/>
    </row>
    <row r="2733" spans="1:13">
      <c r="A2733" s="1"/>
      <c r="B2733" s="1"/>
      <c r="C2733" s="15" t="s">
        <v>59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60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61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62</v>
      </c>
      <c r="B2736" s="11"/>
      <c r="C2736" s="16" t="s">
        <v>63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109"/>
      <c r="H2739" s="98"/>
      <c r="I2739" s="98"/>
      <c r="J2739" s="98"/>
      <c r="K2739" s="9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75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64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65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66</v>
      </c>
      <c r="I2743" s="207"/>
      <c r="J2743" s="206" t="s">
        <v>67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68</v>
      </c>
      <c r="I2746" s="38"/>
      <c r="J2746" s="38"/>
      <c r="K2746" s="38"/>
      <c r="L2746" s="27"/>
      <c r="M2746" s="109"/>
    </row>
    <row r="2747" spans="1:13">
      <c r="A2747" s="17">
        <v>10</v>
      </c>
      <c r="B2747" s="95"/>
      <c r="C2747" s="6"/>
      <c r="D2747" s="6"/>
      <c r="E2747" s="6"/>
      <c r="F2747" s="6"/>
      <c r="G2747" s="109"/>
      <c r="H2747" s="54" t="s">
        <v>69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2"/>
      <c r="I2748" s="183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9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9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9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9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9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83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84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50</v>
      </c>
      <c r="B2773" s="187"/>
      <c r="C2773" s="187"/>
      <c r="D2773" s="187"/>
      <c r="E2773" s="187"/>
      <c r="F2773" s="187"/>
      <c r="G2773" s="187"/>
      <c r="H2773" s="187"/>
      <c r="I2773" s="187"/>
      <c r="J2773" s="187"/>
      <c r="K2773" s="187"/>
      <c r="L2773" s="187"/>
    </row>
    <row r="2774" spans="1:13">
      <c r="A2774" s="202" t="s">
        <v>86</v>
      </c>
      <c r="B2774" s="203"/>
      <c r="C2774" s="203"/>
      <c r="D2774" s="203"/>
      <c r="E2774" s="203"/>
      <c r="F2774" s="97"/>
      <c r="G2774" s="109"/>
      <c r="H2774" s="96" t="s">
        <v>51</v>
      </c>
      <c r="I2774" s="96"/>
      <c r="J2774" s="96"/>
      <c r="K2774" s="27"/>
      <c r="L2774" s="27"/>
      <c r="M2774" s="109"/>
    </row>
    <row r="2775" spans="1:13">
      <c r="A2775" s="34" t="s">
        <v>52</v>
      </c>
      <c r="B2775" s="97"/>
      <c r="C2775" s="97"/>
      <c r="D2775" s="97"/>
      <c r="E2775" s="97"/>
      <c r="F2775" s="97"/>
      <c r="G2775" s="109"/>
      <c r="H2775" s="55" t="s">
        <v>89</v>
      </c>
      <c r="I2775" s="55"/>
      <c r="J2775" s="55"/>
      <c r="K2775" s="37"/>
      <c r="L2775" s="26"/>
      <c r="M2775" s="134"/>
    </row>
    <row r="2776" spans="1:13">
      <c r="A2776" s="97"/>
      <c r="B2776" s="29"/>
      <c r="C2776" s="15" t="s">
        <v>53</v>
      </c>
      <c r="D2776" s="67"/>
      <c r="E2776" s="30"/>
      <c r="F2776" s="28"/>
      <c r="G2776" s="109"/>
      <c r="H2776" s="31" t="s">
        <v>54</v>
      </c>
      <c r="I2776" s="31" t="s">
        <v>55</v>
      </c>
      <c r="J2776" s="31" t="s">
        <v>56</v>
      </c>
      <c r="K2776" s="31" t="s">
        <v>57</v>
      </c>
      <c r="L2776" s="31" t="s">
        <v>58</v>
      </c>
      <c r="M2776" s="111"/>
    </row>
    <row r="2777" spans="1:13">
      <c r="A2777" s="1"/>
      <c r="B2777" s="1"/>
      <c r="C2777" s="15" t="s">
        <v>59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60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61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62</v>
      </c>
      <c r="B2780" s="11"/>
      <c r="C2780" s="16" t="s">
        <v>63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109"/>
      <c r="H2783" s="98"/>
      <c r="I2783" s="98"/>
      <c r="J2783" s="98"/>
      <c r="K2783" s="9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75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64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65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66</v>
      </c>
      <c r="I2787" s="207"/>
      <c r="J2787" s="206" t="s">
        <v>67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68</v>
      </c>
      <c r="I2790" s="38"/>
      <c r="J2790" s="38"/>
      <c r="K2790" s="38"/>
      <c r="L2790" s="27"/>
      <c r="M2790" s="109"/>
    </row>
    <row r="2791" spans="1:13">
      <c r="A2791" s="17">
        <v>10</v>
      </c>
      <c r="B2791" s="95"/>
      <c r="C2791" s="6"/>
      <c r="D2791" s="6"/>
      <c r="E2791" s="6"/>
      <c r="F2791" s="6"/>
      <c r="G2791" s="109"/>
      <c r="H2791" s="54" t="s">
        <v>69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2"/>
      <c r="I2792" s="183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9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9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9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9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9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83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84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50</v>
      </c>
      <c r="B2817" s="187"/>
      <c r="C2817" s="187"/>
      <c r="D2817" s="187"/>
      <c r="E2817" s="187"/>
      <c r="F2817" s="187"/>
      <c r="G2817" s="187"/>
      <c r="H2817" s="187"/>
      <c r="I2817" s="187"/>
      <c r="J2817" s="187"/>
      <c r="K2817" s="187"/>
      <c r="L2817" s="187"/>
    </row>
    <row r="2818" spans="1:13">
      <c r="A2818" s="202" t="s">
        <v>86</v>
      </c>
      <c r="B2818" s="203"/>
      <c r="C2818" s="203"/>
      <c r="D2818" s="203"/>
      <c r="E2818" s="203"/>
      <c r="F2818" s="97"/>
      <c r="G2818" s="109"/>
      <c r="H2818" s="96" t="s">
        <v>51</v>
      </c>
      <c r="I2818" s="96"/>
      <c r="J2818" s="96"/>
      <c r="K2818" s="27"/>
      <c r="L2818" s="27"/>
      <c r="M2818" s="109"/>
    </row>
    <row r="2819" spans="1:13">
      <c r="A2819" s="34" t="s">
        <v>52</v>
      </c>
      <c r="B2819" s="97"/>
      <c r="C2819" s="97"/>
      <c r="D2819" s="97"/>
      <c r="E2819" s="97"/>
      <c r="F2819" s="97"/>
      <c r="G2819" s="109"/>
      <c r="H2819" s="55" t="s">
        <v>89</v>
      </c>
      <c r="I2819" s="55"/>
      <c r="J2819" s="55"/>
      <c r="K2819" s="37"/>
      <c r="L2819" s="26"/>
      <c r="M2819" s="134"/>
    </row>
    <row r="2820" spans="1:13">
      <c r="A2820" s="97"/>
      <c r="B2820" s="29"/>
      <c r="C2820" s="15" t="s">
        <v>53</v>
      </c>
      <c r="D2820" s="67"/>
      <c r="E2820" s="30"/>
      <c r="F2820" s="28"/>
      <c r="G2820" s="109"/>
      <c r="H2820" s="31" t="s">
        <v>54</v>
      </c>
      <c r="I2820" s="31" t="s">
        <v>55</v>
      </c>
      <c r="J2820" s="31" t="s">
        <v>56</v>
      </c>
      <c r="K2820" s="31" t="s">
        <v>57</v>
      </c>
      <c r="L2820" s="31" t="s">
        <v>58</v>
      </c>
      <c r="M2820" s="111"/>
    </row>
    <row r="2821" spans="1:13">
      <c r="A2821" s="1"/>
      <c r="B2821" s="1"/>
      <c r="C2821" s="15" t="s">
        <v>59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60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61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62</v>
      </c>
      <c r="B2824" s="11"/>
      <c r="C2824" s="16" t="s">
        <v>63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109"/>
      <c r="H2827" s="98"/>
      <c r="I2827" s="98"/>
      <c r="J2827" s="98"/>
      <c r="K2827" s="9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75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64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65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66</v>
      </c>
      <c r="I2831" s="207"/>
      <c r="J2831" s="206" t="s">
        <v>67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68</v>
      </c>
      <c r="I2834" s="38"/>
      <c r="J2834" s="38"/>
      <c r="K2834" s="38"/>
      <c r="L2834" s="27"/>
      <c r="M2834" s="109"/>
    </row>
    <row r="2835" spans="1:13">
      <c r="A2835" s="17">
        <v>10</v>
      </c>
      <c r="B2835" s="95"/>
      <c r="C2835" s="6"/>
      <c r="D2835" s="6"/>
      <c r="E2835" s="6"/>
      <c r="F2835" s="6"/>
      <c r="G2835" s="109"/>
      <c r="H2835" s="54" t="s">
        <v>69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2"/>
      <c r="I2836" s="183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9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9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9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9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9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83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84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50</v>
      </c>
      <c r="B2861" s="187"/>
      <c r="C2861" s="187"/>
      <c r="D2861" s="187"/>
      <c r="E2861" s="187"/>
      <c r="F2861" s="187"/>
      <c r="G2861" s="187"/>
      <c r="H2861" s="187"/>
      <c r="I2861" s="187"/>
      <c r="J2861" s="187"/>
      <c r="K2861" s="187"/>
      <c r="L2861" s="187"/>
    </row>
    <row r="2862" spans="1:13">
      <c r="A2862" s="202" t="s">
        <v>86</v>
      </c>
      <c r="B2862" s="203"/>
      <c r="C2862" s="203"/>
      <c r="D2862" s="203"/>
      <c r="E2862" s="203"/>
      <c r="F2862" s="97"/>
      <c r="G2862" s="109"/>
      <c r="H2862" s="96" t="s">
        <v>51</v>
      </c>
      <c r="I2862" s="96"/>
      <c r="J2862" s="96"/>
      <c r="K2862" s="27"/>
      <c r="L2862" s="27"/>
      <c r="M2862" s="109"/>
    </row>
    <row r="2863" spans="1:13">
      <c r="A2863" s="34" t="s">
        <v>52</v>
      </c>
      <c r="B2863" s="97"/>
      <c r="C2863" s="97"/>
      <c r="D2863" s="97"/>
      <c r="E2863" s="97"/>
      <c r="F2863" s="97"/>
      <c r="G2863" s="109"/>
      <c r="H2863" s="55" t="s">
        <v>89</v>
      </c>
      <c r="I2863" s="55"/>
      <c r="J2863" s="55"/>
      <c r="K2863" s="37"/>
      <c r="L2863" s="26"/>
      <c r="M2863" s="134"/>
    </row>
    <row r="2864" spans="1:13">
      <c r="A2864" s="97"/>
      <c r="B2864" s="29"/>
      <c r="C2864" s="15" t="s">
        <v>53</v>
      </c>
      <c r="D2864" s="67"/>
      <c r="E2864" s="30"/>
      <c r="F2864" s="28"/>
      <c r="G2864" s="109"/>
      <c r="H2864" s="31" t="s">
        <v>54</v>
      </c>
      <c r="I2864" s="31" t="s">
        <v>55</v>
      </c>
      <c r="J2864" s="31" t="s">
        <v>56</v>
      </c>
      <c r="K2864" s="31" t="s">
        <v>57</v>
      </c>
      <c r="L2864" s="31" t="s">
        <v>58</v>
      </c>
      <c r="M2864" s="111"/>
    </row>
    <row r="2865" spans="1:13">
      <c r="A2865" s="1"/>
      <c r="B2865" s="1"/>
      <c r="C2865" s="15" t="s">
        <v>59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60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61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62</v>
      </c>
      <c r="B2868" s="11"/>
      <c r="C2868" s="16" t="s">
        <v>63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109"/>
      <c r="H2871" s="98"/>
      <c r="I2871" s="98"/>
      <c r="J2871" s="98"/>
      <c r="K2871" s="9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75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64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65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66</v>
      </c>
      <c r="I2875" s="207"/>
      <c r="J2875" s="206" t="s">
        <v>67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68</v>
      </c>
      <c r="I2878" s="38"/>
      <c r="J2878" s="38"/>
      <c r="K2878" s="38"/>
      <c r="L2878" s="27"/>
      <c r="M2878" s="109"/>
    </row>
    <row r="2879" spans="1:13">
      <c r="A2879" s="17">
        <v>10</v>
      </c>
      <c r="B2879" s="95"/>
      <c r="C2879" s="6"/>
      <c r="D2879" s="6"/>
      <c r="E2879" s="6"/>
      <c r="F2879" s="6"/>
      <c r="G2879" s="109"/>
      <c r="H2879" s="54" t="s">
        <v>69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2"/>
      <c r="I2880" s="183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9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9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9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9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9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83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84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50</v>
      </c>
      <c r="B2905" s="187"/>
      <c r="C2905" s="187"/>
      <c r="D2905" s="187"/>
      <c r="E2905" s="187"/>
      <c r="F2905" s="187"/>
      <c r="G2905" s="187"/>
      <c r="H2905" s="187"/>
      <c r="I2905" s="187"/>
      <c r="J2905" s="187"/>
      <c r="K2905" s="187"/>
      <c r="L2905" s="187"/>
    </row>
    <row r="2906" spans="1:13">
      <c r="A2906" s="202" t="s">
        <v>86</v>
      </c>
      <c r="B2906" s="203"/>
      <c r="C2906" s="203"/>
      <c r="D2906" s="203"/>
      <c r="E2906" s="203"/>
      <c r="F2906" s="97"/>
      <c r="G2906" s="109"/>
      <c r="H2906" s="96" t="s">
        <v>51</v>
      </c>
      <c r="I2906" s="96"/>
      <c r="J2906" s="96"/>
      <c r="K2906" s="27"/>
      <c r="L2906" s="27"/>
      <c r="M2906" s="109"/>
    </row>
    <row r="2907" spans="1:13">
      <c r="A2907" s="34" t="s">
        <v>52</v>
      </c>
      <c r="B2907" s="97"/>
      <c r="C2907" s="97"/>
      <c r="D2907" s="97"/>
      <c r="E2907" s="97"/>
      <c r="F2907" s="97"/>
      <c r="G2907" s="109"/>
      <c r="H2907" s="55" t="s">
        <v>89</v>
      </c>
      <c r="I2907" s="55"/>
      <c r="J2907" s="55"/>
      <c r="K2907" s="37"/>
      <c r="L2907" s="26"/>
      <c r="M2907" s="134"/>
    </row>
    <row r="2908" spans="1:13">
      <c r="A2908" s="97"/>
      <c r="B2908" s="29"/>
      <c r="C2908" s="15" t="s">
        <v>53</v>
      </c>
      <c r="D2908" s="67"/>
      <c r="E2908" s="30"/>
      <c r="F2908" s="28"/>
      <c r="G2908" s="109"/>
      <c r="H2908" s="31" t="s">
        <v>54</v>
      </c>
      <c r="I2908" s="31" t="s">
        <v>55</v>
      </c>
      <c r="J2908" s="31" t="s">
        <v>56</v>
      </c>
      <c r="K2908" s="31" t="s">
        <v>57</v>
      </c>
      <c r="L2908" s="31" t="s">
        <v>58</v>
      </c>
      <c r="M2908" s="111"/>
    </row>
    <row r="2909" spans="1:13">
      <c r="A2909" s="1"/>
      <c r="B2909" s="1"/>
      <c r="C2909" s="15" t="s">
        <v>59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60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61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62</v>
      </c>
      <c r="B2912" s="11"/>
      <c r="C2912" s="16" t="s">
        <v>63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109"/>
      <c r="H2915" s="98"/>
      <c r="I2915" s="98"/>
      <c r="J2915" s="98"/>
      <c r="K2915" s="9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75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64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65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66</v>
      </c>
      <c r="I2919" s="207"/>
      <c r="J2919" s="206" t="s">
        <v>67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68</v>
      </c>
      <c r="I2922" s="38"/>
      <c r="J2922" s="38"/>
      <c r="K2922" s="38"/>
      <c r="L2922" s="27"/>
      <c r="M2922" s="109"/>
    </row>
    <row r="2923" spans="1:13">
      <c r="A2923" s="17">
        <v>10</v>
      </c>
      <c r="B2923" s="95"/>
      <c r="C2923" s="6"/>
      <c r="D2923" s="6"/>
      <c r="E2923" s="6"/>
      <c r="F2923" s="6"/>
      <c r="G2923" s="109"/>
      <c r="H2923" s="54" t="s">
        <v>69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2"/>
      <c r="I2924" s="183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9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9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9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9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9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83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84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50</v>
      </c>
      <c r="B2949" s="187"/>
      <c r="C2949" s="187"/>
      <c r="D2949" s="187"/>
      <c r="E2949" s="187"/>
      <c r="F2949" s="187"/>
      <c r="G2949" s="187"/>
      <c r="H2949" s="187"/>
      <c r="I2949" s="187"/>
      <c r="J2949" s="187"/>
      <c r="K2949" s="187"/>
      <c r="L2949" s="187"/>
    </row>
    <row r="2950" spans="1:13">
      <c r="A2950" s="202" t="s">
        <v>86</v>
      </c>
      <c r="B2950" s="203"/>
      <c r="C2950" s="203"/>
      <c r="D2950" s="203"/>
      <c r="E2950" s="203"/>
      <c r="F2950" s="97"/>
      <c r="G2950" s="109"/>
      <c r="H2950" s="96" t="s">
        <v>51</v>
      </c>
      <c r="I2950" s="96"/>
      <c r="J2950" s="96"/>
      <c r="K2950" s="27"/>
      <c r="L2950" s="27"/>
      <c r="M2950" s="109"/>
    </row>
    <row r="2951" spans="1:13">
      <c r="A2951" s="34" t="s">
        <v>52</v>
      </c>
      <c r="B2951" s="97"/>
      <c r="C2951" s="97"/>
      <c r="D2951" s="97"/>
      <c r="E2951" s="97"/>
      <c r="F2951" s="97"/>
      <c r="G2951" s="109"/>
      <c r="H2951" s="55" t="s">
        <v>89</v>
      </c>
      <c r="I2951" s="55"/>
      <c r="J2951" s="55"/>
      <c r="K2951" s="37"/>
      <c r="L2951" s="26"/>
      <c r="M2951" s="134"/>
    </row>
    <row r="2952" spans="1:13">
      <c r="A2952" s="97"/>
      <c r="B2952" s="29"/>
      <c r="C2952" s="15" t="s">
        <v>53</v>
      </c>
      <c r="D2952" s="67"/>
      <c r="E2952" s="30"/>
      <c r="F2952" s="28"/>
      <c r="G2952" s="109"/>
      <c r="H2952" s="31" t="s">
        <v>54</v>
      </c>
      <c r="I2952" s="31" t="s">
        <v>55</v>
      </c>
      <c r="J2952" s="31" t="s">
        <v>56</v>
      </c>
      <c r="K2952" s="31" t="s">
        <v>57</v>
      </c>
      <c r="L2952" s="31" t="s">
        <v>58</v>
      </c>
      <c r="M2952" s="111"/>
    </row>
    <row r="2953" spans="1:13">
      <c r="A2953" s="1"/>
      <c r="B2953" s="1"/>
      <c r="C2953" s="15" t="s">
        <v>59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60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61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62</v>
      </c>
      <c r="B2956" s="11"/>
      <c r="C2956" s="16" t="s">
        <v>63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109"/>
      <c r="H2959" s="98"/>
      <c r="I2959" s="98"/>
      <c r="J2959" s="98"/>
      <c r="K2959" s="9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75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64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65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66</v>
      </c>
      <c r="I2963" s="207"/>
      <c r="J2963" s="206" t="s">
        <v>67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68</v>
      </c>
      <c r="I2966" s="38"/>
      <c r="J2966" s="38"/>
      <c r="K2966" s="38"/>
      <c r="L2966" s="27"/>
      <c r="M2966" s="109"/>
    </row>
    <row r="2967" spans="1:13">
      <c r="A2967" s="17">
        <v>10</v>
      </c>
      <c r="B2967" s="95"/>
      <c r="C2967" s="6"/>
      <c r="D2967" s="6"/>
      <c r="E2967" s="6"/>
      <c r="F2967" s="6"/>
      <c r="G2967" s="109"/>
      <c r="H2967" s="54" t="s">
        <v>69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2"/>
      <c r="I2968" s="183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9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9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9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9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9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83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84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H2964:I2965"/>
    <mergeCell ref="J2964:K2965"/>
    <mergeCell ref="H2968:I2968"/>
    <mergeCell ref="H115:I115"/>
    <mergeCell ref="H159:I15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</vt:i4>
      </vt:variant>
      <vt:variant>
        <vt:lpstr>已命名的範圍</vt:lpstr>
      </vt:variant>
      <vt:variant>
        <vt:i4>21</vt:i4>
      </vt:variant>
    </vt:vector>
  </HeadingPairs>
  <TitlesOfParts>
    <vt:vector size="44" baseType="lpstr">
      <vt:lpstr>模組</vt:lpstr>
      <vt:lpstr>FUCK</vt:lpstr>
      <vt:lpstr>RH300X150</vt:lpstr>
      <vt:lpstr>RH200X200(400YB)(0423)</vt:lpstr>
      <vt:lpstr>RH692X300</vt:lpstr>
      <vt:lpstr>BH692X250</vt:lpstr>
      <vt:lpstr>BH792X300</vt:lpstr>
      <vt:lpstr>RH390X300</vt:lpstr>
      <vt:lpstr>RH148X100</vt:lpstr>
      <vt:lpstr>BH692X200</vt:lpstr>
      <vt:lpstr>RH488X300</vt:lpstr>
      <vt:lpstr>RH294X200</vt:lpstr>
      <vt:lpstr>BH650X200</vt:lpstr>
      <vt:lpstr>RH400X200</vt:lpstr>
      <vt:lpstr>RH200X100&amp;RH350X175</vt:lpstr>
      <vt:lpstr>RH250X125</vt:lpstr>
      <vt:lpstr>RH150X75</vt:lpstr>
      <vt:lpstr>RH428X407</vt:lpstr>
      <vt:lpstr>RH250X250&amp;RH150X150</vt:lpstr>
      <vt:lpstr>RH150X150(SN400YB)</vt:lpstr>
      <vt:lpstr>RH300X300</vt:lpstr>
      <vt:lpstr>RH588X300</vt:lpstr>
      <vt:lpstr>RH200X200(490B&amp;400YB)</vt:lpstr>
      <vt:lpstr>BH650X200!Print_Area</vt:lpstr>
      <vt:lpstr>BH692X200!Print_Area</vt:lpstr>
      <vt:lpstr>BH692X250!Print_Area</vt:lpstr>
      <vt:lpstr>BH792X300!Print_Area</vt:lpstr>
      <vt:lpstr>RH148X100!Print_Area</vt:lpstr>
      <vt:lpstr>'RH150X150(SN400YB)'!Print_Area</vt:lpstr>
      <vt:lpstr>RH150X75!Print_Area</vt:lpstr>
      <vt:lpstr>'RH200X100&amp;RH350X175'!Print_Area</vt:lpstr>
      <vt:lpstr>'RH200X200(400YB)(0423)'!Print_Area</vt:lpstr>
      <vt:lpstr>'RH200X200(490B&amp;400YB)'!Print_Area</vt:lpstr>
      <vt:lpstr>RH250X125!Print_Area</vt:lpstr>
      <vt:lpstr>'RH250X250&amp;RH150X150'!Print_Area</vt:lpstr>
      <vt:lpstr>RH294X200!Print_Area</vt:lpstr>
      <vt:lpstr>RH300X150!Print_Area</vt:lpstr>
      <vt:lpstr>RH300X300!Print_Area</vt:lpstr>
      <vt:lpstr>RH390X300!Print_Area</vt:lpstr>
      <vt:lpstr>RH400X200!Print_Area</vt:lpstr>
      <vt:lpstr>RH428X407!Print_Area</vt:lpstr>
      <vt:lpstr>RH488X300!Print_Area</vt:lpstr>
      <vt:lpstr>RH588X300!Print_Area</vt:lpstr>
      <vt:lpstr>RH692X300!Print_Area</vt:lpstr>
    </vt:vector>
  </TitlesOfParts>
  <Company>YY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</dc:creator>
  <cp:lastModifiedBy>staff</cp:lastModifiedBy>
  <cp:lastPrinted>2021-05-18T00:47:20Z</cp:lastPrinted>
  <dcterms:created xsi:type="dcterms:W3CDTF">2007-01-22T02:40:35Z</dcterms:created>
  <dcterms:modified xsi:type="dcterms:W3CDTF">2021-05-18T00:53:00Z</dcterms:modified>
</cp:coreProperties>
</file>