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mplate" sheetId="1" r:id="rId3"/>
    <sheet state="visible" name="Sheet8" sheetId="2" r:id="rId4"/>
  </sheets>
  <definedNames/>
  <calcPr/>
</workbook>
</file>

<file path=xl/sharedStrings.xml><?xml version="1.0" encoding="utf-8"?>
<sst xmlns="http://schemas.openxmlformats.org/spreadsheetml/2006/main" count="374" uniqueCount="57">
  <si>
    <t xml:space="preserve">Kelly </t>
  </si>
  <si>
    <t>Danny</t>
  </si>
  <si>
    <t>Jenny</t>
  </si>
  <si>
    <t>Theresa</t>
  </si>
  <si>
    <t>Sesey</t>
  </si>
  <si>
    <t>Jennifer</t>
  </si>
  <si>
    <t>Dzyn</t>
  </si>
  <si>
    <t>Tammy</t>
  </si>
  <si>
    <t>Andy</t>
  </si>
  <si>
    <t>TammyS</t>
  </si>
  <si>
    <t>Cindy</t>
  </si>
  <si>
    <t>Kim</t>
  </si>
  <si>
    <t>Gift card ban</t>
  </si>
  <si>
    <t>Total</t>
  </si>
  <si>
    <t>Credit</t>
  </si>
  <si>
    <t>cash</t>
  </si>
  <si>
    <t>Gift card used</t>
  </si>
  <si>
    <t>total</t>
  </si>
  <si>
    <t>Tip</t>
  </si>
  <si>
    <t>Cash tru 20%Tip</t>
  </si>
  <si>
    <t xml:space="preserve">Cash con lai </t>
  </si>
  <si>
    <t>Monday</t>
  </si>
  <si>
    <t>tuesday</t>
  </si>
  <si>
    <t>Wednesday</t>
  </si>
  <si>
    <t>Thursday</t>
  </si>
  <si>
    <t>Friday</t>
  </si>
  <si>
    <t>Saturday</t>
  </si>
  <si>
    <t>Sunday</t>
  </si>
  <si>
    <t>Date</t>
  </si>
  <si>
    <t>Services</t>
  </si>
  <si>
    <t>Tim</t>
  </si>
  <si>
    <t>Amy</t>
  </si>
  <si>
    <t>Michele</t>
  </si>
  <si>
    <t>Cash</t>
  </si>
  <si>
    <t>Cr</t>
  </si>
  <si>
    <t>Employee's Total Earnings:</t>
  </si>
  <si>
    <t>Employee's Tips Total:</t>
  </si>
  <si>
    <t>Cash Total</t>
  </si>
  <si>
    <t>Cash after tips:</t>
  </si>
  <si>
    <t>Cr Total</t>
  </si>
  <si>
    <t>Tip Total</t>
  </si>
  <si>
    <t>Tien dua chi 102</t>
  </si>
  <si>
    <t>Service</t>
  </si>
  <si>
    <t>Michelle</t>
  </si>
  <si>
    <t>Sessey</t>
  </si>
  <si>
    <t>Total:</t>
  </si>
  <si>
    <t xml:space="preserve"> </t>
  </si>
  <si>
    <t>Employee's Tips Total (80%):</t>
  </si>
  <si>
    <t>Cash Total:</t>
  </si>
  <si>
    <t>Cr Total:</t>
  </si>
  <si>
    <t>Tip Total:</t>
  </si>
  <si>
    <t>Kelly</t>
  </si>
  <si>
    <t>Kelly chua adjust 7</t>
  </si>
  <si>
    <t>tra chu 3 : $34 tien loc nuoc</t>
  </si>
  <si>
    <t>Cash con 40</t>
  </si>
  <si>
    <t>Deb</t>
  </si>
  <si>
    <t>← (add $50 for gift certificate)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</si>
</sst>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color rgb="FFFF0000"/>
    </font>
    <font>
      <color rgb="FF000000"/>
    </font>
    <font>
      <b/>
      <sz val="12.0"/>
      <color rgb="FF000000"/>
      <name val="Ubuntu"/>
    </font>
    <font>
      <i/>
      <sz val="12.0"/>
      <name val="Ubuntu"/>
    </font>
    <font>
      <sz val="12.0"/>
      <name val="Ubuntu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CAF4C9"/>
        <bgColor rgb="FFCAF4C9"/>
      </patternFill>
    </fill>
    <fill>
      <patternFill patternType="solid">
        <fgColor rgb="FFE6F3FF"/>
        <bgColor rgb="FFE6F3F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3" numFmtId="0" xfId="0" applyAlignment="1" applyFill="1" applyFont="1">
      <alignment/>
    </xf>
    <xf borderId="0" fillId="3" fontId="1" numFmtId="14" xfId="0" applyAlignment="1" applyFill="1" applyFont="1" applyNumberFormat="1">
      <alignment/>
    </xf>
    <xf borderId="0" fillId="3" fontId="1" numFmtId="0" xfId="0" applyAlignment="1" applyFont="1">
      <alignment/>
    </xf>
    <xf borderId="0" fillId="3" fontId="1" numFmtId="0" xfId="0" applyFont="1"/>
    <xf borderId="0" fillId="3" fontId="2" numFmtId="0" xfId="0" applyFont="1"/>
    <xf borderId="0" fillId="3" fontId="3" numFmtId="0" xfId="0" applyFont="1"/>
    <xf borderId="0" fillId="3" fontId="3" numFmtId="0" xfId="0" applyAlignment="1" applyFont="1">
      <alignment/>
    </xf>
    <xf borderId="0" fillId="0" fontId="2" numFmtId="0" xfId="0" applyFont="1"/>
    <xf borderId="0" fillId="2" fontId="3" numFmtId="0" xfId="0" applyFont="1"/>
    <xf borderId="1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0" fontId="1" numFmtId="0" xfId="0" applyBorder="1" applyFont="1"/>
    <xf borderId="4" fillId="0" fontId="1" numFmtId="0" xfId="0" applyBorder="1" applyFont="1"/>
    <xf borderId="3" fillId="0" fontId="5" numFmtId="0" xfId="0" applyAlignment="1" applyBorder="1" applyFont="1">
      <alignment horizontal="center"/>
    </xf>
    <xf borderId="0" fillId="0" fontId="6" numFmtId="0" xfId="0" applyFont="1"/>
    <xf borderId="5" fillId="0" fontId="1" numFmtId="0" xfId="0" applyBorder="1" applyFont="1"/>
    <xf borderId="6" fillId="0" fontId="1" numFmtId="0" xfId="0" applyBorder="1" applyFont="1"/>
    <xf borderId="6" fillId="4" fontId="6" numFmtId="0" xfId="0" applyAlignment="1" applyBorder="1" applyFill="1" applyFont="1">
      <alignment horizontal="center"/>
    </xf>
    <xf borderId="6" fillId="5" fontId="6" numFmtId="0" xfId="0" applyAlignment="1" applyBorder="1" applyFill="1" applyFont="1">
      <alignment horizontal="center"/>
    </xf>
    <xf borderId="6" fillId="0" fontId="6" numFmtId="0" xfId="0" applyAlignment="1" applyBorder="1" applyFont="1">
      <alignment horizontal="center"/>
    </xf>
    <xf borderId="6" fillId="4" fontId="6" numFmtId="0" xfId="0" applyAlignment="1" applyBorder="1" applyFont="1">
      <alignment/>
    </xf>
    <xf borderId="7" fillId="0" fontId="6" numFmtId="14" xfId="0" applyAlignment="1" applyBorder="1" applyFont="1" applyNumberFormat="1">
      <alignment horizontal="right"/>
    </xf>
    <xf borderId="7" fillId="0" fontId="6" numFmtId="0" xfId="0" applyAlignment="1" applyBorder="1" applyFont="1">
      <alignment/>
    </xf>
    <xf borderId="7" fillId="4" fontId="6" numFmtId="0" xfId="0" applyAlignment="1" applyBorder="1" applyFont="1">
      <alignment/>
    </xf>
    <xf borderId="7" fillId="5" fontId="6" numFmtId="0" xfId="0" applyAlignment="1" applyBorder="1" applyFont="1">
      <alignment/>
    </xf>
    <xf borderId="7" fillId="0" fontId="6" numFmtId="0" xfId="0" applyAlignment="1" applyBorder="1" applyFont="1">
      <alignment/>
    </xf>
    <xf borderId="7" fillId="4" fontId="6" numFmtId="0" xfId="0" applyAlignment="1" applyBorder="1" applyFont="1">
      <alignment/>
    </xf>
    <xf borderId="7" fillId="5" fontId="6" numFmtId="0" xfId="0" applyAlignment="1" applyBorder="1" applyFont="1">
      <alignment/>
    </xf>
    <xf borderId="7" fillId="0" fontId="6" numFmtId="0" xfId="0" applyAlignment="1" applyBorder="1" applyFont="1">
      <alignment horizontal="right"/>
    </xf>
    <xf borderId="7" fillId="0" fontId="6" numFmtId="0" xfId="0" applyAlignment="1" applyBorder="1" applyFont="1">
      <alignment/>
    </xf>
    <xf borderId="7" fillId="5" fontId="6" numFmtId="0" xfId="0" applyAlignment="1" applyBorder="1" applyFont="1">
      <alignment/>
    </xf>
    <xf borderId="5" fillId="3" fontId="6" numFmtId="0" xfId="0" applyAlignment="1" applyBorder="1" applyFont="1">
      <alignment/>
    </xf>
    <xf borderId="6" fillId="3" fontId="6" numFmtId="0" xfId="0" applyAlignment="1" applyBorder="1" applyFont="1">
      <alignment/>
    </xf>
    <xf borderId="6" fillId="3" fontId="6" numFmtId="0" xfId="0" applyAlignment="1" applyBorder="1" applyFont="1">
      <alignment horizontal="right"/>
    </xf>
    <xf borderId="0" fillId="0" fontId="6" numFmtId="0" xfId="0" applyAlignment="1" applyFont="1">
      <alignment/>
    </xf>
    <xf borderId="8" fillId="0" fontId="6" numFmtId="0" xfId="0" applyAlignment="1" applyBorder="1" applyFont="1">
      <alignment/>
    </xf>
    <xf borderId="3" fillId="0" fontId="6" numFmtId="0" xfId="0" applyAlignment="1" applyBorder="1" applyFont="1">
      <alignment/>
    </xf>
    <xf borderId="3" fillId="0" fontId="6" numFmtId="0" xfId="0" applyBorder="1" applyFont="1"/>
    <xf borderId="4" fillId="0" fontId="6" numFmtId="0" xfId="0" applyBorder="1" applyFont="1"/>
    <xf borderId="0" fillId="0" fontId="6" numFmtId="0" xfId="0" applyAlignment="1" applyFont="1">
      <alignment/>
    </xf>
    <xf borderId="8" fillId="0" fontId="6" numFmtId="0" xfId="0" applyAlignment="1" applyBorder="1" applyFont="1">
      <alignment/>
    </xf>
    <xf borderId="4" fillId="0" fontId="6" numFmtId="0" xfId="0" applyAlignment="1" applyBorder="1" applyFont="1">
      <alignment/>
    </xf>
    <xf borderId="0" fillId="6" fontId="6" numFmtId="0" xfId="0" applyAlignment="1" applyFill="1" applyFont="1">
      <alignment/>
    </xf>
    <xf borderId="0" fillId="7" fontId="6" numFmtId="0" xfId="0" applyFill="1" applyFont="1"/>
    <xf borderId="1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6" fillId="5" fontId="6" numFmtId="0" xfId="0" applyAlignment="1" applyBorder="1" applyFont="1">
      <alignment horizontal="center"/>
    </xf>
    <xf borderId="6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3" fontId="6" numFmtId="0" xfId="0" applyAlignment="1" applyFont="1">
      <alignment horizontal="right"/>
    </xf>
    <xf borderId="7" fillId="0" fontId="6" numFmtId="0" xfId="0" applyBorder="1" applyFont="1"/>
    <xf borderId="7" fillId="0" fontId="6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Q1" s="2" t="s">
        <v>13</v>
      </c>
      <c r="S1" s="1" t="s">
        <v>14</v>
      </c>
      <c r="T1" s="1" t="s">
        <v>15</v>
      </c>
      <c r="U1" s="3" t="s">
        <v>16</v>
      </c>
      <c r="V1" s="2" t="s">
        <v>17</v>
      </c>
      <c r="X1" s="1" t="s">
        <v>18</v>
      </c>
      <c r="Y1" s="1" t="s">
        <v>19</v>
      </c>
      <c r="Z1" s="1" t="s">
        <v>20</v>
      </c>
    </row>
    <row r="2">
      <c r="A2" s="4">
        <v>42457.0</v>
      </c>
      <c r="B2" s="5" t="s">
        <v>21</v>
      </c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7" t="str">
        <f t="shared" ref="Q2:Q8" si="1">SUM(C2:P2)</f>
        <v>0</v>
      </c>
      <c r="R2" s="6"/>
      <c r="S2" s="5"/>
      <c r="T2" s="5"/>
      <c r="U2" s="8"/>
      <c r="V2" s="7" t="str">
        <f t="shared" ref="V2:V3" si="2">S2+T2</f>
        <v>0</v>
      </c>
      <c r="W2" s="6" t="str">
        <f t="shared" ref="W2:W8" si="3">V2-Q2</f>
        <v>0</v>
      </c>
      <c r="X2" s="5"/>
      <c r="Y2" s="6" t="str">
        <f t="shared" ref="Y2:Y8" si="4">T2-X2*0.8</f>
        <v>0</v>
      </c>
      <c r="Z2" s="5"/>
    </row>
    <row r="3">
      <c r="A3" s="4">
        <v>42458.0</v>
      </c>
      <c r="B3" s="5" t="s">
        <v>22</v>
      </c>
      <c r="C3" s="6"/>
      <c r="D3" s="6"/>
      <c r="E3" s="6"/>
      <c r="F3" s="6"/>
      <c r="G3" s="6"/>
      <c r="H3" s="5"/>
      <c r="I3" s="5"/>
      <c r="J3" s="5"/>
      <c r="K3" s="6"/>
      <c r="L3" s="6"/>
      <c r="M3" s="6"/>
      <c r="N3" s="6"/>
      <c r="O3" s="5"/>
      <c r="P3" s="6"/>
      <c r="Q3" s="7" t="str">
        <f t="shared" si="1"/>
        <v>0</v>
      </c>
      <c r="R3" s="6"/>
      <c r="S3" s="5"/>
      <c r="T3" s="5"/>
      <c r="U3" s="8"/>
      <c r="V3" s="7" t="str">
        <f t="shared" si="2"/>
        <v>0</v>
      </c>
      <c r="W3" s="6" t="str">
        <f t="shared" si="3"/>
        <v>0</v>
      </c>
      <c r="X3" s="5"/>
      <c r="Y3" s="6" t="str">
        <f t="shared" si="4"/>
        <v>0</v>
      </c>
      <c r="Z3" s="5"/>
    </row>
    <row r="4">
      <c r="A4" s="4">
        <v>42459.0</v>
      </c>
      <c r="B4" s="5" t="s">
        <v>23</v>
      </c>
      <c r="C4" s="6"/>
      <c r="D4" s="5"/>
      <c r="E4" s="5"/>
      <c r="F4" s="5"/>
      <c r="G4" s="5"/>
      <c r="H4" s="6"/>
      <c r="I4" s="6"/>
      <c r="J4" s="5"/>
      <c r="K4" s="6"/>
      <c r="L4" s="6"/>
      <c r="M4" s="6"/>
      <c r="N4" s="6"/>
      <c r="O4" s="6"/>
      <c r="P4" s="6"/>
      <c r="Q4" s="7" t="str">
        <f t="shared" si="1"/>
        <v>0</v>
      </c>
      <c r="R4" s="6"/>
      <c r="S4" s="5"/>
      <c r="T4" s="5"/>
      <c r="U4" s="9"/>
      <c r="V4" s="7" t="str">
        <f t="shared" ref="V4:V8" si="5">S4+T4+U4</f>
        <v>0</v>
      </c>
      <c r="W4" s="6" t="str">
        <f t="shared" si="3"/>
        <v>0</v>
      </c>
      <c r="X4" s="5"/>
      <c r="Y4" s="6" t="str">
        <f t="shared" si="4"/>
        <v>0</v>
      </c>
      <c r="Z4" s="5"/>
    </row>
    <row r="5">
      <c r="A5" s="4">
        <v>42460.0</v>
      </c>
      <c r="B5" s="1" t="s">
        <v>24</v>
      </c>
      <c r="C5" s="1"/>
      <c r="D5" s="1"/>
      <c r="E5" s="1"/>
      <c r="F5" s="1"/>
      <c r="G5" s="1"/>
      <c r="H5" s="1"/>
      <c r="I5" s="1"/>
      <c r="J5" s="1"/>
      <c r="K5" s="1"/>
      <c r="Q5" s="10" t="str">
        <f t="shared" si="1"/>
        <v>0</v>
      </c>
      <c r="S5" s="1"/>
      <c r="U5" s="11"/>
      <c r="V5" s="7" t="str">
        <f t="shared" si="5"/>
        <v>0</v>
      </c>
      <c r="W5" s="6" t="str">
        <f t="shared" si="3"/>
        <v>0</v>
      </c>
      <c r="X5" s="1"/>
      <c r="Y5" t="str">
        <f t="shared" si="4"/>
        <v>0</v>
      </c>
      <c r="Z5" s="1"/>
    </row>
    <row r="6">
      <c r="A6" s="4">
        <v>42461.0</v>
      </c>
      <c r="B6" s="5" t="s">
        <v>25</v>
      </c>
      <c r="C6" s="5"/>
      <c r="D6" s="5"/>
      <c r="E6" s="6"/>
      <c r="F6" s="5"/>
      <c r="G6" s="5"/>
      <c r="H6" s="5"/>
      <c r="I6" s="6"/>
      <c r="J6" s="5"/>
      <c r="K6" s="6"/>
      <c r="L6" s="6"/>
      <c r="M6" s="6"/>
      <c r="N6" s="6"/>
      <c r="O6" s="6"/>
      <c r="P6" s="6"/>
      <c r="Q6" s="7" t="str">
        <f t="shared" si="1"/>
        <v>0</v>
      </c>
      <c r="R6" s="6"/>
      <c r="S6" s="5"/>
      <c r="T6" s="5"/>
      <c r="U6" s="3"/>
      <c r="V6" s="7" t="str">
        <f t="shared" si="5"/>
        <v>0</v>
      </c>
      <c r="W6" s="6" t="str">
        <f t="shared" si="3"/>
        <v>0</v>
      </c>
      <c r="X6" s="5"/>
      <c r="Y6" s="6" t="str">
        <f t="shared" si="4"/>
        <v>0</v>
      </c>
      <c r="Z6" s="5"/>
    </row>
    <row r="7">
      <c r="A7" s="4">
        <v>42462.0</v>
      </c>
      <c r="B7" s="5" t="s">
        <v>26</v>
      </c>
      <c r="C7" s="5"/>
      <c r="D7" s="5"/>
      <c r="E7" s="5"/>
      <c r="F7" s="5"/>
      <c r="G7" s="5"/>
      <c r="H7" s="5"/>
      <c r="I7" s="5"/>
      <c r="J7" s="5"/>
      <c r="K7" s="6"/>
      <c r="L7" s="6"/>
      <c r="M7" s="6"/>
      <c r="N7" s="6"/>
      <c r="O7" s="6"/>
      <c r="P7" s="6"/>
      <c r="Q7" s="7" t="str">
        <f t="shared" si="1"/>
        <v>0</v>
      </c>
      <c r="R7" s="6"/>
      <c r="S7" s="5"/>
      <c r="T7" s="5"/>
      <c r="U7" s="3"/>
      <c r="V7" s="7" t="str">
        <f t="shared" si="5"/>
        <v>0</v>
      </c>
      <c r="W7" s="6" t="str">
        <f t="shared" si="3"/>
        <v>0</v>
      </c>
      <c r="X7" s="5"/>
      <c r="Y7" s="6" t="str">
        <f t="shared" si="4"/>
        <v>0</v>
      </c>
      <c r="Z7" s="5"/>
    </row>
    <row r="8">
      <c r="A8" s="4">
        <v>42463.0</v>
      </c>
      <c r="B8" s="1" t="s">
        <v>27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Q8" s="10" t="str">
        <f t="shared" si="1"/>
        <v>0</v>
      </c>
      <c r="S8" s="1"/>
      <c r="T8" s="1"/>
      <c r="U8" s="3"/>
      <c r="V8" s="7" t="str">
        <f t="shared" si="5"/>
        <v>0</v>
      </c>
      <c r="W8" s="6" t="str">
        <f t="shared" si="3"/>
        <v>0</v>
      </c>
      <c r="X8" s="1"/>
      <c r="Y8" s="6" t="str">
        <f t="shared" si="4"/>
        <v>0</v>
      </c>
      <c r="Z8" s="1"/>
    </row>
    <row r="9">
      <c r="Q9" t="str">
        <f>SUM(Q2:Q8)</f>
        <v>0</v>
      </c>
      <c r="U9" s="11"/>
      <c r="Z9" t="str">
        <f>SUM(Z2:Z8)</f>
        <v>0</v>
      </c>
    </row>
    <row r="10">
      <c r="C10" t="str">
        <f t="shared" ref="C10:E10" si="6">SUM(C2:C9)</f>
        <v>0</v>
      </c>
      <c r="D10" t="str">
        <f t="shared" si="6"/>
        <v>0</v>
      </c>
      <c r="E10" t="str">
        <f t="shared" si="6"/>
        <v>0</v>
      </c>
      <c r="G10" t="str">
        <f t="shared" ref="G10:N10" si="7">SUM(G2:G9)</f>
        <v>0</v>
      </c>
      <c r="H10" t="str">
        <f t="shared" si="7"/>
        <v>0</v>
      </c>
      <c r="I10" t="str">
        <f t="shared" si="7"/>
        <v>0</v>
      </c>
      <c r="J10" t="str">
        <f t="shared" si="7"/>
        <v>0</v>
      </c>
      <c r="K10" t="str">
        <f t="shared" si="7"/>
        <v>0</v>
      </c>
      <c r="L10" t="str">
        <f t="shared" si="7"/>
        <v>0</v>
      </c>
      <c r="M10" t="str">
        <f t="shared" si="7"/>
        <v>0</v>
      </c>
      <c r="N10" t="str">
        <f t="shared" si="7"/>
        <v>0</v>
      </c>
      <c r="U10" s="11"/>
      <c r="Z10" s="1"/>
    </row>
    <row r="11">
      <c r="A11" s="1"/>
      <c r="B11" s="1"/>
      <c r="C11" t="str">
        <f t="shared" ref="C11:E11" si="8">C10/2</f>
        <v>0</v>
      </c>
      <c r="D11" t="str">
        <f t="shared" si="8"/>
        <v>0</v>
      </c>
      <c r="E11" t="str">
        <f t="shared" si="8"/>
        <v>0</v>
      </c>
      <c r="G11" t="str">
        <f t="shared" ref="G11:N11" si="9">G10/2</f>
        <v>0</v>
      </c>
      <c r="H11" t="str">
        <f t="shared" si="9"/>
        <v>0</v>
      </c>
      <c r="I11" t="str">
        <f t="shared" si="9"/>
        <v>0</v>
      </c>
      <c r="J11" t="str">
        <f t="shared" si="9"/>
        <v>0</v>
      </c>
      <c r="K11" t="str">
        <f t="shared" si="9"/>
        <v>0</v>
      </c>
      <c r="L11" t="str">
        <f t="shared" si="9"/>
        <v>0</v>
      </c>
      <c r="M11" t="str">
        <f t="shared" si="9"/>
        <v>0</v>
      </c>
      <c r="N11" t="str">
        <f t="shared" si="9"/>
        <v>0</v>
      </c>
      <c r="U11" s="11"/>
    </row>
    <row r="12">
      <c r="C12" t="str">
        <f t="shared" ref="C12:D12" si="10">C11/2</f>
        <v>0</v>
      </c>
      <c r="D12" t="str">
        <f t="shared" si="10"/>
        <v>0</v>
      </c>
      <c r="E12" t="str">
        <f>E11</f>
        <v>0</v>
      </c>
      <c r="G12" t="str">
        <f t="shared" ref="G12:J12" si="11">G11/2</f>
        <v>0</v>
      </c>
      <c r="H12" t="str">
        <f t="shared" si="11"/>
        <v>0</v>
      </c>
      <c r="I12" t="str">
        <f t="shared" si="11"/>
        <v>0</v>
      </c>
      <c r="J12" t="str">
        <f t="shared" si="11"/>
        <v>0</v>
      </c>
      <c r="K12" s="1">
        <v>0.0</v>
      </c>
      <c r="L12" t="str">
        <f t="shared" ref="L12:N12" si="12">L11</f>
        <v>0</v>
      </c>
      <c r="M12" t="str">
        <f t="shared" si="12"/>
        <v>0</v>
      </c>
      <c r="N12" t="str">
        <f t="shared" si="12"/>
        <v>0</v>
      </c>
      <c r="P12" t="str">
        <f>SUM(C12:O12)</f>
        <v>0</v>
      </c>
      <c r="U12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57"/>
    <col customWidth="1" min="2" max="3" width="10.43"/>
    <col customWidth="1" min="4" max="4" width="10.29"/>
    <col customWidth="1" min="5" max="5" width="8.14"/>
    <col customWidth="1" min="6" max="6" width="6.86"/>
    <col customWidth="1" min="7" max="7" width="7.0"/>
    <col customWidth="1" min="8" max="8" width="5.86"/>
    <col customWidth="1" min="9" max="9" width="7.14"/>
    <col customWidth="1" min="10" max="10" width="8.0"/>
    <col customWidth="1" min="11" max="11" width="5.29"/>
    <col customWidth="1" min="12" max="12" width="7.29"/>
    <col customWidth="1" min="13" max="13" width="6.86"/>
    <col customWidth="1" min="14" max="14" width="5.0"/>
    <col customWidth="1" min="15" max="15" width="6.57"/>
    <col customWidth="1" min="16" max="16" width="5.86"/>
    <col customWidth="1" min="17" max="17" width="5.14"/>
    <col customWidth="1" min="18" max="18" width="6.71"/>
    <col customWidth="1" min="19" max="19" width="6.29"/>
    <col customWidth="1" min="20" max="20" width="5.57"/>
    <col customWidth="1" min="21" max="21" width="6.71"/>
    <col customWidth="1" min="22" max="22" width="7.0"/>
    <col customWidth="1" min="23" max="23" width="5.43"/>
    <col customWidth="1" min="24" max="24" width="6.57"/>
    <col customWidth="1" min="25" max="25" width="6.43"/>
    <col customWidth="1" min="26" max="26" width="7.0"/>
    <col customWidth="1" min="27" max="28" width="8.86"/>
    <col customWidth="1" min="29" max="29" width="9.43"/>
  </cols>
  <sheetData>
    <row r="1">
      <c r="A1" s="12" t="s">
        <v>28</v>
      </c>
      <c r="B1" s="13" t="s">
        <v>29</v>
      </c>
      <c r="C1" s="14" t="s">
        <v>30</v>
      </c>
      <c r="D1" s="15"/>
      <c r="E1" s="16"/>
      <c r="F1" s="14" t="s">
        <v>31</v>
      </c>
      <c r="G1" s="15"/>
      <c r="H1" s="16"/>
      <c r="I1" s="14" t="s">
        <v>7</v>
      </c>
      <c r="J1" s="15"/>
      <c r="K1" s="16"/>
      <c r="L1" s="17" t="s">
        <v>0</v>
      </c>
      <c r="M1" s="15"/>
      <c r="N1" s="16"/>
      <c r="O1" s="17" t="s">
        <v>1</v>
      </c>
      <c r="P1" s="15"/>
      <c r="Q1" s="16"/>
      <c r="R1" s="17" t="s">
        <v>4</v>
      </c>
      <c r="S1" s="15"/>
      <c r="T1" s="16"/>
      <c r="U1" s="14" t="s">
        <v>32</v>
      </c>
      <c r="V1" s="15"/>
      <c r="W1" s="16"/>
      <c r="X1" s="18"/>
      <c r="Y1" s="18"/>
      <c r="Z1" s="18"/>
      <c r="AA1" s="18"/>
      <c r="AB1" s="18"/>
      <c r="AC1" s="18"/>
    </row>
    <row r="2">
      <c r="A2" s="19"/>
      <c r="B2" s="20"/>
      <c r="C2" s="21" t="s">
        <v>33</v>
      </c>
      <c r="D2" s="22" t="s">
        <v>34</v>
      </c>
      <c r="E2" s="23" t="s">
        <v>18</v>
      </c>
      <c r="F2" s="24" t="s">
        <v>33</v>
      </c>
      <c r="G2" s="22" t="s">
        <v>34</v>
      </c>
      <c r="H2" s="23" t="s">
        <v>18</v>
      </c>
      <c r="I2" s="24" t="s">
        <v>33</v>
      </c>
      <c r="J2" s="22" t="s">
        <v>34</v>
      </c>
      <c r="K2" s="23" t="s">
        <v>18</v>
      </c>
      <c r="L2" s="24" t="s">
        <v>33</v>
      </c>
      <c r="M2" s="22" t="s">
        <v>34</v>
      </c>
      <c r="N2" s="23" t="s">
        <v>18</v>
      </c>
      <c r="O2" s="24" t="s">
        <v>33</v>
      </c>
      <c r="P2" s="22" t="s">
        <v>34</v>
      </c>
      <c r="Q2" s="23" t="s">
        <v>18</v>
      </c>
      <c r="R2" s="24" t="s">
        <v>33</v>
      </c>
      <c r="S2" s="22" t="s">
        <v>34</v>
      </c>
      <c r="T2" s="23" t="s">
        <v>18</v>
      </c>
      <c r="U2" s="24" t="s">
        <v>33</v>
      </c>
      <c r="V2" s="22" t="s">
        <v>34</v>
      </c>
      <c r="W2" s="23" t="s">
        <v>18</v>
      </c>
      <c r="X2" s="18"/>
      <c r="Y2" s="18"/>
      <c r="Z2" s="18"/>
      <c r="AA2" s="18"/>
      <c r="AB2" s="18"/>
      <c r="AC2" s="18"/>
    </row>
    <row r="3">
      <c r="A3" s="25">
        <v>42482.0</v>
      </c>
      <c r="B3" s="26"/>
      <c r="C3" s="27"/>
      <c r="D3" s="28">
        <v>31.5</v>
      </c>
      <c r="E3" s="29">
        <v>6.6</v>
      </c>
      <c r="F3" s="30">
        <v>16.0</v>
      </c>
      <c r="G3" s="31"/>
      <c r="H3" s="29"/>
      <c r="I3" s="27"/>
      <c r="J3" s="28">
        <v>38.0</v>
      </c>
      <c r="K3" s="26"/>
      <c r="L3" s="30">
        <v>14.0</v>
      </c>
      <c r="M3" s="31"/>
      <c r="N3" s="26"/>
      <c r="O3" s="27"/>
      <c r="P3" s="28">
        <v>55.0</v>
      </c>
      <c r="Q3" s="29">
        <v>5.0</v>
      </c>
      <c r="R3" s="27"/>
      <c r="S3" s="28">
        <v>16.0</v>
      </c>
      <c r="T3" s="29">
        <v>2.0</v>
      </c>
      <c r="U3" s="27"/>
      <c r="V3" s="28">
        <v>21.0</v>
      </c>
      <c r="W3" s="26"/>
      <c r="X3" s="18"/>
      <c r="Y3" s="18"/>
      <c r="Z3" s="18"/>
      <c r="AA3" s="18"/>
      <c r="AB3" s="18"/>
      <c r="AC3" s="18"/>
    </row>
    <row r="4">
      <c r="A4" s="26"/>
      <c r="B4" s="26"/>
      <c r="C4" s="30">
        <v>35.0</v>
      </c>
      <c r="D4" s="28"/>
      <c r="E4" s="26"/>
      <c r="F4" s="27"/>
      <c r="G4" s="28">
        <v>16.2</v>
      </c>
      <c r="H4" s="29">
        <v>3.4</v>
      </c>
      <c r="I4" s="30">
        <v>13.0</v>
      </c>
      <c r="J4" s="31"/>
      <c r="K4" s="29"/>
      <c r="L4" s="27"/>
      <c r="M4" s="28">
        <v>51.2</v>
      </c>
      <c r="N4" s="29"/>
      <c r="O4" s="30">
        <v>55.0</v>
      </c>
      <c r="P4" s="31"/>
      <c r="Q4" s="26"/>
      <c r="R4" s="27"/>
      <c r="S4" s="28">
        <v>15.0</v>
      </c>
      <c r="T4" s="29"/>
      <c r="U4" s="27"/>
      <c r="V4" s="28">
        <v>52.0</v>
      </c>
      <c r="W4" s="29">
        <v>12.0</v>
      </c>
      <c r="X4" s="18"/>
      <c r="Y4" s="18"/>
      <c r="Z4" s="18"/>
      <c r="AA4" s="18"/>
      <c r="AB4" s="18"/>
      <c r="AC4" s="18"/>
    </row>
    <row r="5">
      <c r="A5" s="26"/>
      <c r="B5" s="26"/>
      <c r="C5" s="27"/>
      <c r="D5" s="28">
        <v>35.0</v>
      </c>
      <c r="E5" s="29"/>
      <c r="F5" s="27"/>
      <c r="G5" s="28">
        <v>46.0</v>
      </c>
      <c r="H5" s="29">
        <v>7.0</v>
      </c>
      <c r="I5" s="27"/>
      <c r="J5" s="28">
        <v>87.3</v>
      </c>
      <c r="K5" s="29">
        <v>16.0</v>
      </c>
      <c r="L5" s="27"/>
      <c r="M5" s="28">
        <v>31.5</v>
      </c>
      <c r="N5" s="26"/>
      <c r="O5" s="27"/>
      <c r="P5" s="28">
        <v>45.0</v>
      </c>
      <c r="Q5" s="29"/>
      <c r="R5" s="27"/>
      <c r="S5" s="28">
        <v>21.0</v>
      </c>
      <c r="T5" s="26"/>
      <c r="U5" s="27"/>
      <c r="V5" s="28">
        <v>35.0</v>
      </c>
      <c r="W5" s="29">
        <v>7.0</v>
      </c>
      <c r="X5" s="18"/>
      <c r="Y5" s="18"/>
      <c r="Z5" s="18"/>
      <c r="AA5" s="18"/>
      <c r="AB5" s="18"/>
      <c r="AC5" s="18"/>
    </row>
    <row r="6">
      <c r="A6" s="26"/>
      <c r="B6" s="26"/>
      <c r="C6" s="27"/>
      <c r="D6" s="28">
        <v>16.0</v>
      </c>
      <c r="E6" s="29"/>
      <c r="F6" s="30"/>
      <c r="G6" s="28">
        <v>35.0</v>
      </c>
      <c r="H6" s="26"/>
      <c r="I6" s="27"/>
      <c r="J6" s="28">
        <v>14.0</v>
      </c>
      <c r="K6" s="26"/>
      <c r="L6" s="30">
        <v>32.0</v>
      </c>
      <c r="M6" s="28"/>
      <c r="N6" s="32"/>
      <c r="O6" s="27"/>
      <c r="P6" s="28">
        <v>45.0</v>
      </c>
      <c r="Q6" s="29">
        <v>5.0</v>
      </c>
      <c r="R6" s="27"/>
      <c r="S6" s="28">
        <v>103.0</v>
      </c>
      <c r="T6" s="26"/>
      <c r="U6" s="27"/>
      <c r="V6" s="28">
        <v>59.4</v>
      </c>
      <c r="W6" s="26"/>
      <c r="X6" s="18"/>
      <c r="Y6" s="18"/>
      <c r="Z6" s="18"/>
      <c r="AA6" s="18"/>
      <c r="AB6" s="18"/>
      <c r="AC6" s="18"/>
    </row>
    <row r="7">
      <c r="A7" s="26"/>
      <c r="B7" s="26"/>
      <c r="C7" s="30"/>
      <c r="D7" s="28">
        <v>68.4</v>
      </c>
      <c r="E7" s="33"/>
      <c r="F7" s="27"/>
      <c r="G7" s="28">
        <v>45.0</v>
      </c>
      <c r="H7" s="29">
        <v>5.0</v>
      </c>
      <c r="I7" s="27"/>
      <c r="J7" s="28">
        <v>13.0</v>
      </c>
      <c r="K7" s="26"/>
      <c r="L7" s="30"/>
      <c r="M7" s="31"/>
      <c r="N7" s="26"/>
      <c r="O7" s="27"/>
      <c r="P7" s="28">
        <v>60.3</v>
      </c>
      <c r="Q7" s="26"/>
      <c r="R7" s="27"/>
      <c r="S7" s="28">
        <v>21.0</v>
      </c>
      <c r="T7" s="26"/>
      <c r="U7" s="27"/>
      <c r="V7" s="28">
        <v>33.0</v>
      </c>
      <c r="W7" s="26"/>
      <c r="X7" s="18"/>
      <c r="Y7" s="18"/>
      <c r="Z7" s="18"/>
      <c r="AA7" s="18"/>
      <c r="AB7" s="18"/>
      <c r="AC7" s="18"/>
    </row>
    <row r="8">
      <c r="A8" s="26"/>
      <c r="B8" s="26"/>
      <c r="C8" s="30">
        <v>2.5</v>
      </c>
      <c r="D8" s="28">
        <v>12.0</v>
      </c>
      <c r="E8" s="29"/>
      <c r="F8" s="27"/>
      <c r="G8" s="28">
        <v>40.0</v>
      </c>
      <c r="H8" s="26"/>
      <c r="I8" s="27"/>
      <c r="J8" s="28">
        <v>46.0</v>
      </c>
      <c r="K8" s="26"/>
      <c r="L8" s="27"/>
      <c r="M8" s="34"/>
      <c r="N8" s="32"/>
      <c r="O8" s="27"/>
      <c r="P8" s="31"/>
      <c r="Q8" s="29"/>
      <c r="R8" s="27"/>
      <c r="S8" s="28">
        <v>88.0</v>
      </c>
      <c r="T8" s="29">
        <v>10.0</v>
      </c>
      <c r="U8" s="27"/>
      <c r="V8" s="28">
        <v>16.0</v>
      </c>
      <c r="W8" s="26"/>
      <c r="X8" s="18"/>
      <c r="Y8" s="18"/>
      <c r="Z8" s="18"/>
      <c r="AA8" s="18"/>
      <c r="AB8" s="18"/>
      <c r="AC8" s="18"/>
    </row>
    <row r="9">
      <c r="A9" s="26"/>
      <c r="B9" s="26"/>
      <c r="C9" s="27"/>
      <c r="D9" s="28">
        <v>63.0</v>
      </c>
      <c r="E9" s="29"/>
      <c r="F9" s="27"/>
      <c r="G9" s="28">
        <v>16.0</v>
      </c>
      <c r="H9" s="29">
        <v>4.0</v>
      </c>
      <c r="I9" s="30">
        <v>31.5</v>
      </c>
      <c r="J9" s="34"/>
      <c r="K9" s="26"/>
      <c r="L9" s="27"/>
      <c r="M9" s="34"/>
      <c r="N9" s="32"/>
      <c r="O9" s="27"/>
      <c r="P9" s="28"/>
      <c r="Q9" s="26"/>
      <c r="R9" s="27"/>
      <c r="S9" s="28">
        <v>68.0</v>
      </c>
      <c r="T9" s="26"/>
      <c r="U9" s="27"/>
      <c r="V9" s="28">
        <v>35.0</v>
      </c>
      <c r="W9" s="26"/>
      <c r="X9" s="18"/>
      <c r="Y9" s="18"/>
      <c r="Z9" s="18"/>
      <c r="AA9" s="18"/>
      <c r="AB9" s="18"/>
      <c r="AC9" s="18"/>
    </row>
    <row r="10">
      <c r="A10" s="26"/>
      <c r="B10" s="26"/>
      <c r="C10" s="27"/>
      <c r="D10" s="34"/>
      <c r="E10" s="26"/>
      <c r="F10" s="27"/>
      <c r="G10" s="28">
        <v>35.0</v>
      </c>
      <c r="H10" s="26"/>
      <c r="I10" s="27"/>
      <c r="J10" s="28">
        <v>67.5</v>
      </c>
      <c r="K10" s="26"/>
      <c r="L10" s="27"/>
      <c r="M10" s="34"/>
      <c r="N10" s="26"/>
      <c r="O10" s="27"/>
      <c r="P10" s="34"/>
      <c r="Q10" s="26"/>
      <c r="R10" s="27"/>
      <c r="S10" s="34"/>
      <c r="T10" s="26"/>
      <c r="U10" s="27"/>
      <c r="V10" s="34"/>
      <c r="W10" s="26"/>
      <c r="X10" s="18"/>
      <c r="Y10" s="18"/>
      <c r="Z10" s="18"/>
      <c r="AA10" s="18"/>
      <c r="AB10" s="18"/>
      <c r="AC10" s="18"/>
    </row>
    <row r="11">
      <c r="A11" s="26"/>
      <c r="B11" s="26"/>
      <c r="C11" s="27"/>
      <c r="D11" s="34"/>
      <c r="E11" s="26"/>
      <c r="F11" s="27"/>
      <c r="G11" s="34"/>
      <c r="H11" s="26"/>
      <c r="I11" s="27"/>
      <c r="J11" s="34"/>
      <c r="K11" s="26"/>
      <c r="L11" s="27"/>
      <c r="M11" s="34"/>
      <c r="N11" s="26"/>
      <c r="O11" s="27"/>
      <c r="P11" s="34"/>
      <c r="Q11" s="26"/>
      <c r="R11" s="27"/>
      <c r="S11" s="34"/>
      <c r="T11" s="26"/>
      <c r="U11" s="27"/>
      <c r="V11" s="34"/>
      <c r="W11" s="26"/>
      <c r="X11" s="18"/>
      <c r="Y11" s="18"/>
      <c r="Z11" s="18"/>
      <c r="AA11" s="18"/>
      <c r="AB11" s="18"/>
      <c r="AC11" s="18"/>
    </row>
    <row r="12">
      <c r="A12" s="26"/>
      <c r="B12" s="26"/>
      <c r="C12" s="27"/>
      <c r="D12" s="34"/>
      <c r="E12" s="26"/>
      <c r="F12" s="27"/>
      <c r="G12" s="34"/>
      <c r="H12" s="26"/>
      <c r="I12" s="27"/>
      <c r="J12" s="34"/>
      <c r="K12" s="26"/>
      <c r="L12" s="27"/>
      <c r="M12" s="34"/>
      <c r="N12" s="26"/>
      <c r="O12" s="27"/>
      <c r="P12" s="34"/>
      <c r="Q12" s="26"/>
      <c r="R12" s="27"/>
      <c r="S12" s="34"/>
      <c r="T12" s="26"/>
      <c r="U12" s="27"/>
      <c r="V12" s="34"/>
      <c r="W12" s="26"/>
      <c r="X12" s="18"/>
      <c r="Y12" s="18"/>
      <c r="Z12" s="18"/>
      <c r="AA12" s="18"/>
      <c r="AB12" s="18"/>
      <c r="AC12" s="18"/>
    </row>
    <row r="13">
      <c r="A13" s="26"/>
      <c r="B13" s="26"/>
      <c r="C13" s="27"/>
      <c r="D13" s="34"/>
      <c r="E13" s="26"/>
      <c r="F13" s="27"/>
      <c r="G13" s="34"/>
      <c r="H13" s="26"/>
      <c r="I13" s="27"/>
      <c r="J13" s="34"/>
      <c r="K13" s="26"/>
      <c r="L13" s="27"/>
      <c r="M13" s="34"/>
      <c r="N13" s="26"/>
      <c r="O13" s="27"/>
      <c r="P13" s="34"/>
      <c r="Q13" s="26"/>
      <c r="R13" s="27"/>
      <c r="S13" s="34"/>
      <c r="T13" s="26"/>
      <c r="U13" s="27"/>
      <c r="V13" s="34"/>
      <c r="W13" s="26"/>
      <c r="X13" s="18"/>
      <c r="Y13" s="18"/>
      <c r="Z13" s="18"/>
      <c r="AA13" s="18"/>
      <c r="AB13" s="18"/>
      <c r="AC13" s="18"/>
    </row>
    <row r="14">
      <c r="A14" s="26"/>
      <c r="B14" s="26"/>
      <c r="C14" s="27"/>
      <c r="D14" s="34"/>
      <c r="E14" s="26"/>
      <c r="F14" s="27"/>
      <c r="G14" s="34"/>
      <c r="H14" s="26"/>
      <c r="I14" s="27"/>
      <c r="J14" s="34"/>
      <c r="K14" s="26"/>
      <c r="L14" s="27"/>
      <c r="M14" s="34"/>
      <c r="N14" s="26"/>
      <c r="O14" s="27"/>
      <c r="P14" s="34"/>
      <c r="Q14" s="26"/>
      <c r="R14" s="27"/>
      <c r="S14" s="34"/>
      <c r="T14" s="26"/>
      <c r="U14" s="27"/>
      <c r="V14" s="34"/>
      <c r="W14" s="26"/>
      <c r="X14" s="18"/>
      <c r="Y14" s="18"/>
      <c r="Z14" s="18"/>
      <c r="AA14" s="18"/>
      <c r="AB14" s="18"/>
      <c r="AC14" s="18"/>
    </row>
    <row r="15">
      <c r="A15" s="26"/>
      <c r="B15" s="26"/>
      <c r="C15" s="27"/>
      <c r="D15" s="34"/>
      <c r="E15" s="26"/>
      <c r="F15" s="27"/>
      <c r="G15" s="34"/>
      <c r="H15" s="26"/>
      <c r="I15" s="27"/>
      <c r="J15" s="34"/>
      <c r="K15" s="26"/>
      <c r="L15" s="27"/>
      <c r="M15" s="34"/>
      <c r="N15" s="26"/>
      <c r="O15" s="27"/>
      <c r="P15" s="34"/>
      <c r="Q15" s="26"/>
      <c r="R15" s="27"/>
      <c r="S15" s="34"/>
      <c r="T15" s="26"/>
      <c r="U15" s="27"/>
      <c r="V15" s="34"/>
      <c r="W15" s="26"/>
      <c r="X15" s="18"/>
      <c r="Y15" s="18"/>
      <c r="Z15" s="18"/>
      <c r="AA15" s="18"/>
      <c r="AB15" s="18"/>
      <c r="AC15" s="18"/>
    </row>
    <row r="16">
      <c r="A16" s="26"/>
      <c r="B16" s="26"/>
      <c r="C16" s="27"/>
      <c r="D16" s="34"/>
      <c r="E16" s="26"/>
      <c r="F16" s="27"/>
      <c r="G16" s="34"/>
      <c r="H16" s="26"/>
      <c r="I16" s="27"/>
      <c r="J16" s="34"/>
      <c r="K16" s="26"/>
      <c r="L16" s="27"/>
      <c r="M16" s="34"/>
      <c r="N16" s="26"/>
      <c r="O16" s="27"/>
      <c r="P16" s="34"/>
      <c r="Q16" s="26"/>
      <c r="R16" s="27"/>
      <c r="S16" s="34"/>
      <c r="T16" s="26"/>
      <c r="U16" s="27"/>
      <c r="V16" s="34"/>
      <c r="W16" s="26"/>
      <c r="X16" s="18"/>
      <c r="Y16" s="18"/>
      <c r="Z16" s="18"/>
      <c r="AA16" s="18"/>
      <c r="AB16" s="18"/>
      <c r="AC16" s="18"/>
    </row>
    <row r="17">
      <c r="A17" s="35" t="s">
        <v>13</v>
      </c>
      <c r="B17" s="36"/>
      <c r="C17" s="37" t="str">
        <f t="shared" ref="C17:W17" si="1">SUM(C3:C16)</f>
        <v>37.5</v>
      </c>
      <c r="D17" s="37" t="str">
        <f t="shared" si="1"/>
        <v>225.9</v>
      </c>
      <c r="E17" s="37" t="str">
        <f t="shared" si="1"/>
        <v>6.6</v>
      </c>
      <c r="F17" s="37" t="str">
        <f t="shared" si="1"/>
        <v>16</v>
      </c>
      <c r="G17" s="37" t="str">
        <f t="shared" si="1"/>
        <v>233.2</v>
      </c>
      <c r="H17" s="37" t="str">
        <f t="shared" si="1"/>
        <v>19.4</v>
      </c>
      <c r="I17" s="37" t="str">
        <f t="shared" si="1"/>
        <v>44.5</v>
      </c>
      <c r="J17" s="37" t="str">
        <f t="shared" si="1"/>
        <v>265.8</v>
      </c>
      <c r="K17" s="37" t="str">
        <f t="shared" si="1"/>
        <v>16</v>
      </c>
      <c r="L17" s="37" t="str">
        <f t="shared" si="1"/>
        <v>46</v>
      </c>
      <c r="M17" s="37" t="str">
        <f t="shared" si="1"/>
        <v>82.7</v>
      </c>
      <c r="N17" s="37" t="str">
        <f t="shared" si="1"/>
        <v>0</v>
      </c>
      <c r="O17" s="37" t="str">
        <f t="shared" si="1"/>
        <v>55</v>
      </c>
      <c r="P17" s="37" t="str">
        <f t="shared" si="1"/>
        <v>205.3</v>
      </c>
      <c r="Q17" s="37" t="str">
        <f t="shared" si="1"/>
        <v>10</v>
      </c>
      <c r="R17" s="37" t="str">
        <f t="shared" si="1"/>
        <v>0</v>
      </c>
      <c r="S17" s="37" t="str">
        <f t="shared" si="1"/>
        <v>332</v>
      </c>
      <c r="T17" s="37" t="str">
        <f t="shared" si="1"/>
        <v>12</v>
      </c>
      <c r="U17" s="37" t="str">
        <f t="shared" si="1"/>
        <v>0</v>
      </c>
      <c r="V17" s="37" t="str">
        <f t="shared" si="1"/>
        <v>251.4</v>
      </c>
      <c r="W17" s="37" t="str">
        <f t="shared" si="1"/>
        <v>19</v>
      </c>
      <c r="X17" s="18"/>
      <c r="Y17" s="18"/>
      <c r="Z17" s="18"/>
      <c r="AA17" s="18"/>
      <c r="AB17" s="18"/>
      <c r="AC17" s="18"/>
    </row>
    <row r="18">
      <c r="A18" s="18"/>
      <c r="B18" s="18"/>
      <c r="C18" s="18"/>
      <c r="D18" s="18"/>
      <c r="E18" s="18" t="str">
        <f>E17*0.8</f>
        <v>5.28</v>
      </c>
      <c r="F18" s="18"/>
      <c r="G18" s="18"/>
      <c r="H18" s="18" t="str">
        <f>H17*0.8</f>
        <v>15.52</v>
      </c>
      <c r="I18" s="18"/>
      <c r="J18" s="18"/>
      <c r="K18" s="18" t="str">
        <f>K17*0.8</f>
        <v>12.8</v>
      </c>
      <c r="L18" s="18"/>
      <c r="M18" s="18"/>
      <c r="N18" s="18" t="str">
        <f>N17*0.8</f>
        <v>0</v>
      </c>
      <c r="O18" s="18"/>
      <c r="P18" s="18"/>
      <c r="Q18" s="18" t="str">
        <f>Q17*0.8</f>
        <v>8</v>
      </c>
      <c r="R18" s="18"/>
      <c r="S18" s="18"/>
      <c r="T18" s="18" t="str">
        <f>T17*0.8</f>
        <v>9.6</v>
      </c>
      <c r="U18" s="18"/>
      <c r="V18" s="18"/>
      <c r="W18" s="38">
        <v>15.2</v>
      </c>
      <c r="X18" s="18"/>
      <c r="Y18" s="18"/>
      <c r="Z18" s="18"/>
      <c r="AA18" s="18"/>
      <c r="AB18" s="18"/>
      <c r="AC18" s="18"/>
    </row>
    <row r="19">
      <c r="A19" s="39" t="s">
        <v>35</v>
      </c>
      <c r="B19" s="40"/>
      <c r="C19" s="40"/>
      <c r="D19" s="41" t="str">
        <f>C17+D17</f>
        <v>263.4</v>
      </c>
      <c r="E19" s="41"/>
      <c r="F19" s="41"/>
      <c r="G19" s="41" t="str">
        <f>F17+G17</f>
        <v>249.2</v>
      </c>
      <c r="H19" s="41"/>
      <c r="I19" s="41"/>
      <c r="J19" s="41" t="str">
        <f>I17+J17</f>
        <v>310.3</v>
      </c>
      <c r="K19" s="41"/>
      <c r="L19" s="41"/>
      <c r="M19" s="41" t="str">
        <f>L17+M17</f>
        <v>128.7</v>
      </c>
      <c r="N19" s="41"/>
      <c r="O19" s="41"/>
      <c r="P19" s="41" t="str">
        <f>O17+P17+Q17</f>
        <v>270.3</v>
      </c>
      <c r="Q19" s="41"/>
      <c r="R19" s="41"/>
      <c r="S19" s="41" t="str">
        <f>R17+S17+T17</f>
        <v>344</v>
      </c>
      <c r="T19" s="41"/>
      <c r="U19" s="41"/>
      <c r="V19" s="41" t="str">
        <f>U17+V17+W17</f>
        <v>270.4</v>
      </c>
      <c r="W19" s="42"/>
      <c r="X19" s="18"/>
      <c r="Y19" s="18"/>
      <c r="Z19" s="18"/>
      <c r="AA19" s="18"/>
      <c r="AB19" s="18"/>
      <c r="AC19" s="18"/>
    </row>
    <row r="20">
      <c r="A20" s="43"/>
      <c r="B20" s="38"/>
      <c r="C20" s="3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>
      <c r="A21" s="44" t="s">
        <v>36</v>
      </c>
      <c r="B21" s="41"/>
      <c r="C21" s="41"/>
      <c r="D21" s="40"/>
      <c r="E21" s="40">
        <v>6.0</v>
      </c>
      <c r="F21" s="41"/>
      <c r="G21" s="41"/>
      <c r="H21" s="40">
        <v>16.0</v>
      </c>
      <c r="I21" s="40"/>
      <c r="J21" s="41"/>
      <c r="K21" s="40">
        <v>13.0</v>
      </c>
      <c r="L21" s="41"/>
      <c r="M21" s="41"/>
      <c r="N21" s="41"/>
      <c r="O21" s="41"/>
      <c r="P21" s="41"/>
      <c r="Q21" s="40">
        <v>8.0</v>
      </c>
      <c r="R21" s="41"/>
      <c r="S21" s="41"/>
      <c r="T21" s="40">
        <v>10.0</v>
      </c>
      <c r="U21" s="41"/>
      <c r="V21" s="41"/>
      <c r="W21" s="45">
        <v>15.0</v>
      </c>
      <c r="X21" s="18"/>
      <c r="Y21" s="18"/>
      <c r="Z21" s="18"/>
      <c r="AA21" s="18"/>
      <c r="AB21" s="18"/>
      <c r="AC21" s="18"/>
    </row>
    <row r="22">
      <c r="A22" s="38"/>
      <c r="B22" s="18"/>
      <c r="C22" s="18"/>
      <c r="D22" s="38"/>
      <c r="E22" s="18"/>
      <c r="F22" s="18"/>
      <c r="G22" s="18"/>
      <c r="H22" s="38"/>
      <c r="I22" s="38"/>
      <c r="J22" s="18"/>
      <c r="K22" s="3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>
      <c r="A23" s="38" t="s">
        <v>37</v>
      </c>
      <c r="B23" s="18"/>
      <c r="C23" s="18" t="str">
        <f>C17+F17+I17+L17+O17+R17+U17</f>
        <v>199</v>
      </c>
      <c r="D23" s="38" t="s">
        <v>38</v>
      </c>
      <c r="E23" s="18" t="str">
        <f>C23-E21-K21-H21-N21-Q21-T21-W21</f>
        <v>131</v>
      </c>
      <c r="F23" s="18"/>
      <c r="G23" s="18"/>
      <c r="H23" s="38"/>
      <c r="I23" s="3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>
      <c r="A24" s="38" t="s">
        <v>39</v>
      </c>
      <c r="B24" s="18"/>
      <c r="C24" s="18" t="str">
        <f>D17+G17+J17+M17+P17+S17+V17</f>
        <v>1596.3</v>
      </c>
      <c r="D24" s="18"/>
      <c r="E24" s="18"/>
      <c r="F24" s="18"/>
      <c r="G24" s="18"/>
      <c r="H24" s="18"/>
      <c r="I24" s="18"/>
      <c r="J24" s="18"/>
      <c r="K24" s="18"/>
      <c r="L24" s="18"/>
      <c r="M24" s="38">
        <v>-1500.0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>
      <c r="A25" s="38" t="s">
        <v>40</v>
      </c>
      <c r="B25" s="18"/>
      <c r="C25" s="18" t="str">
        <f>E17+H17+K17+N17+Q17+T17+W17</f>
        <v>83</v>
      </c>
      <c r="D25" s="18"/>
      <c r="E25" s="18"/>
      <c r="F25" s="18"/>
      <c r="G25" s="18"/>
      <c r="H25" s="18"/>
      <c r="I25" s="18"/>
      <c r="J25" s="18"/>
      <c r="K25" s="18"/>
      <c r="L25" s="18"/>
      <c r="M25" s="38">
        <v>254.0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38">
        <v>300.0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>
      <c r="A27" s="46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38">
        <v>207.0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38">
        <v>70.0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38">
        <v>131.0</v>
      </c>
      <c r="N29" s="18"/>
      <c r="O29" s="18" t="str">
        <f>168/2</f>
        <v>84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38">
        <v>352.0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 t="str">
        <f>SUM(M24:M30)</f>
        <v>-186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>
      <c r="A32" s="38" t="s">
        <v>41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47" t="str">
        <f>M31+O29</f>
        <v>-102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>
      <c r="A34" s="48" t="s">
        <v>28</v>
      </c>
      <c r="B34" s="49" t="s">
        <v>42</v>
      </c>
      <c r="C34" s="14" t="s">
        <v>31</v>
      </c>
      <c r="D34" s="15"/>
      <c r="E34" s="16"/>
      <c r="F34" s="14" t="s">
        <v>43</v>
      </c>
      <c r="G34" s="15"/>
      <c r="H34" s="16"/>
      <c r="I34" s="14" t="s">
        <v>30</v>
      </c>
      <c r="J34" s="15"/>
      <c r="K34" s="16"/>
      <c r="L34" s="14" t="s">
        <v>7</v>
      </c>
      <c r="M34" s="15"/>
      <c r="N34" s="16"/>
      <c r="O34" s="14" t="s">
        <v>2</v>
      </c>
      <c r="P34" s="15"/>
      <c r="Q34" s="16"/>
      <c r="R34" s="14" t="s">
        <v>5</v>
      </c>
      <c r="S34" s="15"/>
      <c r="T34" s="16"/>
      <c r="U34" s="14" t="s">
        <v>44</v>
      </c>
      <c r="V34" s="15"/>
      <c r="W34" s="16"/>
      <c r="X34" s="14" t="s">
        <v>1</v>
      </c>
      <c r="Y34" s="15"/>
      <c r="Z34" s="16"/>
      <c r="AA34" s="50"/>
      <c r="AB34" s="50"/>
      <c r="AC34" s="50"/>
    </row>
    <row r="35">
      <c r="A35" s="19"/>
      <c r="B35" s="20"/>
      <c r="C35" s="21" t="s">
        <v>33</v>
      </c>
      <c r="D35" s="51" t="s">
        <v>34</v>
      </c>
      <c r="E35" s="52" t="s">
        <v>18</v>
      </c>
      <c r="F35" s="21" t="s">
        <v>33</v>
      </c>
      <c r="G35" s="51" t="s">
        <v>34</v>
      </c>
      <c r="H35" s="52" t="s">
        <v>18</v>
      </c>
      <c r="I35" s="21" t="s">
        <v>33</v>
      </c>
      <c r="J35" s="51" t="s">
        <v>34</v>
      </c>
      <c r="K35" s="52" t="s">
        <v>18</v>
      </c>
      <c r="L35" s="21" t="s">
        <v>33</v>
      </c>
      <c r="M35" s="51" t="s">
        <v>34</v>
      </c>
      <c r="N35" s="52" t="s">
        <v>18</v>
      </c>
      <c r="O35" s="21" t="s">
        <v>33</v>
      </c>
      <c r="P35" s="51" t="s">
        <v>34</v>
      </c>
      <c r="Q35" s="52" t="s">
        <v>18</v>
      </c>
      <c r="R35" s="21" t="s">
        <v>33</v>
      </c>
      <c r="S35" s="51" t="s">
        <v>34</v>
      </c>
      <c r="T35" s="52" t="s">
        <v>18</v>
      </c>
      <c r="U35" s="21" t="s">
        <v>33</v>
      </c>
      <c r="V35" s="51" t="s">
        <v>34</v>
      </c>
      <c r="W35" s="52" t="s">
        <v>18</v>
      </c>
      <c r="X35" s="21" t="s">
        <v>33</v>
      </c>
      <c r="Y35" s="51" t="s">
        <v>34</v>
      </c>
      <c r="Z35" s="52" t="s">
        <v>18</v>
      </c>
      <c r="AA35" s="53"/>
      <c r="AB35" s="53"/>
      <c r="AC35" s="53"/>
    </row>
    <row r="36">
      <c r="A36" s="25">
        <v>42483.0</v>
      </c>
      <c r="B36" s="26"/>
      <c r="C36" s="30">
        <v>16.0</v>
      </c>
      <c r="D36" s="28"/>
      <c r="E36" s="29"/>
      <c r="F36" s="30"/>
      <c r="G36" s="28">
        <v>46.0</v>
      </c>
      <c r="H36" s="29"/>
      <c r="I36" s="27"/>
      <c r="J36" s="28">
        <v>31.5</v>
      </c>
      <c r="K36" s="26"/>
      <c r="L36" s="30"/>
      <c r="M36" s="28">
        <v>46.0</v>
      </c>
      <c r="N36" s="29">
        <v>10.0</v>
      </c>
      <c r="O36" s="27"/>
      <c r="P36" s="28">
        <v>29.7</v>
      </c>
      <c r="Q36" s="29"/>
      <c r="R36" s="27"/>
      <c r="S36" s="28">
        <v>31.5</v>
      </c>
      <c r="T36" s="29"/>
      <c r="U36" s="30">
        <v>85.0</v>
      </c>
      <c r="V36" s="28"/>
      <c r="W36" s="26"/>
      <c r="X36" s="27"/>
      <c r="Y36" s="28">
        <v>54.0</v>
      </c>
      <c r="Z36" s="29">
        <v>26.0</v>
      </c>
      <c r="AA36" s="54"/>
      <c r="AB36" s="54"/>
      <c r="AC36" s="54"/>
    </row>
    <row r="37">
      <c r="A37" s="26"/>
      <c r="B37" s="26"/>
      <c r="C37" s="30">
        <v>50.0</v>
      </c>
      <c r="D37" s="28"/>
      <c r="E37" s="29"/>
      <c r="F37" s="27"/>
      <c r="G37" s="28">
        <v>50.4</v>
      </c>
      <c r="H37" s="29"/>
      <c r="I37" s="30"/>
      <c r="J37" s="28">
        <v>50.4</v>
      </c>
      <c r="K37" s="29"/>
      <c r="L37" s="27"/>
      <c r="M37" s="28">
        <v>29.7</v>
      </c>
      <c r="N37" s="29"/>
      <c r="O37" s="30"/>
      <c r="P37" s="28">
        <v>50.9</v>
      </c>
      <c r="Q37" s="26"/>
      <c r="R37" s="27"/>
      <c r="S37" s="28">
        <v>35.0</v>
      </c>
      <c r="T37" s="29">
        <v>1.0</v>
      </c>
      <c r="U37" s="30">
        <v>51.0</v>
      </c>
      <c r="V37" s="28"/>
      <c r="W37" s="29"/>
      <c r="X37" s="27"/>
      <c r="Y37" s="28">
        <v>40.5</v>
      </c>
      <c r="Z37" s="29">
        <v>8.5</v>
      </c>
      <c r="AA37" s="54"/>
      <c r="AB37" s="54"/>
      <c r="AC37" s="54"/>
    </row>
    <row r="38">
      <c r="A38" s="26"/>
      <c r="B38" s="26"/>
      <c r="C38" s="27"/>
      <c r="D38" s="28">
        <v>35.0</v>
      </c>
      <c r="E38" s="29">
        <v>5.0</v>
      </c>
      <c r="F38" s="27"/>
      <c r="G38" s="28">
        <v>36.0</v>
      </c>
      <c r="H38" s="29"/>
      <c r="I38" s="27"/>
      <c r="J38" s="28"/>
      <c r="K38" s="29"/>
      <c r="L38" s="27"/>
      <c r="M38" s="28">
        <v>31.5</v>
      </c>
      <c r="N38" s="26"/>
      <c r="O38" s="27"/>
      <c r="P38" s="28"/>
      <c r="Q38" s="29"/>
      <c r="R38" s="27"/>
      <c r="S38" s="28"/>
      <c r="T38" s="26"/>
      <c r="U38" s="27"/>
      <c r="V38" s="28">
        <v>51.0</v>
      </c>
      <c r="W38" s="29"/>
      <c r="X38" s="27"/>
      <c r="Y38" s="28">
        <v>49.5</v>
      </c>
      <c r="Z38" s="29">
        <v>4.0</v>
      </c>
      <c r="AA38" s="54"/>
      <c r="AB38" s="54"/>
      <c r="AC38" s="54"/>
    </row>
    <row r="39">
      <c r="A39" s="26"/>
      <c r="B39" s="26"/>
      <c r="C39" s="27"/>
      <c r="D39" s="28"/>
      <c r="E39" s="29"/>
      <c r="F39" s="30"/>
      <c r="G39" s="28"/>
      <c r="H39" s="26"/>
      <c r="I39" s="27"/>
      <c r="J39" s="28"/>
      <c r="K39" s="26"/>
      <c r="L39" s="30"/>
      <c r="M39" s="28"/>
      <c r="N39" s="32"/>
      <c r="O39" s="27"/>
      <c r="P39" s="28"/>
      <c r="Q39" s="29"/>
      <c r="R39" s="27"/>
      <c r="S39" s="28"/>
      <c r="T39" s="26"/>
      <c r="U39" s="27"/>
      <c r="V39" s="28">
        <v>51.0</v>
      </c>
      <c r="W39" s="26"/>
      <c r="X39" s="27"/>
      <c r="Y39" s="28">
        <v>54.0</v>
      </c>
      <c r="Z39" s="29">
        <v>10.0</v>
      </c>
      <c r="AA39" s="54"/>
      <c r="AB39" s="54"/>
      <c r="AC39" s="54"/>
    </row>
    <row r="40">
      <c r="A40" s="26"/>
      <c r="B40" s="26"/>
      <c r="C40" s="30"/>
      <c r="D40" s="28"/>
      <c r="E40" s="33"/>
      <c r="F40" s="27"/>
      <c r="G40" s="28"/>
      <c r="H40" s="29"/>
      <c r="I40" s="27"/>
      <c r="J40" s="28"/>
      <c r="K40" s="26"/>
      <c r="L40" s="30"/>
      <c r="M40" s="31"/>
      <c r="N40" s="26"/>
      <c r="O40" s="27"/>
      <c r="P40" s="28"/>
      <c r="Q40" s="26"/>
      <c r="R40" s="27"/>
      <c r="S40" s="28"/>
      <c r="T40" s="26"/>
      <c r="U40" s="27"/>
      <c r="V40" s="28">
        <v>35.0</v>
      </c>
      <c r="W40" s="26"/>
      <c r="X40" s="30">
        <v>72.0</v>
      </c>
      <c r="Y40" s="28"/>
      <c r="Z40" s="29"/>
      <c r="AA40" s="54"/>
      <c r="AB40" s="54"/>
      <c r="AC40" s="54"/>
    </row>
    <row r="41">
      <c r="A41" s="26"/>
      <c r="B41" s="26"/>
      <c r="C41" s="30"/>
      <c r="D41" s="28"/>
      <c r="E41" s="29"/>
      <c r="F41" s="27"/>
      <c r="G41" s="28"/>
      <c r="H41" s="26"/>
      <c r="I41" s="27"/>
      <c r="J41" s="28"/>
      <c r="K41" s="26"/>
      <c r="L41" s="27"/>
      <c r="M41" s="34"/>
      <c r="N41" s="32"/>
      <c r="O41" s="27"/>
      <c r="P41" s="31"/>
      <c r="Q41" s="29"/>
      <c r="R41" s="27"/>
      <c r="S41" s="28"/>
      <c r="T41" s="29"/>
      <c r="U41" s="27"/>
      <c r="V41" s="28"/>
      <c r="W41" s="26"/>
      <c r="X41" s="27"/>
      <c r="Y41" s="28"/>
      <c r="Z41" s="26"/>
      <c r="AA41" s="55"/>
      <c r="AB41" s="55"/>
      <c r="AC41" s="55"/>
    </row>
    <row r="42">
      <c r="A42" s="26"/>
      <c r="B42" s="26"/>
      <c r="C42" s="27"/>
      <c r="D42" s="28"/>
      <c r="E42" s="29"/>
      <c r="F42" s="27"/>
      <c r="G42" s="28"/>
      <c r="H42" s="29"/>
      <c r="I42" s="30"/>
      <c r="J42" s="34"/>
      <c r="K42" s="26"/>
      <c r="L42" s="27"/>
      <c r="M42" s="34"/>
      <c r="N42" s="32"/>
      <c r="O42" s="27"/>
      <c r="P42" s="28"/>
      <c r="Q42" s="26"/>
      <c r="R42" s="27"/>
      <c r="S42" s="28"/>
      <c r="T42" s="26"/>
      <c r="U42" s="27"/>
      <c r="V42" s="28"/>
      <c r="W42" s="26"/>
      <c r="X42" s="27"/>
      <c r="Y42" s="28"/>
      <c r="Z42" s="26"/>
      <c r="AA42" s="55"/>
      <c r="AB42" s="55"/>
      <c r="AC42" s="55"/>
    </row>
    <row r="43">
      <c r="A43" s="26"/>
      <c r="B43" s="26"/>
      <c r="C43" s="27"/>
      <c r="D43" s="34"/>
      <c r="E43" s="29"/>
      <c r="F43" s="27"/>
      <c r="G43" s="28"/>
      <c r="H43" s="26"/>
      <c r="I43" s="27"/>
      <c r="J43" s="28"/>
      <c r="K43" s="26"/>
      <c r="L43" s="27"/>
      <c r="M43" s="34"/>
      <c r="N43" s="26"/>
      <c r="O43" s="27"/>
      <c r="P43" s="34"/>
      <c r="Q43" s="26"/>
      <c r="R43" s="27"/>
      <c r="S43" s="34"/>
      <c r="T43" s="26"/>
      <c r="U43" s="27"/>
      <c r="V43" s="34"/>
      <c r="W43" s="26"/>
      <c r="X43" s="27"/>
      <c r="Y43" s="34"/>
      <c r="Z43" s="29"/>
      <c r="AA43" s="54"/>
      <c r="AB43" s="54"/>
      <c r="AC43" s="54"/>
    </row>
    <row r="44">
      <c r="A44" s="26"/>
      <c r="B44" s="26"/>
      <c r="C44" s="27"/>
      <c r="D44" s="34"/>
      <c r="E44" s="26"/>
      <c r="F44" s="27"/>
      <c r="G44" s="34"/>
      <c r="H44" s="26"/>
      <c r="I44" s="27"/>
      <c r="J44" s="34"/>
      <c r="K44" s="26"/>
      <c r="L44" s="27"/>
      <c r="M44" s="34"/>
      <c r="N44" s="26"/>
      <c r="O44" s="27"/>
      <c r="P44" s="34"/>
      <c r="Q44" s="26"/>
      <c r="R44" s="27"/>
      <c r="S44" s="34"/>
      <c r="T44" s="26"/>
      <c r="U44" s="27"/>
      <c r="V44" s="34"/>
      <c r="W44" s="26"/>
      <c r="X44" s="27"/>
      <c r="Y44" s="34"/>
      <c r="Z44" s="26"/>
      <c r="AA44" s="55"/>
      <c r="AB44" s="55"/>
      <c r="AC44" s="55"/>
    </row>
    <row r="45">
      <c r="A45" s="26"/>
      <c r="B45" s="26"/>
      <c r="C45" s="27"/>
      <c r="D45" s="34"/>
      <c r="E45" s="26"/>
      <c r="F45" s="27"/>
      <c r="G45" s="34"/>
      <c r="H45" s="26"/>
      <c r="I45" s="27"/>
      <c r="J45" s="34"/>
      <c r="K45" s="26"/>
      <c r="L45" s="27"/>
      <c r="M45" s="34"/>
      <c r="N45" s="26"/>
      <c r="O45" s="27"/>
      <c r="P45" s="34"/>
      <c r="Q45" s="26"/>
      <c r="R45" s="27"/>
      <c r="S45" s="34"/>
      <c r="T45" s="26"/>
      <c r="U45" s="27"/>
      <c r="V45" s="34"/>
      <c r="W45" s="26"/>
      <c r="X45" s="27"/>
      <c r="Y45" s="34"/>
      <c r="Z45" s="26"/>
      <c r="AA45" s="55"/>
      <c r="AB45" s="55"/>
      <c r="AC45" s="55"/>
    </row>
    <row r="46">
      <c r="A46" s="26"/>
      <c r="B46" s="26"/>
      <c r="C46" s="27"/>
      <c r="D46" s="34"/>
      <c r="E46" s="26"/>
      <c r="F46" s="27"/>
      <c r="G46" s="34"/>
      <c r="H46" s="26"/>
      <c r="I46" s="27"/>
      <c r="J46" s="34"/>
      <c r="K46" s="26"/>
      <c r="L46" s="27"/>
      <c r="M46" s="34"/>
      <c r="N46" s="26"/>
      <c r="O46" s="27"/>
      <c r="P46" s="34"/>
      <c r="Q46" s="26"/>
      <c r="R46" s="27"/>
      <c r="S46" s="34"/>
      <c r="T46" s="26"/>
      <c r="U46" s="27"/>
      <c r="V46" s="34"/>
      <c r="W46" s="26"/>
      <c r="X46" s="27"/>
      <c r="Y46" s="34"/>
      <c r="Z46" s="29"/>
      <c r="AA46" s="54"/>
      <c r="AB46" s="54"/>
      <c r="AC46" s="54"/>
    </row>
    <row r="47">
      <c r="A47" s="26"/>
      <c r="B47" s="26"/>
      <c r="C47" s="27"/>
      <c r="D47" s="34"/>
      <c r="E47" s="29"/>
      <c r="F47" s="27"/>
      <c r="G47" s="34"/>
      <c r="H47" s="26"/>
      <c r="I47" s="27"/>
      <c r="J47" s="34"/>
      <c r="K47" s="26"/>
      <c r="L47" s="27"/>
      <c r="M47" s="34"/>
      <c r="N47" s="26"/>
      <c r="O47" s="27"/>
      <c r="P47" s="34"/>
      <c r="Q47" s="26"/>
      <c r="R47" s="27"/>
      <c r="S47" s="34"/>
      <c r="T47" s="26"/>
      <c r="U47" s="27"/>
      <c r="V47" s="34"/>
      <c r="W47" s="26"/>
      <c r="X47" s="27"/>
      <c r="Y47" s="34"/>
      <c r="Z47" s="26"/>
      <c r="AA47" s="55"/>
      <c r="AB47" s="55"/>
      <c r="AC47" s="55"/>
    </row>
    <row r="48">
      <c r="A48" s="26"/>
      <c r="B48" s="26"/>
      <c r="C48" s="27"/>
      <c r="D48" s="34"/>
      <c r="E48" s="29"/>
      <c r="F48" s="27"/>
      <c r="G48" s="34"/>
      <c r="H48" s="26"/>
      <c r="I48" s="27"/>
      <c r="J48" s="34"/>
      <c r="K48" s="26"/>
      <c r="L48" s="27"/>
      <c r="M48" s="34"/>
      <c r="N48" s="26"/>
      <c r="O48" s="27"/>
      <c r="P48" s="34"/>
      <c r="Q48" s="26"/>
      <c r="R48" s="27"/>
      <c r="S48" s="34"/>
      <c r="T48" s="26"/>
      <c r="U48" s="27"/>
      <c r="V48" s="34"/>
      <c r="W48" s="26"/>
      <c r="X48" s="27"/>
      <c r="Y48" s="34"/>
      <c r="Z48" s="26"/>
      <c r="AA48" s="55"/>
      <c r="AB48" s="55"/>
      <c r="AC48" s="55"/>
    </row>
    <row r="49">
      <c r="A49" s="26"/>
      <c r="B49" s="26"/>
      <c r="C49" s="27"/>
      <c r="D49" s="34"/>
      <c r="E49" s="29"/>
      <c r="F49" s="27"/>
      <c r="G49" s="34"/>
      <c r="H49" s="26"/>
      <c r="I49" s="27"/>
      <c r="J49" s="34"/>
      <c r="K49" s="26"/>
      <c r="L49" s="27"/>
      <c r="M49" s="34"/>
      <c r="N49" s="26"/>
      <c r="O49" s="27"/>
      <c r="P49" s="34"/>
      <c r="Q49" s="26"/>
      <c r="R49" s="27"/>
      <c r="S49" s="34"/>
      <c r="T49" s="26"/>
      <c r="U49" s="27"/>
      <c r="V49" s="34"/>
      <c r="W49" s="26"/>
      <c r="X49" s="27"/>
      <c r="Y49" s="34"/>
      <c r="Z49" s="26"/>
      <c r="AA49" s="55"/>
      <c r="AB49" s="55"/>
      <c r="AC49" s="55"/>
    </row>
    <row r="50">
      <c r="A50" s="35" t="s">
        <v>45</v>
      </c>
      <c r="B50" s="36"/>
      <c r="C50" s="37" t="str">
        <f t="shared" ref="C50:D50" si="2">C36+C37+C38+C39+C40+C41+C42+C43+C44+C45+C46+C47+C48+C49</f>
        <v>66</v>
      </c>
      <c r="D50" s="37" t="str">
        <f t="shared" si="2"/>
        <v>35</v>
      </c>
      <c r="E50" s="37" t="str">
        <f t="shared" ref="E50:Z50" si="3">SUM(E36:E49)</f>
        <v>5</v>
      </c>
      <c r="F50" s="37" t="str">
        <f t="shared" si="3"/>
        <v>0</v>
      </c>
      <c r="G50" s="37" t="str">
        <f t="shared" si="3"/>
        <v>132.4</v>
      </c>
      <c r="H50" s="37" t="str">
        <f t="shared" si="3"/>
        <v>0</v>
      </c>
      <c r="I50" s="37" t="str">
        <f t="shared" si="3"/>
        <v>0</v>
      </c>
      <c r="J50" s="37" t="str">
        <f t="shared" si="3"/>
        <v>81.9</v>
      </c>
      <c r="K50" s="37" t="str">
        <f t="shared" si="3"/>
        <v>0</v>
      </c>
      <c r="L50" s="37" t="str">
        <f t="shared" si="3"/>
        <v>0</v>
      </c>
      <c r="M50" s="37" t="str">
        <f t="shared" si="3"/>
        <v>107.2</v>
      </c>
      <c r="N50" s="37" t="str">
        <f t="shared" si="3"/>
        <v>10</v>
      </c>
      <c r="O50" s="37" t="str">
        <f t="shared" si="3"/>
        <v>0</v>
      </c>
      <c r="P50" s="37" t="str">
        <f t="shared" si="3"/>
        <v>80.6</v>
      </c>
      <c r="Q50" s="37" t="str">
        <f t="shared" si="3"/>
        <v>0</v>
      </c>
      <c r="R50" s="37" t="str">
        <f t="shared" si="3"/>
        <v>0</v>
      </c>
      <c r="S50" s="37" t="str">
        <f t="shared" si="3"/>
        <v>66.5</v>
      </c>
      <c r="T50" s="37" t="str">
        <f t="shared" si="3"/>
        <v>1</v>
      </c>
      <c r="U50" s="37" t="str">
        <f t="shared" si="3"/>
        <v>136</v>
      </c>
      <c r="V50" s="37" t="str">
        <f t="shared" si="3"/>
        <v>137</v>
      </c>
      <c r="W50" s="37" t="str">
        <f t="shared" si="3"/>
        <v>0</v>
      </c>
      <c r="X50" s="37" t="str">
        <f t="shared" si="3"/>
        <v>72</v>
      </c>
      <c r="Y50" s="37" t="str">
        <f t="shared" si="3"/>
        <v>198</v>
      </c>
      <c r="Z50" s="37" t="str">
        <f t="shared" si="3"/>
        <v>48.5</v>
      </c>
      <c r="AA50" s="56"/>
      <c r="AB50" s="56"/>
      <c r="AC50" s="56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38" t="s">
        <v>46</v>
      </c>
      <c r="O51" s="18"/>
      <c r="P51" s="18"/>
      <c r="Q51" s="18"/>
      <c r="R51" s="18"/>
      <c r="S51" s="18"/>
      <c r="T51" s="18"/>
      <c r="U51" s="18"/>
      <c r="V51" s="18"/>
      <c r="W51" s="38"/>
      <c r="X51" s="18"/>
      <c r="Y51" s="18"/>
      <c r="Z51" s="18"/>
      <c r="AA51" s="18"/>
      <c r="AB51" s="18"/>
      <c r="AC51" s="18"/>
    </row>
    <row r="52">
      <c r="A52" s="39" t="s">
        <v>35</v>
      </c>
      <c r="B52" s="40"/>
      <c r="C52" s="40"/>
      <c r="D52" s="41" t="str">
        <f>SUM(C50+D50)</f>
        <v>101</v>
      </c>
      <c r="E52" s="42"/>
      <c r="F52" s="41"/>
      <c r="G52" s="41" t="str">
        <f>F50+G50</f>
        <v>132.4</v>
      </c>
      <c r="H52" s="42"/>
      <c r="I52" s="41"/>
      <c r="J52" s="41" t="str">
        <f>I50+J50</f>
        <v>81.9</v>
      </c>
      <c r="K52" s="42"/>
      <c r="L52" s="41"/>
      <c r="M52" s="41" t="str">
        <f>L50+M50</f>
        <v>107.2</v>
      </c>
      <c r="N52" s="42"/>
      <c r="O52" s="41"/>
      <c r="P52" s="41" t="str">
        <f>O50+P50</f>
        <v>80.6</v>
      </c>
      <c r="Q52" s="42"/>
      <c r="R52" s="41"/>
      <c r="S52" s="41" t="str">
        <f>R50+S50</f>
        <v>66.5</v>
      </c>
      <c r="T52" s="42"/>
      <c r="U52" s="41"/>
      <c r="V52" s="41" t="str">
        <f>U50+V50</f>
        <v>273</v>
      </c>
      <c r="W52" s="42"/>
      <c r="X52" s="41"/>
      <c r="Y52" s="41" t="str">
        <f>X50+Y50</f>
        <v>270</v>
      </c>
      <c r="Z52" s="42"/>
      <c r="AA52" s="18"/>
      <c r="AB52" s="18"/>
      <c r="AC52" s="18"/>
    </row>
    <row r="53">
      <c r="A53" s="43"/>
      <c r="B53" s="38"/>
      <c r="C53" s="38"/>
      <c r="D53" s="18"/>
      <c r="E53" s="57"/>
      <c r="F53" s="18"/>
      <c r="G53" s="18"/>
      <c r="H53" s="57"/>
      <c r="I53" s="18"/>
      <c r="J53" s="18"/>
      <c r="K53" s="57"/>
      <c r="L53" s="18"/>
      <c r="M53" s="18"/>
      <c r="N53" s="57"/>
      <c r="O53" s="18"/>
      <c r="P53" s="18"/>
      <c r="Q53" s="57"/>
      <c r="R53" s="18"/>
      <c r="S53" s="18"/>
      <c r="T53" s="57"/>
      <c r="U53" s="18"/>
      <c r="V53" s="18"/>
      <c r="W53" s="57"/>
      <c r="X53" s="18"/>
      <c r="Y53" s="18"/>
      <c r="Z53" s="18"/>
      <c r="AA53" s="18"/>
      <c r="AB53" s="18"/>
      <c r="AC53" s="18"/>
    </row>
    <row r="54">
      <c r="A54" s="44" t="s">
        <v>47</v>
      </c>
      <c r="B54" s="41"/>
      <c r="C54" s="41"/>
      <c r="D54" s="40"/>
      <c r="E54" s="45" t="str">
        <f>E50*0.8</f>
        <v>4</v>
      </c>
      <c r="F54" s="41"/>
      <c r="G54" s="41"/>
      <c r="H54" s="45" t="str">
        <f>H50*0.8</f>
        <v>0</v>
      </c>
      <c r="I54" s="40"/>
      <c r="J54" s="41"/>
      <c r="K54" s="45" t="str">
        <f>K50*0.8</f>
        <v>0</v>
      </c>
      <c r="L54" s="41"/>
      <c r="M54" s="41"/>
      <c r="N54" s="42" t="str">
        <f>N50*0.8</f>
        <v>8</v>
      </c>
      <c r="O54" s="41"/>
      <c r="P54" s="41"/>
      <c r="Q54" s="45" t="str">
        <f>Q50*0.8</f>
        <v>0</v>
      </c>
      <c r="R54" s="41"/>
      <c r="S54" s="41"/>
      <c r="T54" s="45" t="str">
        <f>T50*0.8</f>
        <v>0.8</v>
      </c>
      <c r="U54" s="41"/>
      <c r="V54" s="41"/>
      <c r="W54" s="42" t="str">
        <f>W50*0.8</f>
        <v>0</v>
      </c>
      <c r="X54" s="41"/>
      <c r="Y54" s="41"/>
      <c r="Z54" s="45" t="str">
        <f>Z50*0.8</f>
        <v>38.8</v>
      </c>
      <c r="AA54" s="38"/>
      <c r="AB54" s="38"/>
      <c r="AC54" s="38"/>
    </row>
    <row r="55">
      <c r="A55" s="38"/>
      <c r="B55" s="18"/>
      <c r="C55" s="18"/>
      <c r="D55" s="38"/>
      <c r="E55" s="18"/>
      <c r="F55" s="18"/>
      <c r="G55" s="18"/>
      <c r="H55" s="38"/>
      <c r="I55" s="38"/>
      <c r="J55" s="18"/>
      <c r="K55" s="3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>
      <c r="A56" s="38" t="s">
        <v>48</v>
      </c>
      <c r="B56" s="18" t="str">
        <f>C50+F50+I50+L50+O50+R50+U50+X50</f>
        <v>274</v>
      </c>
      <c r="C56" s="18"/>
      <c r="D56" s="38" t="s">
        <v>38</v>
      </c>
      <c r="E56" s="18"/>
      <c r="F56" s="18" t="str">
        <f>B56-E54-H54-K54-N54-Q54-T54-W54-Z54</f>
        <v>222.4</v>
      </c>
      <c r="G56" s="18"/>
      <c r="H56" s="38"/>
      <c r="I56" s="3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>
      <c r="A57" s="38" t="s">
        <v>49</v>
      </c>
      <c r="B57" s="18" t="str">
        <f>D50+G50+J50+M50+P50+S50+V50+Y50</f>
        <v>838.6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3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>
      <c r="A58" s="38" t="s">
        <v>50</v>
      </c>
      <c r="B58" s="18" t="str">
        <f>E50+H50+K50+N50+Q50+T50+W50+Z50</f>
        <v>64.5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3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>
      <c r="A61" s="48" t="s">
        <v>28</v>
      </c>
      <c r="B61" s="49" t="s">
        <v>42</v>
      </c>
      <c r="C61" s="14"/>
      <c r="D61" s="15"/>
      <c r="E61" s="16"/>
      <c r="F61" s="14" t="s">
        <v>43</v>
      </c>
      <c r="G61" s="15"/>
      <c r="H61" s="16"/>
      <c r="I61" s="14" t="s">
        <v>30</v>
      </c>
      <c r="J61" s="15"/>
      <c r="K61" s="16"/>
      <c r="L61" s="14" t="s">
        <v>7</v>
      </c>
      <c r="M61" s="15"/>
      <c r="N61" s="16"/>
      <c r="O61" s="14" t="s">
        <v>2</v>
      </c>
      <c r="P61" s="15"/>
      <c r="Q61" s="16"/>
      <c r="R61" s="14" t="s">
        <v>5</v>
      </c>
      <c r="S61" s="15"/>
      <c r="T61" s="16"/>
      <c r="U61" s="14" t="s">
        <v>51</v>
      </c>
      <c r="V61" s="15"/>
      <c r="W61" s="16"/>
      <c r="X61" s="14" t="s">
        <v>1</v>
      </c>
      <c r="Y61" s="15"/>
      <c r="Z61" s="16"/>
      <c r="AA61" s="50"/>
      <c r="AB61" s="50"/>
      <c r="AC61" s="50"/>
    </row>
    <row r="62">
      <c r="A62" s="19"/>
      <c r="B62" s="20"/>
      <c r="C62" s="21" t="s">
        <v>33</v>
      </c>
      <c r="D62" s="51" t="s">
        <v>34</v>
      </c>
      <c r="E62" s="52" t="s">
        <v>18</v>
      </c>
      <c r="F62" s="21" t="s">
        <v>33</v>
      </c>
      <c r="G62" s="51" t="s">
        <v>34</v>
      </c>
      <c r="H62" s="52" t="s">
        <v>18</v>
      </c>
      <c r="I62" s="21" t="s">
        <v>33</v>
      </c>
      <c r="J62" s="51" t="s">
        <v>34</v>
      </c>
      <c r="K62" s="52" t="s">
        <v>18</v>
      </c>
      <c r="L62" s="21" t="s">
        <v>33</v>
      </c>
      <c r="M62" s="51" t="s">
        <v>34</v>
      </c>
      <c r="N62" s="52" t="s">
        <v>18</v>
      </c>
      <c r="O62" s="21" t="s">
        <v>33</v>
      </c>
      <c r="P62" s="51" t="s">
        <v>34</v>
      </c>
      <c r="Q62" s="52" t="s">
        <v>18</v>
      </c>
      <c r="R62" s="21" t="s">
        <v>33</v>
      </c>
      <c r="S62" s="51" t="s">
        <v>34</v>
      </c>
      <c r="T62" s="52" t="s">
        <v>18</v>
      </c>
      <c r="U62" s="21" t="s">
        <v>33</v>
      </c>
      <c r="V62" s="51" t="s">
        <v>34</v>
      </c>
      <c r="W62" s="52" t="s">
        <v>18</v>
      </c>
      <c r="X62" s="21" t="s">
        <v>33</v>
      </c>
      <c r="Y62" s="51" t="s">
        <v>34</v>
      </c>
      <c r="Z62" s="52" t="s">
        <v>18</v>
      </c>
      <c r="AA62" s="53"/>
      <c r="AB62" s="53"/>
      <c r="AC62" s="53"/>
    </row>
    <row r="63">
      <c r="A63" s="25">
        <v>42485.0</v>
      </c>
      <c r="B63" s="26"/>
      <c r="C63" s="30"/>
      <c r="D63" s="28"/>
      <c r="E63" s="29"/>
      <c r="F63" s="30"/>
      <c r="G63" s="28">
        <v>21.0</v>
      </c>
      <c r="H63" s="29">
        <v>10.0</v>
      </c>
      <c r="I63" s="27"/>
      <c r="J63" s="28">
        <v>26.0</v>
      </c>
      <c r="K63" s="29">
        <v>6.0</v>
      </c>
      <c r="L63" s="30"/>
      <c r="M63" s="28"/>
      <c r="N63" s="29"/>
      <c r="O63" s="27"/>
      <c r="P63" s="28">
        <v>51.3</v>
      </c>
      <c r="Q63" s="29"/>
      <c r="R63" s="27"/>
      <c r="S63" s="28"/>
      <c r="T63" s="29"/>
      <c r="U63" s="30"/>
      <c r="V63" s="28">
        <v>60.0</v>
      </c>
      <c r="W63" s="29">
        <v>7.0</v>
      </c>
      <c r="X63" s="27"/>
      <c r="Y63" s="28" t="str">
        <f>57*0.9</f>
        <v>51.3</v>
      </c>
      <c r="Z63" s="29"/>
      <c r="AA63" s="54"/>
      <c r="AB63" s="54"/>
      <c r="AC63" s="54"/>
    </row>
    <row r="64">
      <c r="A64" s="26"/>
      <c r="B64" s="26"/>
      <c r="C64" s="30"/>
      <c r="D64" s="28"/>
      <c r="E64" s="29"/>
      <c r="F64" s="27"/>
      <c r="G64" s="28">
        <v>45.9</v>
      </c>
      <c r="H64" s="29">
        <v>5.0</v>
      </c>
      <c r="I64" s="30"/>
      <c r="J64" s="28">
        <v>38.0</v>
      </c>
      <c r="K64" s="29"/>
      <c r="L64" s="27"/>
      <c r="M64" s="28"/>
      <c r="N64" s="29"/>
      <c r="O64" s="30">
        <v>61.2</v>
      </c>
      <c r="P64" s="28"/>
      <c r="Q64" s="26"/>
      <c r="R64" s="27"/>
      <c r="S64" s="28"/>
      <c r="T64" s="29"/>
      <c r="U64" s="30"/>
      <c r="V64" s="28">
        <v>45.0</v>
      </c>
      <c r="W64" s="29">
        <v>5.0</v>
      </c>
      <c r="X64" s="27"/>
      <c r="Y64" s="28"/>
      <c r="Z64" s="29"/>
      <c r="AA64" s="54"/>
      <c r="AB64" s="54"/>
      <c r="AC64" s="54"/>
    </row>
    <row r="65">
      <c r="A65" s="26"/>
      <c r="B65" s="26"/>
      <c r="C65" s="27"/>
      <c r="D65" s="28"/>
      <c r="E65" s="29"/>
      <c r="F65" s="30">
        <v>35.0</v>
      </c>
      <c r="G65" s="28"/>
      <c r="H65" s="29"/>
      <c r="I65" s="27"/>
      <c r="J65" s="28">
        <v>38.0</v>
      </c>
      <c r="K65" s="29">
        <v>5.0</v>
      </c>
      <c r="L65" s="27"/>
      <c r="M65" s="28"/>
      <c r="N65" s="26"/>
      <c r="O65" s="27"/>
      <c r="P65" s="28"/>
      <c r="Q65" s="29"/>
      <c r="R65" s="27"/>
      <c r="S65" s="28"/>
      <c r="T65" s="26"/>
      <c r="U65" s="27"/>
      <c r="V65" s="28"/>
      <c r="W65" s="29"/>
      <c r="X65" s="27"/>
      <c r="Y65" s="28"/>
      <c r="Z65" s="29"/>
      <c r="AA65" s="54"/>
      <c r="AB65" s="54"/>
      <c r="AC65" s="54"/>
    </row>
    <row r="66">
      <c r="A66" s="26"/>
      <c r="B66" s="26"/>
      <c r="C66" s="27"/>
      <c r="D66" s="28"/>
      <c r="E66" s="29"/>
      <c r="F66" s="30"/>
      <c r="G66" s="28">
        <v>45.9</v>
      </c>
      <c r="H66" s="29">
        <v>12.0</v>
      </c>
      <c r="I66" s="27"/>
      <c r="J66" s="28"/>
      <c r="K66" s="29"/>
      <c r="L66" s="30"/>
      <c r="M66" s="28"/>
      <c r="N66" s="32"/>
      <c r="O66" s="27"/>
      <c r="P66" s="28"/>
      <c r="Q66" s="29"/>
      <c r="R66" s="27"/>
      <c r="S66" s="28"/>
      <c r="T66" s="26"/>
      <c r="U66" s="27"/>
      <c r="V66" s="28"/>
      <c r="W66" s="26"/>
      <c r="X66" s="27"/>
      <c r="Y66" s="28"/>
      <c r="Z66" s="29"/>
      <c r="AA66" s="54"/>
      <c r="AB66" s="54"/>
      <c r="AC66" s="54"/>
    </row>
    <row r="67">
      <c r="A67" s="26"/>
      <c r="B67" s="26"/>
      <c r="C67" s="30"/>
      <c r="D67" s="28"/>
      <c r="E67" s="33"/>
      <c r="F67" s="27"/>
      <c r="G67" s="28"/>
      <c r="H67" s="29"/>
      <c r="I67" s="27"/>
      <c r="J67" s="28">
        <v>67.5</v>
      </c>
      <c r="K67" s="29">
        <v>12.0</v>
      </c>
      <c r="L67" s="30"/>
      <c r="M67" s="31"/>
      <c r="N67" s="26"/>
      <c r="O67" s="27"/>
      <c r="P67" s="28"/>
      <c r="Q67" s="26"/>
      <c r="R67" s="27"/>
      <c r="S67" s="28"/>
      <c r="T67" s="26"/>
      <c r="U67" s="27"/>
      <c r="V67" s="28"/>
      <c r="W67" s="26"/>
      <c r="X67" s="30"/>
      <c r="Y67" s="28"/>
      <c r="Z67" s="29"/>
      <c r="AA67" s="54"/>
      <c r="AB67" s="54"/>
      <c r="AC67" s="54"/>
    </row>
    <row r="68">
      <c r="A68" s="26"/>
      <c r="B68" s="26"/>
      <c r="C68" s="30"/>
      <c r="D68" s="28"/>
      <c r="E68" s="29"/>
      <c r="F68" s="27"/>
      <c r="G68" s="28"/>
      <c r="H68" s="26"/>
      <c r="I68" s="27"/>
      <c r="J68" s="28"/>
      <c r="K68" s="26"/>
      <c r="L68" s="27"/>
      <c r="M68" s="34"/>
      <c r="N68" s="32"/>
      <c r="O68" s="27"/>
      <c r="P68" s="31"/>
      <c r="Q68" s="29"/>
      <c r="R68" s="27"/>
      <c r="S68" s="28"/>
      <c r="T68" s="29"/>
      <c r="U68" s="27"/>
      <c r="V68" s="28"/>
      <c r="W68" s="26"/>
      <c r="X68" s="27"/>
      <c r="Y68" s="28"/>
      <c r="Z68" s="26"/>
      <c r="AA68" s="55"/>
      <c r="AB68" s="55"/>
      <c r="AC68" s="55"/>
    </row>
    <row r="69">
      <c r="A69" s="26"/>
      <c r="B69" s="26"/>
      <c r="C69" s="27"/>
      <c r="D69" s="28"/>
      <c r="E69" s="29"/>
      <c r="F69" s="27"/>
      <c r="G69" s="28"/>
      <c r="H69" s="29"/>
      <c r="I69" s="30"/>
      <c r="J69" s="34"/>
      <c r="K69" s="26"/>
      <c r="L69" s="27"/>
      <c r="M69" s="34"/>
      <c r="N69" s="32"/>
      <c r="O69" s="27"/>
      <c r="P69" s="28"/>
      <c r="Q69" s="26"/>
      <c r="R69" s="27"/>
      <c r="S69" s="28"/>
      <c r="T69" s="26"/>
      <c r="U69" s="27"/>
      <c r="V69" s="28"/>
      <c r="W69" s="26"/>
      <c r="X69" s="27"/>
      <c r="Y69" s="28"/>
      <c r="Z69" s="26"/>
      <c r="AA69" s="55"/>
      <c r="AB69" s="55"/>
      <c r="AC69" s="55"/>
    </row>
    <row r="70">
      <c r="A70" s="26"/>
      <c r="B70" s="26"/>
      <c r="C70" s="27"/>
      <c r="D70" s="34"/>
      <c r="E70" s="29"/>
      <c r="F70" s="27"/>
      <c r="G70" s="28"/>
      <c r="H70" s="26"/>
      <c r="I70" s="27"/>
      <c r="J70" s="28"/>
      <c r="K70" s="26"/>
      <c r="L70" s="27"/>
      <c r="M70" s="34"/>
      <c r="N70" s="26"/>
      <c r="O70" s="27"/>
      <c r="P70" s="34"/>
      <c r="Q70" s="26"/>
      <c r="R70" s="27"/>
      <c r="S70" s="34"/>
      <c r="T70" s="26"/>
      <c r="U70" s="27"/>
      <c r="V70" s="34"/>
      <c r="W70" s="26"/>
      <c r="X70" s="27"/>
      <c r="Y70" s="34"/>
      <c r="Z70" s="29"/>
      <c r="AA70" s="54"/>
      <c r="AB70" s="54"/>
      <c r="AC70" s="54"/>
    </row>
    <row r="71">
      <c r="A71" s="26"/>
      <c r="B71" s="26"/>
      <c r="C71" s="27"/>
      <c r="D71" s="34"/>
      <c r="E71" s="26"/>
      <c r="F71" s="27"/>
      <c r="G71" s="34"/>
      <c r="H71" s="26"/>
      <c r="I71" s="27"/>
      <c r="J71" s="34"/>
      <c r="K71" s="26"/>
      <c r="L71" s="27"/>
      <c r="M71" s="34"/>
      <c r="N71" s="26"/>
      <c r="O71" s="27"/>
      <c r="P71" s="34"/>
      <c r="Q71" s="26"/>
      <c r="R71" s="27"/>
      <c r="S71" s="34"/>
      <c r="T71" s="26"/>
      <c r="U71" s="27"/>
      <c r="V71" s="34"/>
      <c r="W71" s="26"/>
      <c r="X71" s="27"/>
      <c r="Y71" s="34"/>
      <c r="Z71" s="26"/>
      <c r="AA71" s="55"/>
      <c r="AB71" s="55"/>
      <c r="AC71" s="55"/>
    </row>
    <row r="72">
      <c r="A72" s="26"/>
      <c r="B72" s="26"/>
      <c r="C72" s="27"/>
      <c r="D72" s="34"/>
      <c r="E72" s="26"/>
      <c r="F72" s="27"/>
      <c r="G72" s="34"/>
      <c r="H72" s="26"/>
      <c r="I72" s="27"/>
      <c r="J72" s="34"/>
      <c r="K72" s="26"/>
      <c r="L72" s="27"/>
      <c r="M72" s="34"/>
      <c r="N72" s="26"/>
      <c r="O72" s="27"/>
      <c r="P72" s="34"/>
      <c r="Q72" s="26"/>
      <c r="R72" s="27"/>
      <c r="S72" s="34"/>
      <c r="T72" s="26"/>
      <c r="U72" s="27"/>
      <c r="V72" s="34"/>
      <c r="W72" s="26"/>
      <c r="X72" s="27"/>
      <c r="Y72" s="34"/>
      <c r="Z72" s="26"/>
      <c r="AA72" s="55"/>
      <c r="AB72" s="55"/>
      <c r="AC72" s="55"/>
    </row>
    <row r="73">
      <c r="A73" s="26"/>
      <c r="B73" s="26"/>
      <c r="C73" s="27"/>
      <c r="D73" s="34"/>
      <c r="E73" s="26"/>
      <c r="F73" s="27"/>
      <c r="G73" s="34"/>
      <c r="H73" s="26"/>
      <c r="I73" s="27"/>
      <c r="J73" s="34"/>
      <c r="K73" s="26"/>
      <c r="L73" s="27"/>
      <c r="M73" s="34"/>
      <c r="N73" s="26"/>
      <c r="O73" s="27"/>
      <c r="P73" s="34"/>
      <c r="Q73" s="26"/>
      <c r="R73" s="27"/>
      <c r="S73" s="34"/>
      <c r="T73" s="26"/>
      <c r="U73" s="27"/>
      <c r="V73" s="34"/>
      <c r="W73" s="26"/>
      <c r="X73" s="27"/>
      <c r="Y73" s="34"/>
      <c r="Z73" s="29"/>
      <c r="AA73" s="54"/>
      <c r="AB73" s="54"/>
      <c r="AC73" s="54"/>
    </row>
    <row r="74">
      <c r="A74" s="26"/>
      <c r="B74" s="26"/>
      <c r="C74" s="27"/>
      <c r="D74" s="34"/>
      <c r="E74" s="29"/>
      <c r="F74" s="27"/>
      <c r="G74" s="34"/>
      <c r="H74" s="26"/>
      <c r="I74" s="27"/>
      <c r="J74" s="34"/>
      <c r="K74" s="26"/>
      <c r="L74" s="27"/>
      <c r="M74" s="34"/>
      <c r="N74" s="26"/>
      <c r="O74" s="27"/>
      <c r="P74" s="34"/>
      <c r="Q74" s="26"/>
      <c r="R74" s="27"/>
      <c r="S74" s="34"/>
      <c r="T74" s="26"/>
      <c r="U74" s="27"/>
      <c r="V74" s="34"/>
      <c r="W74" s="26"/>
      <c r="X74" s="27"/>
      <c r="Y74" s="34"/>
      <c r="Z74" s="26"/>
      <c r="AA74" s="55"/>
      <c r="AB74" s="55"/>
      <c r="AC74" s="55"/>
    </row>
    <row r="75">
      <c r="A75" s="26"/>
      <c r="B75" s="26"/>
      <c r="C75" s="27"/>
      <c r="D75" s="34"/>
      <c r="E75" s="29"/>
      <c r="F75" s="27"/>
      <c r="G75" s="34"/>
      <c r="H75" s="26"/>
      <c r="I75" s="27"/>
      <c r="J75" s="34"/>
      <c r="K75" s="26"/>
      <c r="L75" s="27"/>
      <c r="M75" s="34"/>
      <c r="N75" s="26"/>
      <c r="O75" s="27"/>
      <c r="P75" s="34"/>
      <c r="Q75" s="26"/>
      <c r="R75" s="27"/>
      <c r="S75" s="34"/>
      <c r="T75" s="26"/>
      <c r="U75" s="27"/>
      <c r="V75" s="34"/>
      <c r="W75" s="26"/>
      <c r="X75" s="27"/>
      <c r="Y75" s="34"/>
      <c r="Z75" s="26"/>
      <c r="AA75" s="55"/>
      <c r="AB75" s="55"/>
      <c r="AC75" s="55"/>
    </row>
    <row r="76">
      <c r="A76" s="26"/>
      <c r="B76" s="26"/>
      <c r="C76" s="27"/>
      <c r="D76" s="34"/>
      <c r="E76" s="29"/>
      <c r="F76" s="27"/>
      <c r="G76" s="34"/>
      <c r="H76" s="26"/>
      <c r="I76" s="27"/>
      <c r="J76" s="34"/>
      <c r="K76" s="26"/>
      <c r="L76" s="27"/>
      <c r="M76" s="34"/>
      <c r="N76" s="26"/>
      <c r="O76" s="27"/>
      <c r="P76" s="34"/>
      <c r="Q76" s="26"/>
      <c r="R76" s="27"/>
      <c r="S76" s="34"/>
      <c r="T76" s="26"/>
      <c r="U76" s="27"/>
      <c r="V76" s="34"/>
      <c r="W76" s="26"/>
      <c r="X76" s="27"/>
      <c r="Y76" s="34"/>
      <c r="Z76" s="26"/>
      <c r="AA76" s="55"/>
      <c r="AB76" s="55"/>
      <c r="AC76" s="55"/>
    </row>
    <row r="77">
      <c r="A77" s="35" t="s">
        <v>45</v>
      </c>
      <c r="B77" s="36"/>
      <c r="C77" s="37" t="str">
        <f t="shared" ref="C77:D77" si="4">C63+C64+C65+C66+C67+C68+C69+C70+C71+C72+C73+C74+C75+C76</f>
        <v>0</v>
      </c>
      <c r="D77" s="37" t="str">
        <f t="shared" si="4"/>
        <v>0</v>
      </c>
      <c r="E77" s="37" t="str">
        <f t="shared" ref="E77:Z77" si="5">SUM(E63:E76)</f>
        <v>0</v>
      </c>
      <c r="F77" s="37" t="str">
        <f t="shared" si="5"/>
        <v>35</v>
      </c>
      <c r="G77" s="37" t="str">
        <f t="shared" si="5"/>
        <v>112.8</v>
      </c>
      <c r="H77" s="37" t="str">
        <f t="shared" si="5"/>
        <v>27</v>
      </c>
      <c r="I77" s="37" t="str">
        <f t="shared" si="5"/>
        <v>0</v>
      </c>
      <c r="J77" s="37" t="str">
        <f t="shared" si="5"/>
        <v>169.5</v>
      </c>
      <c r="K77" s="37" t="str">
        <f t="shared" si="5"/>
        <v>23</v>
      </c>
      <c r="L77" s="37" t="str">
        <f t="shared" si="5"/>
        <v>0</v>
      </c>
      <c r="M77" s="37" t="str">
        <f t="shared" si="5"/>
        <v>0</v>
      </c>
      <c r="N77" s="37" t="str">
        <f t="shared" si="5"/>
        <v>0</v>
      </c>
      <c r="O77" s="37" t="str">
        <f t="shared" si="5"/>
        <v>61.2</v>
      </c>
      <c r="P77" s="37" t="str">
        <f t="shared" si="5"/>
        <v>51.3</v>
      </c>
      <c r="Q77" s="37" t="str">
        <f t="shared" si="5"/>
        <v>0</v>
      </c>
      <c r="R77" s="37" t="str">
        <f t="shared" si="5"/>
        <v>0</v>
      </c>
      <c r="S77" s="37" t="str">
        <f t="shared" si="5"/>
        <v>0</v>
      </c>
      <c r="T77" s="37" t="str">
        <f t="shared" si="5"/>
        <v>0</v>
      </c>
      <c r="U77" s="37" t="str">
        <f t="shared" si="5"/>
        <v>0</v>
      </c>
      <c r="V77" s="37" t="str">
        <f t="shared" si="5"/>
        <v>105</v>
      </c>
      <c r="W77" s="37" t="str">
        <f t="shared" si="5"/>
        <v>12</v>
      </c>
      <c r="X77" s="37" t="str">
        <f t="shared" si="5"/>
        <v>0</v>
      </c>
      <c r="Y77" s="37" t="str">
        <f t="shared" si="5"/>
        <v>51.3</v>
      </c>
      <c r="Z77" s="37" t="str">
        <f t="shared" si="5"/>
        <v>0</v>
      </c>
      <c r="AA77" s="56"/>
      <c r="AB77" s="56"/>
      <c r="AC77" s="56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38" t="s">
        <v>46</v>
      </c>
      <c r="O78" s="18"/>
      <c r="P78" s="18"/>
      <c r="Q78" s="18"/>
      <c r="R78" s="18"/>
      <c r="S78" s="18"/>
      <c r="T78" s="18"/>
      <c r="U78" s="18"/>
      <c r="V78" s="18"/>
      <c r="W78" s="38"/>
      <c r="X78" s="18"/>
      <c r="Y78" s="18"/>
      <c r="Z78" s="18"/>
      <c r="AA78" s="18"/>
      <c r="AB78" s="18"/>
      <c r="AC78" s="18"/>
    </row>
    <row r="79">
      <c r="A79" s="39" t="s">
        <v>35</v>
      </c>
      <c r="B79" s="40"/>
      <c r="C79" s="40"/>
      <c r="D79" s="41" t="str">
        <f>SUM(C77+D77)</f>
        <v>0</v>
      </c>
      <c r="E79" s="42"/>
      <c r="F79" s="41"/>
      <c r="G79" s="41" t="str">
        <f>F77+G77</f>
        <v>147.8</v>
      </c>
      <c r="H79" s="42"/>
      <c r="I79" s="41"/>
      <c r="J79" s="41" t="str">
        <f>I77+J77</f>
        <v>169.5</v>
      </c>
      <c r="K79" s="42"/>
      <c r="L79" s="41"/>
      <c r="M79" s="41" t="str">
        <f>L77+M77</f>
        <v>0</v>
      </c>
      <c r="N79" s="42"/>
      <c r="O79" s="41"/>
      <c r="P79" s="41" t="str">
        <f>O77+P77</f>
        <v>112.5</v>
      </c>
      <c r="Q79" s="42"/>
      <c r="R79" s="41"/>
      <c r="S79" s="41" t="str">
        <f>R77+S77</f>
        <v>0</v>
      </c>
      <c r="T79" s="42"/>
      <c r="U79" s="41"/>
      <c r="V79" s="41" t="str">
        <f>U77+V77</f>
        <v>105</v>
      </c>
      <c r="W79" s="42"/>
      <c r="X79" s="41"/>
      <c r="Y79" s="41" t="str">
        <f>X77+Y77</f>
        <v>51.3</v>
      </c>
      <c r="Z79" s="42"/>
      <c r="AA79" s="18"/>
      <c r="AB79" s="18"/>
      <c r="AC79" s="18"/>
    </row>
    <row r="80">
      <c r="A80" s="43"/>
      <c r="B80" s="38"/>
      <c r="C80" s="38"/>
      <c r="D80" s="18"/>
      <c r="E80" s="57"/>
      <c r="F80" s="18"/>
      <c r="G80" s="18"/>
      <c r="H80" s="57"/>
      <c r="I80" s="18"/>
      <c r="J80" s="18"/>
      <c r="K80" s="57"/>
      <c r="L80" s="18"/>
      <c r="M80" s="18"/>
      <c r="N80" s="57"/>
      <c r="O80" s="18"/>
      <c r="P80" s="18"/>
      <c r="Q80" s="57"/>
      <c r="R80" s="18"/>
      <c r="S80" s="18"/>
      <c r="T80" s="57"/>
      <c r="U80" s="18"/>
      <c r="V80" s="18"/>
      <c r="W80" s="57"/>
      <c r="X80" s="18"/>
      <c r="Y80" s="18"/>
      <c r="Z80" s="18"/>
      <c r="AA80" s="18"/>
      <c r="AB80" s="18"/>
      <c r="AC80" s="18"/>
    </row>
    <row r="81">
      <c r="A81" s="44" t="s">
        <v>47</v>
      </c>
      <c r="B81" s="41"/>
      <c r="C81" s="41"/>
      <c r="D81" s="40"/>
      <c r="E81" s="45" t="str">
        <f>E77*0.8</f>
        <v>0</v>
      </c>
      <c r="F81" s="41"/>
      <c r="G81" s="41"/>
      <c r="H81" s="45" t="str">
        <f>H77*0.8</f>
        <v>21.6</v>
      </c>
      <c r="I81" s="40"/>
      <c r="J81" s="41"/>
      <c r="K81" s="45" t="str">
        <f>K77*0.8</f>
        <v>18.4</v>
      </c>
      <c r="L81" s="41"/>
      <c r="M81" s="41"/>
      <c r="N81" s="42" t="str">
        <f>N77*0.8</f>
        <v>0</v>
      </c>
      <c r="O81" s="41"/>
      <c r="P81" s="41"/>
      <c r="Q81" s="45" t="str">
        <f>Q77*0.8</f>
        <v>0</v>
      </c>
      <c r="R81" s="41"/>
      <c r="S81" s="41"/>
      <c r="T81" s="45" t="str">
        <f>T77*0.8</f>
        <v>0</v>
      </c>
      <c r="U81" s="41"/>
      <c r="V81" s="41"/>
      <c r="W81" s="42" t="str">
        <f>W77*0.8</f>
        <v>9.6</v>
      </c>
      <c r="X81" s="41"/>
      <c r="Y81" s="41"/>
      <c r="Z81" s="45" t="str">
        <f>Z77*0.8</f>
        <v>0</v>
      </c>
      <c r="AA81" s="38"/>
      <c r="AB81" s="38"/>
      <c r="AC81" s="38"/>
    </row>
    <row r="82">
      <c r="A82" s="38"/>
      <c r="B82" s="18"/>
      <c r="C82" s="18"/>
      <c r="D82" s="38"/>
      <c r="E82" s="18"/>
      <c r="F82" s="18"/>
      <c r="G82" s="18"/>
      <c r="H82" s="38"/>
      <c r="I82" s="38"/>
      <c r="J82" s="18"/>
      <c r="K82" s="3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>
      <c r="A83" s="38" t="s">
        <v>48</v>
      </c>
      <c r="B83" s="18" t="str">
        <f>C77+F77+I77+L77+O77+R77+U77+X77</f>
        <v>96.2</v>
      </c>
      <c r="C83" s="18"/>
      <c r="D83" s="38" t="s">
        <v>38</v>
      </c>
      <c r="E83" s="18"/>
      <c r="F83" s="18" t="str">
        <f>B83-E81-H81-K81-N81-Q81-T81-W81-Z81</f>
        <v>46.6</v>
      </c>
      <c r="G83" s="18"/>
      <c r="H83" s="38"/>
      <c r="I83" s="3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>
      <c r="A84" s="38" t="s">
        <v>49</v>
      </c>
      <c r="B84" s="18" t="str">
        <f>D77+G77+J77+M77+P77+S77+V77+Y77</f>
        <v>489.9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3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>
      <c r="A85" s="38" t="s">
        <v>50</v>
      </c>
      <c r="B85" s="18" t="str">
        <f>E77+H77+K77+N77+Q77+T77+W77+Z77</f>
        <v>62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3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>
      <c r="A87" s="38" t="s">
        <v>52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>
      <c r="A88" s="38" t="s">
        <v>53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>
      <c r="A90" s="38" t="s">
        <v>54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>
      <c r="A93" s="48" t="s">
        <v>28</v>
      </c>
      <c r="B93" s="49" t="s">
        <v>42</v>
      </c>
      <c r="C93" s="14" t="s">
        <v>31</v>
      </c>
      <c r="D93" s="15"/>
      <c r="E93" s="16"/>
      <c r="F93" s="14" t="s">
        <v>43</v>
      </c>
      <c r="G93" s="15"/>
      <c r="H93" s="16"/>
      <c r="I93" s="14" t="s">
        <v>30</v>
      </c>
      <c r="J93" s="15"/>
      <c r="K93" s="16"/>
      <c r="L93" s="14" t="s">
        <v>7</v>
      </c>
      <c r="M93" s="15"/>
      <c r="N93" s="16"/>
      <c r="O93" s="14" t="s">
        <v>2</v>
      </c>
      <c r="P93" s="15"/>
      <c r="Q93" s="16"/>
      <c r="R93" s="14" t="s">
        <v>5</v>
      </c>
      <c r="S93" s="15"/>
      <c r="T93" s="16"/>
      <c r="U93" s="14" t="s">
        <v>51</v>
      </c>
      <c r="V93" s="15"/>
      <c r="W93" s="16"/>
      <c r="X93" s="14" t="s">
        <v>1</v>
      </c>
      <c r="Y93" s="15"/>
      <c r="Z93" s="16"/>
      <c r="AA93" s="14" t="s">
        <v>55</v>
      </c>
      <c r="AB93" s="15"/>
      <c r="AC93" s="16"/>
    </row>
    <row r="94">
      <c r="A94" s="19"/>
      <c r="B94" s="20"/>
      <c r="C94" s="21" t="s">
        <v>33</v>
      </c>
      <c r="D94" s="51" t="s">
        <v>34</v>
      </c>
      <c r="E94" s="52" t="s">
        <v>18</v>
      </c>
      <c r="F94" s="21" t="s">
        <v>33</v>
      </c>
      <c r="G94" s="51" t="s">
        <v>34</v>
      </c>
      <c r="H94" s="52" t="s">
        <v>18</v>
      </c>
      <c r="I94" s="21" t="s">
        <v>33</v>
      </c>
      <c r="J94" s="51" t="s">
        <v>34</v>
      </c>
      <c r="K94" s="52" t="s">
        <v>18</v>
      </c>
      <c r="L94" s="21" t="s">
        <v>33</v>
      </c>
      <c r="M94" s="51" t="s">
        <v>34</v>
      </c>
      <c r="N94" s="52" t="s">
        <v>18</v>
      </c>
      <c r="O94" s="21" t="s">
        <v>33</v>
      </c>
      <c r="P94" s="51" t="s">
        <v>34</v>
      </c>
      <c r="Q94" s="52" t="s">
        <v>18</v>
      </c>
      <c r="R94" s="21" t="s">
        <v>33</v>
      </c>
      <c r="S94" s="51" t="s">
        <v>34</v>
      </c>
      <c r="T94" s="52" t="s">
        <v>18</v>
      </c>
      <c r="U94" s="21" t="s">
        <v>33</v>
      </c>
      <c r="V94" s="51" t="s">
        <v>34</v>
      </c>
      <c r="W94" s="52" t="s">
        <v>18</v>
      </c>
      <c r="X94" s="21" t="s">
        <v>33</v>
      </c>
      <c r="Y94" s="51" t="s">
        <v>34</v>
      </c>
      <c r="Z94" s="52" t="s">
        <v>18</v>
      </c>
      <c r="AA94" s="21" t="s">
        <v>33</v>
      </c>
      <c r="AB94" s="51" t="s">
        <v>34</v>
      </c>
      <c r="AC94" s="52" t="s">
        <v>18</v>
      </c>
    </row>
    <row r="95">
      <c r="A95" s="25">
        <v>42488.0</v>
      </c>
      <c r="B95" s="26"/>
      <c r="C95" s="30"/>
      <c r="D95" s="28">
        <v>35.0</v>
      </c>
      <c r="E95" s="29"/>
      <c r="F95" s="30">
        <v>50.4</v>
      </c>
      <c r="G95" s="28"/>
      <c r="H95" s="29"/>
      <c r="I95" s="27"/>
      <c r="J95" s="28">
        <v>35.0</v>
      </c>
      <c r="K95" s="29"/>
      <c r="L95" s="30">
        <v>35.0</v>
      </c>
      <c r="M95" s="28"/>
      <c r="N95" s="29"/>
      <c r="O95" s="27"/>
      <c r="P95" s="28"/>
      <c r="Q95" s="29"/>
      <c r="R95" s="30">
        <v>16.0</v>
      </c>
      <c r="S95" s="28"/>
      <c r="T95" s="29"/>
      <c r="U95" s="30"/>
      <c r="V95" s="28">
        <v>16.0</v>
      </c>
      <c r="W95" s="29">
        <v>10.0</v>
      </c>
      <c r="X95" s="27"/>
      <c r="Y95" s="28"/>
      <c r="Z95" s="29"/>
      <c r="AA95" s="27"/>
      <c r="AB95" s="28">
        <v>93.0</v>
      </c>
      <c r="AC95" s="29">
        <v>20.0</v>
      </c>
    </row>
    <row r="96">
      <c r="A96" s="26"/>
      <c r="B96" s="26"/>
      <c r="C96" s="30"/>
      <c r="D96" s="28">
        <v>59.0</v>
      </c>
      <c r="E96" s="29"/>
      <c r="F96" s="27"/>
      <c r="G96" s="28">
        <v>65.7</v>
      </c>
      <c r="H96" s="29">
        <v>20.0</v>
      </c>
      <c r="I96" s="30"/>
      <c r="J96" s="28">
        <v>16.0</v>
      </c>
      <c r="K96" s="29"/>
      <c r="L96" s="27"/>
      <c r="M96" s="28">
        <v>60.0</v>
      </c>
      <c r="N96" s="29">
        <v>5.0</v>
      </c>
      <c r="O96" s="30"/>
      <c r="P96" s="28"/>
      <c r="Q96" s="26"/>
      <c r="R96" s="30"/>
      <c r="S96" s="28"/>
      <c r="T96" s="29"/>
      <c r="U96" s="30"/>
      <c r="V96" s="28">
        <v>21.0</v>
      </c>
      <c r="W96" s="29"/>
      <c r="X96" s="27"/>
      <c r="Y96" s="28"/>
      <c r="Z96" s="29"/>
      <c r="AA96" s="27"/>
      <c r="AB96" s="28"/>
      <c r="AC96" s="29"/>
    </row>
    <row r="97">
      <c r="A97" s="26"/>
      <c r="B97" s="26"/>
      <c r="C97" s="30">
        <v>38.0</v>
      </c>
      <c r="D97" s="28"/>
      <c r="E97" s="29"/>
      <c r="F97" s="30">
        <v>14.5</v>
      </c>
      <c r="G97" s="28"/>
      <c r="H97" s="29"/>
      <c r="I97" s="27"/>
      <c r="J97" s="28">
        <v>61.2</v>
      </c>
      <c r="K97" s="29"/>
      <c r="L97" s="27"/>
      <c r="M97" s="28">
        <v>45.0</v>
      </c>
      <c r="N97" s="29">
        <v>10.0</v>
      </c>
      <c r="O97" s="27"/>
      <c r="P97" s="28"/>
      <c r="Q97" s="29"/>
      <c r="R97" s="30">
        <v>31.5</v>
      </c>
      <c r="S97" s="28"/>
      <c r="T97" s="26"/>
      <c r="U97" s="27"/>
      <c r="V97" s="28"/>
      <c r="W97" s="29"/>
      <c r="X97" s="27"/>
      <c r="Y97" s="28"/>
      <c r="Z97" s="29"/>
      <c r="AA97" s="27"/>
      <c r="AB97" s="28"/>
      <c r="AC97" s="29"/>
    </row>
    <row r="98">
      <c r="A98" s="26"/>
      <c r="B98" s="26"/>
      <c r="C98" s="27"/>
      <c r="D98" s="28"/>
      <c r="E98" s="29"/>
      <c r="F98" s="30"/>
      <c r="G98" s="28">
        <v>35.0</v>
      </c>
      <c r="H98" s="29"/>
      <c r="I98" s="30">
        <v>33.0</v>
      </c>
      <c r="J98" s="28"/>
      <c r="K98" s="29"/>
      <c r="L98" s="30"/>
      <c r="M98" s="28"/>
      <c r="N98" s="32"/>
      <c r="O98" s="27"/>
      <c r="P98" s="28"/>
      <c r="Q98" s="29"/>
      <c r="R98" s="30"/>
      <c r="S98" s="30">
        <v>21.0</v>
      </c>
      <c r="T98" s="26"/>
      <c r="U98" s="30"/>
      <c r="V98" s="30">
        <v>10.0</v>
      </c>
      <c r="W98" s="26"/>
      <c r="X98" s="27"/>
      <c r="Y98" s="28"/>
      <c r="Z98" s="29"/>
      <c r="AA98" s="27"/>
      <c r="AB98" s="28"/>
      <c r="AC98" s="29"/>
    </row>
    <row r="99">
      <c r="A99" s="26"/>
      <c r="B99" s="26"/>
      <c r="C99" s="30"/>
      <c r="D99" s="28">
        <v>50.0</v>
      </c>
      <c r="E99" s="33"/>
      <c r="F99" s="27"/>
      <c r="G99" s="28"/>
      <c r="H99" s="29"/>
      <c r="I99" s="27"/>
      <c r="J99" s="28"/>
      <c r="K99" s="29"/>
      <c r="L99" s="30"/>
      <c r="M99" s="31"/>
      <c r="N99" s="26"/>
      <c r="O99" s="27"/>
      <c r="P99" s="28"/>
      <c r="Q99" s="26"/>
      <c r="R99" s="27"/>
      <c r="S99" s="28"/>
      <c r="T99" s="26"/>
      <c r="U99" s="27"/>
      <c r="V99" s="28"/>
      <c r="W99" s="26"/>
      <c r="X99" s="30"/>
      <c r="Y99" s="28"/>
      <c r="Z99" s="29"/>
      <c r="AA99" s="30"/>
      <c r="AB99" s="28"/>
      <c r="AC99" s="29"/>
    </row>
    <row r="100">
      <c r="A100" s="26"/>
      <c r="B100" s="26"/>
      <c r="C100" s="30"/>
      <c r="D100" s="28"/>
      <c r="E100" s="29"/>
      <c r="F100" s="27"/>
      <c r="G100" s="28"/>
      <c r="H100" s="26"/>
      <c r="I100" s="27"/>
      <c r="J100" s="28"/>
      <c r="K100" s="26"/>
      <c r="L100" s="27"/>
      <c r="M100" s="34"/>
      <c r="N100" s="32"/>
      <c r="O100" s="27"/>
      <c r="P100" s="31"/>
      <c r="Q100" s="29"/>
      <c r="R100" s="27"/>
      <c r="S100" s="28"/>
      <c r="T100" s="29"/>
      <c r="U100" s="27"/>
      <c r="V100" s="28"/>
      <c r="W100" s="26"/>
      <c r="X100" s="27"/>
      <c r="Y100" s="28"/>
      <c r="Z100" s="26"/>
      <c r="AA100" s="27"/>
      <c r="AB100" s="28"/>
      <c r="AC100" s="26"/>
    </row>
    <row r="101">
      <c r="A101" s="26"/>
      <c r="B101" s="26"/>
      <c r="C101" s="27"/>
      <c r="D101" s="28"/>
      <c r="E101" s="29"/>
      <c r="F101" s="27"/>
      <c r="G101" s="28"/>
      <c r="H101" s="29"/>
      <c r="I101" s="30"/>
      <c r="J101" s="34"/>
      <c r="K101" s="26"/>
      <c r="L101" s="27"/>
      <c r="M101" s="34"/>
      <c r="N101" s="32"/>
      <c r="O101" s="27"/>
      <c r="P101" s="28"/>
      <c r="Q101" s="26"/>
      <c r="R101" s="27"/>
      <c r="S101" s="28"/>
      <c r="T101" s="26"/>
      <c r="U101" s="27"/>
      <c r="V101" s="28"/>
      <c r="W101" s="26"/>
      <c r="X101" s="27"/>
      <c r="Y101" s="28"/>
      <c r="Z101" s="26"/>
      <c r="AA101" s="27"/>
      <c r="AB101" s="28"/>
      <c r="AC101" s="26"/>
    </row>
    <row r="102">
      <c r="A102" s="26"/>
      <c r="B102" s="26"/>
      <c r="C102" s="27"/>
      <c r="D102" s="34"/>
      <c r="E102" s="29"/>
      <c r="F102" s="27"/>
      <c r="G102" s="28"/>
      <c r="H102" s="26"/>
      <c r="I102" s="27"/>
      <c r="J102" s="28"/>
      <c r="K102" s="26"/>
      <c r="L102" s="27"/>
      <c r="M102" s="34"/>
      <c r="N102" s="26"/>
      <c r="O102" s="27"/>
      <c r="P102" s="34"/>
      <c r="Q102" s="26"/>
      <c r="R102" s="27"/>
      <c r="S102" s="34"/>
      <c r="T102" s="26"/>
      <c r="U102" s="27"/>
      <c r="V102" s="34"/>
      <c r="W102" s="26"/>
      <c r="X102" s="27"/>
      <c r="Y102" s="34"/>
      <c r="Z102" s="29"/>
      <c r="AA102" s="27"/>
      <c r="AB102" s="34"/>
      <c r="AC102" s="29"/>
    </row>
    <row r="103">
      <c r="A103" s="26"/>
      <c r="B103" s="26"/>
      <c r="C103" s="27"/>
      <c r="D103" s="34"/>
      <c r="E103" s="26"/>
      <c r="F103" s="27"/>
      <c r="G103" s="34"/>
      <c r="H103" s="26"/>
      <c r="I103" s="27"/>
      <c r="J103" s="34"/>
      <c r="K103" s="26"/>
      <c r="L103" s="27"/>
      <c r="M103" s="34"/>
      <c r="N103" s="26"/>
      <c r="O103" s="27"/>
      <c r="P103" s="34"/>
      <c r="Q103" s="26"/>
      <c r="R103" s="27"/>
      <c r="S103" s="34"/>
      <c r="T103" s="26"/>
      <c r="U103" s="27"/>
      <c r="V103" s="34"/>
      <c r="W103" s="26"/>
      <c r="X103" s="27"/>
      <c r="Y103" s="34"/>
      <c r="Z103" s="26"/>
      <c r="AA103" s="27"/>
      <c r="AB103" s="34"/>
      <c r="AC103" s="26"/>
    </row>
    <row r="104">
      <c r="A104" s="26"/>
      <c r="B104" s="26"/>
      <c r="C104" s="27"/>
      <c r="D104" s="34"/>
      <c r="E104" s="26"/>
      <c r="F104" s="27"/>
      <c r="G104" s="34"/>
      <c r="H104" s="26"/>
      <c r="I104" s="27"/>
      <c r="J104" s="34"/>
      <c r="K104" s="26"/>
      <c r="L104" s="27"/>
      <c r="M104" s="34"/>
      <c r="N104" s="26"/>
      <c r="O104" s="27"/>
      <c r="P104" s="34"/>
      <c r="Q104" s="26"/>
      <c r="R104" s="27"/>
      <c r="S104" s="34"/>
      <c r="T104" s="26"/>
      <c r="U104" s="27"/>
      <c r="V104" s="34"/>
      <c r="W104" s="26"/>
      <c r="X104" s="27"/>
      <c r="Y104" s="34"/>
      <c r="Z104" s="26"/>
      <c r="AA104" s="27"/>
      <c r="AB104" s="34"/>
      <c r="AC104" s="26"/>
    </row>
    <row r="105">
      <c r="A105" s="26"/>
      <c r="B105" s="26"/>
      <c r="C105" s="27"/>
      <c r="D105" s="34"/>
      <c r="E105" s="26"/>
      <c r="F105" s="27"/>
      <c r="G105" s="34"/>
      <c r="H105" s="26"/>
      <c r="I105" s="27"/>
      <c r="J105" s="34"/>
      <c r="K105" s="26"/>
      <c r="L105" s="27"/>
      <c r="M105" s="34"/>
      <c r="N105" s="26"/>
      <c r="O105" s="27"/>
      <c r="P105" s="34"/>
      <c r="Q105" s="26"/>
      <c r="R105" s="27"/>
      <c r="S105" s="34"/>
      <c r="T105" s="26"/>
      <c r="U105" s="27"/>
      <c r="V105" s="34"/>
      <c r="W105" s="26"/>
      <c r="X105" s="27"/>
      <c r="Y105" s="34"/>
      <c r="Z105" s="29"/>
      <c r="AA105" s="27"/>
      <c r="AB105" s="34"/>
      <c r="AC105" s="29"/>
    </row>
    <row r="106">
      <c r="A106" s="26"/>
      <c r="B106" s="26"/>
      <c r="C106" s="27"/>
      <c r="D106" s="34"/>
      <c r="E106" s="29"/>
      <c r="F106" s="27"/>
      <c r="G106" s="34"/>
      <c r="H106" s="26"/>
      <c r="I106" s="27"/>
      <c r="J106" s="34"/>
      <c r="K106" s="26"/>
      <c r="L106" s="27"/>
      <c r="M106" s="34"/>
      <c r="N106" s="26"/>
      <c r="O106" s="27"/>
      <c r="P106" s="34"/>
      <c r="Q106" s="26"/>
      <c r="R106" s="27"/>
      <c r="S106" s="34"/>
      <c r="T106" s="26"/>
      <c r="U106" s="27"/>
      <c r="V106" s="34"/>
      <c r="W106" s="26"/>
      <c r="X106" s="27"/>
      <c r="Y106" s="34"/>
      <c r="Z106" s="26"/>
      <c r="AA106" s="27"/>
      <c r="AB106" s="34"/>
      <c r="AC106" s="26"/>
    </row>
    <row r="107">
      <c r="A107" s="26"/>
      <c r="B107" s="26"/>
      <c r="C107" s="27"/>
      <c r="D107" s="34"/>
      <c r="E107" s="29"/>
      <c r="F107" s="27"/>
      <c r="G107" s="34"/>
      <c r="H107" s="26"/>
      <c r="I107" s="27"/>
      <c r="J107" s="34"/>
      <c r="K107" s="26"/>
      <c r="L107" s="27"/>
      <c r="M107" s="34"/>
      <c r="N107" s="26"/>
      <c r="O107" s="27"/>
      <c r="P107" s="34"/>
      <c r="Q107" s="26"/>
      <c r="R107" s="27"/>
      <c r="S107" s="34"/>
      <c r="T107" s="26"/>
      <c r="U107" s="27"/>
      <c r="V107" s="34"/>
      <c r="W107" s="26"/>
      <c r="X107" s="27"/>
      <c r="Y107" s="34"/>
      <c r="Z107" s="26"/>
      <c r="AA107" s="27"/>
      <c r="AB107" s="34"/>
      <c r="AC107" s="26"/>
    </row>
    <row r="108">
      <c r="A108" s="26"/>
      <c r="B108" s="26"/>
      <c r="C108" s="27"/>
      <c r="D108" s="34"/>
      <c r="E108" s="29"/>
      <c r="F108" s="27"/>
      <c r="G108" s="34"/>
      <c r="H108" s="26"/>
      <c r="I108" s="27"/>
      <c r="J108" s="34"/>
      <c r="K108" s="26"/>
      <c r="L108" s="27"/>
      <c r="M108" s="34"/>
      <c r="N108" s="26"/>
      <c r="O108" s="27"/>
      <c r="P108" s="34"/>
      <c r="Q108" s="26"/>
      <c r="R108" s="27"/>
      <c r="S108" s="34"/>
      <c r="T108" s="26"/>
      <c r="U108" s="27"/>
      <c r="V108" s="34"/>
      <c r="W108" s="26"/>
      <c r="X108" s="27"/>
      <c r="Y108" s="34"/>
      <c r="Z108" s="26"/>
      <c r="AA108" s="27"/>
      <c r="AB108" s="34"/>
      <c r="AC108" s="26"/>
    </row>
    <row r="109">
      <c r="A109" s="35" t="s">
        <v>45</v>
      </c>
      <c r="B109" s="36"/>
      <c r="C109" s="37" t="str">
        <f t="shared" ref="C109:D109" si="6">C95+C96+C97+C98+C99+C100+C101+C102+C103+C104+C105+C106+C107+C108</f>
        <v>38</v>
      </c>
      <c r="D109" s="37" t="str">
        <f t="shared" si="6"/>
        <v>144</v>
      </c>
      <c r="E109" s="37" t="str">
        <f t="shared" ref="E109:AC109" si="7">SUM(E95:E108)</f>
        <v>0</v>
      </c>
      <c r="F109" s="37" t="str">
        <f t="shared" si="7"/>
        <v>64.9</v>
      </c>
      <c r="G109" s="37" t="str">
        <f t="shared" si="7"/>
        <v>100.7</v>
      </c>
      <c r="H109" s="37" t="str">
        <f t="shared" si="7"/>
        <v>20</v>
      </c>
      <c r="I109" s="37" t="str">
        <f t="shared" si="7"/>
        <v>33</v>
      </c>
      <c r="J109" s="37" t="str">
        <f t="shared" si="7"/>
        <v>112.2</v>
      </c>
      <c r="K109" s="37" t="str">
        <f t="shared" si="7"/>
        <v>0</v>
      </c>
      <c r="L109" s="37" t="str">
        <f t="shared" si="7"/>
        <v>35</v>
      </c>
      <c r="M109" s="37" t="str">
        <f t="shared" si="7"/>
        <v>105</v>
      </c>
      <c r="N109" s="37" t="str">
        <f t="shared" si="7"/>
        <v>15</v>
      </c>
      <c r="O109" s="37" t="str">
        <f t="shared" si="7"/>
        <v>0</v>
      </c>
      <c r="P109" s="37" t="str">
        <f t="shared" si="7"/>
        <v>0</v>
      </c>
      <c r="Q109" s="37" t="str">
        <f t="shared" si="7"/>
        <v>0</v>
      </c>
      <c r="R109" s="37" t="str">
        <f t="shared" si="7"/>
        <v>47.5</v>
      </c>
      <c r="S109" s="37" t="str">
        <f t="shared" si="7"/>
        <v>21</v>
      </c>
      <c r="T109" s="37" t="str">
        <f t="shared" si="7"/>
        <v>0</v>
      </c>
      <c r="U109" s="37" t="str">
        <f t="shared" si="7"/>
        <v>0</v>
      </c>
      <c r="V109" s="37" t="str">
        <f t="shared" si="7"/>
        <v>47</v>
      </c>
      <c r="W109" s="37" t="str">
        <f t="shared" si="7"/>
        <v>10</v>
      </c>
      <c r="X109" s="37" t="str">
        <f t="shared" si="7"/>
        <v>0</v>
      </c>
      <c r="Y109" s="37" t="str">
        <f t="shared" si="7"/>
        <v>0</v>
      </c>
      <c r="Z109" s="37" t="str">
        <f t="shared" si="7"/>
        <v>0</v>
      </c>
      <c r="AA109" s="37" t="str">
        <f t="shared" si="7"/>
        <v>0</v>
      </c>
      <c r="AB109" s="37" t="str">
        <f t="shared" si="7"/>
        <v>93</v>
      </c>
      <c r="AC109" s="37" t="str">
        <f t="shared" si="7"/>
        <v>20</v>
      </c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38" t="s">
        <v>46</v>
      </c>
      <c r="O110" s="18"/>
      <c r="P110" s="18"/>
      <c r="Q110" s="18"/>
      <c r="R110" s="18"/>
      <c r="S110" s="18"/>
      <c r="T110" s="18"/>
      <c r="U110" s="18"/>
      <c r="V110" s="18"/>
      <c r="W110" s="38"/>
      <c r="X110" s="18"/>
      <c r="Y110" s="18"/>
      <c r="Z110" s="18"/>
      <c r="AA110" s="18"/>
      <c r="AB110" s="18"/>
      <c r="AC110" s="18"/>
    </row>
    <row r="111">
      <c r="A111" s="39" t="s">
        <v>35</v>
      </c>
      <c r="B111" s="40"/>
      <c r="C111" s="40"/>
      <c r="D111" s="41" t="str">
        <f>SUM(C109+D109)</f>
        <v>182</v>
      </c>
      <c r="E111" s="42"/>
      <c r="F111" s="41"/>
      <c r="G111" s="41" t="str">
        <f>F109+G109</f>
        <v>165.6</v>
      </c>
      <c r="H111" s="42"/>
      <c r="I111" s="41"/>
      <c r="J111" s="41" t="str">
        <f>I109+J109</f>
        <v>145.2</v>
      </c>
      <c r="K111" s="42"/>
      <c r="L111" s="41"/>
      <c r="M111" s="41" t="str">
        <f>L109+M109</f>
        <v>140</v>
      </c>
      <c r="N111" s="42"/>
      <c r="O111" s="41"/>
      <c r="P111" s="41" t="str">
        <f>O109+P109</f>
        <v>0</v>
      </c>
      <c r="Q111" s="42"/>
      <c r="R111" s="41"/>
      <c r="S111" s="41" t="str">
        <f>R109+S109</f>
        <v>68.5</v>
      </c>
      <c r="T111" s="42"/>
      <c r="U111" s="41"/>
      <c r="V111" s="41" t="str">
        <f>U109+V109</f>
        <v>47</v>
      </c>
      <c r="W111" s="42"/>
      <c r="X111" s="41"/>
      <c r="Y111" s="41" t="str">
        <f>X109+Y109</f>
        <v>0</v>
      </c>
      <c r="Z111" s="42"/>
      <c r="AA111" s="41"/>
      <c r="AB111" s="41" t="str">
        <f>AA109+AB109</f>
        <v>93</v>
      </c>
      <c r="AC111" s="42"/>
    </row>
    <row r="112">
      <c r="A112" s="43"/>
      <c r="B112" s="38"/>
      <c r="C112" s="38"/>
      <c r="D112" s="18"/>
      <c r="E112" s="57"/>
      <c r="F112" s="18"/>
      <c r="G112" s="18"/>
      <c r="H112" s="57"/>
      <c r="I112" s="18"/>
      <c r="J112" s="18"/>
      <c r="K112" s="57"/>
      <c r="L112" s="18"/>
      <c r="M112" s="18"/>
      <c r="N112" s="57"/>
      <c r="O112" s="18"/>
      <c r="P112" s="18"/>
      <c r="Q112" s="57"/>
      <c r="R112" s="18"/>
      <c r="S112" s="18"/>
      <c r="T112" s="57"/>
      <c r="U112" s="18"/>
      <c r="V112" s="18"/>
      <c r="W112" s="57"/>
      <c r="X112" s="18"/>
      <c r="Y112" s="18"/>
      <c r="Z112" s="18"/>
      <c r="AA112" s="18"/>
      <c r="AB112" s="18"/>
      <c r="AC112" s="18"/>
    </row>
    <row r="113">
      <c r="A113" s="44" t="s">
        <v>47</v>
      </c>
      <c r="B113" s="41"/>
      <c r="C113" s="41"/>
      <c r="D113" s="40"/>
      <c r="E113" s="45" t="str">
        <f>E109*0.8</f>
        <v>0</v>
      </c>
      <c r="F113" s="41"/>
      <c r="G113" s="41"/>
      <c r="H113" s="45" t="str">
        <f>H109*0.8</f>
        <v>16</v>
      </c>
      <c r="I113" s="40"/>
      <c r="J113" s="41"/>
      <c r="K113" s="45" t="str">
        <f>K109*0.8</f>
        <v>0</v>
      </c>
      <c r="L113" s="41"/>
      <c r="M113" s="41"/>
      <c r="N113" s="42" t="str">
        <f>N109*0.8</f>
        <v>12</v>
      </c>
      <c r="O113" s="41"/>
      <c r="P113" s="41"/>
      <c r="Q113" s="45" t="str">
        <f>Q109*0.8</f>
        <v>0</v>
      </c>
      <c r="R113" s="41"/>
      <c r="S113" s="41"/>
      <c r="T113" s="45" t="str">
        <f>T109*0.8</f>
        <v>0</v>
      </c>
      <c r="U113" s="41"/>
      <c r="V113" s="41"/>
      <c r="W113" s="42" t="str">
        <f>W109*0.8</f>
        <v>8</v>
      </c>
      <c r="X113" s="41"/>
      <c r="Y113" s="41"/>
      <c r="Z113" s="45" t="str">
        <f>Z109*0.8</f>
        <v>0</v>
      </c>
      <c r="AA113" s="41"/>
      <c r="AB113" s="41"/>
      <c r="AC113" s="45" t="str">
        <f>AC109*0.8</f>
        <v>16</v>
      </c>
    </row>
    <row r="114">
      <c r="A114" s="38"/>
      <c r="B114" s="18"/>
      <c r="C114" s="18"/>
      <c r="D114" s="38"/>
      <c r="E114" s="18"/>
      <c r="F114" s="18"/>
      <c r="G114" s="18"/>
      <c r="H114" s="38"/>
      <c r="I114" s="38"/>
      <c r="J114" s="18"/>
      <c r="K114" s="3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</row>
    <row r="115">
      <c r="A115" s="38" t="s">
        <v>48</v>
      </c>
      <c r="B115" s="18" t="str">
        <f>C109+F109+I109+L109+O109+R109+U109+X109</f>
        <v>218.4</v>
      </c>
      <c r="C115" s="18"/>
      <c r="D115" s="38" t="s">
        <v>38</v>
      </c>
      <c r="E115" s="18"/>
      <c r="F115" s="18" t="str">
        <f>B115-E113-H113-K113-N113-Q113-T113-W113-Z113</f>
        <v>182.4</v>
      </c>
      <c r="G115" s="18"/>
      <c r="H115" s="38"/>
      <c r="I115" s="3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>
      <c r="A116" s="38" t="s">
        <v>49</v>
      </c>
      <c r="B116" s="18" t="str">
        <f>D109+G109+J109+M109+P109+S109+V109+Y109</f>
        <v>529.9</v>
      </c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3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</row>
    <row r="117">
      <c r="A117" s="38" t="s">
        <v>50</v>
      </c>
      <c r="B117" s="18" t="str">
        <f>E109+H109+K109+N109+Q109+T109+W109+Z109</f>
        <v>45</v>
      </c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3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</row>
    <row r="119">
      <c r="A119" s="18"/>
      <c r="B119" s="18" t="str">
        <f>B115-73</f>
        <v>145.4</v>
      </c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</row>
    <row r="121">
      <c r="A121" s="48" t="s">
        <v>28</v>
      </c>
      <c r="B121" s="49" t="s">
        <v>42</v>
      </c>
      <c r="C121" s="14" t="s">
        <v>31</v>
      </c>
      <c r="D121" s="15"/>
      <c r="E121" s="16"/>
      <c r="F121" s="14" t="s">
        <v>7</v>
      </c>
      <c r="G121" s="15"/>
      <c r="H121" s="16"/>
      <c r="I121" s="14" t="s">
        <v>43</v>
      </c>
      <c r="J121" s="15"/>
      <c r="K121" s="16"/>
      <c r="L121" s="14" t="s">
        <v>30</v>
      </c>
      <c r="M121" s="15"/>
      <c r="N121" s="16"/>
      <c r="O121" s="14" t="s">
        <v>5</v>
      </c>
      <c r="P121" s="15"/>
      <c r="Q121" s="16"/>
      <c r="R121" s="14" t="s">
        <v>51</v>
      </c>
      <c r="S121" s="15"/>
      <c r="T121" s="16"/>
      <c r="U121" s="14" t="s">
        <v>1</v>
      </c>
      <c r="V121" s="15"/>
      <c r="W121" s="16"/>
      <c r="X121" s="14" t="s">
        <v>44</v>
      </c>
      <c r="Y121" s="15"/>
      <c r="Z121" s="16"/>
      <c r="AA121" s="14"/>
      <c r="AB121" s="15"/>
      <c r="AC121" s="16"/>
    </row>
    <row r="122">
      <c r="A122" s="19"/>
      <c r="B122" s="20"/>
      <c r="C122" s="21" t="s">
        <v>33</v>
      </c>
      <c r="D122" s="51" t="s">
        <v>34</v>
      </c>
      <c r="E122" s="52" t="s">
        <v>18</v>
      </c>
      <c r="F122" s="21" t="s">
        <v>33</v>
      </c>
      <c r="G122" s="51" t="s">
        <v>34</v>
      </c>
      <c r="H122" s="52" t="s">
        <v>18</v>
      </c>
      <c r="I122" s="21" t="s">
        <v>33</v>
      </c>
      <c r="J122" s="51" t="s">
        <v>34</v>
      </c>
      <c r="K122" s="52" t="s">
        <v>18</v>
      </c>
      <c r="L122" s="21" t="s">
        <v>33</v>
      </c>
      <c r="M122" s="51" t="s">
        <v>34</v>
      </c>
      <c r="N122" s="52" t="s">
        <v>18</v>
      </c>
      <c r="O122" s="21" t="s">
        <v>33</v>
      </c>
      <c r="P122" s="51" t="s">
        <v>34</v>
      </c>
      <c r="Q122" s="52" t="s">
        <v>18</v>
      </c>
      <c r="R122" s="21" t="s">
        <v>33</v>
      </c>
      <c r="S122" s="51" t="s">
        <v>34</v>
      </c>
      <c r="T122" s="52" t="s">
        <v>18</v>
      </c>
      <c r="U122" s="21" t="s">
        <v>33</v>
      </c>
      <c r="V122" s="51" t="s">
        <v>34</v>
      </c>
      <c r="W122" s="52" t="s">
        <v>18</v>
      </c>
      <c r="X122" s="21" t="s">
        <v>33</v>
      </c>
      <c r="Y122" s="51" t="s">
        <v>34</v>
      </c>
      <c r="Z122" s="52" t="s">
        <v>18</v>
      </c>
      <c r="AA122" s="21" t="s">
        <v>33</v>
      </c>
      <c r="AB122" s="51" t="s">
        <v>34</v>
      </c>
      <c r="AC122" s="52" t="s">
        <v>18</v>
      </c>
    </row>
    <row r="123">
      <c r="A123" s="25">
        <v>42490.0</v>
      </c>
      <c r="B123" s="26"/>
      <c r="C123" s="30"/>
      <c r="D123" s="28">
        <v>37.5</v>
      </c>
      <c r="E123" s="29">
        <v>4.0</v>
      </c>
      <c r="F123" s="27"/>
      <c r="G123" s="28">
        <v>51.3</v>
      </c>
      <c r="H123" s="29"/>
      <c r="I123" s="27"/>
      <c r="J123" s="28">
        <v>18.9</v>
      </c>
      <c r="K123" s="29"/>
      <c r="L123" s="30"/>
      <c r="M123" s="28">
        <v>26.0</v>
      </c>
      <c r="N123" s="29">
        <v>5.0</v>
      </c>
      <c r="O123" s="30">
        <v>21.0</v>
      </c>
      <c r="P123" s="28"/>
      <c r="Q123" s="29"/>
      <c r="R123" s="30"/>
      <c r="S123" s="28">
        <v>45.9</v>
      </c>
      <c r="T123" s="29">
        <v>10.0</v>
      </c>
      <c r="U123" s="30"/>
      <c r="V123" s="28">
        <v>63.0</v>
      </c>
      <c r="W123" s="29"/>
      <c r="X123" s="27"/>
      <c r="Y123" s="28">
        <v>51.0</v>
      </c>
      <c r="Z123" s="29"/>
      <c r="AA123" s="27"/>
      <c r="AB123" s="28"/>
      <c r="AC123" s="29"/>
    </row>
    <row r="124">
      <c r="A124" s="26"/>
      <c r="B124" s="26"/>
      <c r="C124" s="27"/>
      <c r="D124" s="28">
        <v>16.0</v>
      </c>
      <c r="E124" s="29">
        <v>5.0</v>
      </c>
      <c r="F124" s="30"/>
      <c r="G124" s="28">
        <v>16.0</v>
      </c>
      <c r="H124" s="29"/>
      <c r="I124" s="30">
        <v>21.0</v>
      </c>
      <c r="J124" s="28"/>
      <c r="K124" s="29"/>
      <c r="L124" s="27"/>
      <c r="M124" s="28">
        <v>31.5</v>
      </c>
      <c r="N124" s="29"/>
      <c r="O124" s="30">
        <v>46.0</v>
      </c>
      <c r="P124" s="28"/>
      <c r="Q124" s="26"/>
      <c r="R124" s="30"/>
      <c r="S124" s="28">
        <v>19.4</v>
      </c>
      <c r="T124" s="29">
        <v>5.7</v>
      </c>
      <c r="U124" s="30">
        <v>50.0</v>
      </c>
      <c r="V124" s="28"/>
      <c r="W124" s="29"/>
      <c r="X124" s="30">
        <v>73.0</v>
      </c>
      <c r="Y124" s="28"/>
      <c r="Z124" s="29"/>
      <c r="AA124" s="27"/>
      <c r="AB124" s="28"/>
      <c r="AC124" s="29"/>
    </row>
    <row r="125">
      <c r="A125" s="26"/>
      <c r="B125" s="26"/>
      <c r="C125" s="30">
        <v>21.0</v>
      </c>
      <c r="D125" s="28"/>
      <c r="E125" s="29"/>
      <c r="F125" s="30">
        <v>31.5</v>
      </c>
      <c r="G125" s="28"/>
      <c r="H125" s="29"/>
      <c r="I125" s="27"/>
      <c r="J125" s="28">
        <v>45.9</v>
      </c>
      <c r="K125" s="29"/>
      <c r="L125" s="30">
        <v>27.0</v>
      </c>
      <c r="M125" s="28"/>
      <c r="N125" s="29"/>
      <c r="O125" s="30">
        <v>21.0</v>
      </c>
      <c r="P125" s="28"/>
      <c r="Q125" s="29"/>
      <c r="R125" s="30"/>
      <c r="S125" s="28">
        <v>35.0</v>
      </c>
      <c r="T125" s="26"/>
      <c r="U125" s="30">
        <v>16.0</v>
      </c>
      <c r="V125" s="28"/>
      <c r="W125" s="29"/>
      <c r="X125" s="30">
        <v>16.0</v>
      </c>
      <c r="Y125" s="28"/>
      <c r="Z125" s="29"/>
      <c r="AA125" s="27"/>
      <c r="AB125" s="28"/>
      <c r="AC125" s="29"/>
    </row>
    <row r="126">
      <c r="A126" s="26"/>
      <c r="B126" s="26"/>
      <c r="C126" s="30"/>
      <c r="D126" s="28">
        <v>21.6</v>
      </c>
      <c r="E126" s="29"/>
      <c r="F126" s="30"/>
      <c r="G126" s="28">
        <v>65.7</v>
      </c>
      <c r="H126" s="29">
        <v>15.0</v>
      </c>
      <c r="I126" s="30"/>
      <c r="J126" s="28">
        <v>63.9</v>
      </c>
      <c r="K126" s="29"/>
      <c r="L126" s="30"/>
      <c r="M126" s="28">
        <v>45.9</v>
      </c>
      <c r="N126" s="58">
        <v>6.1</v>
      </c>
      <c r="O126" s="27"/>
      <c r="P126" s="28">
        <v>31.5</v>
      </c>
      <c r="Q126" s="29">
        <v>9.1</v>
      </c>
      <c r="R126" s="30"/>
      <c r="S126" s="28">
        <v>80.0</v>
      </c>
      <c r="T126" s="26"/>
      <c r="U126" s="30"/>
      <c r="V126" s="28">
        <v>54.0</v>
      </c>
      <c r="W126" s="29">
        <v>16.0</v>
      </c>
      <c r="X126" s="27"/>
      <c r="Y126" s="28">
        <v>14.0</v>
      </c>
      <c r="Z126" s="29"/>
      <c r="AA126" s="27"/>
      <c r="AB126" s="28"/>
      <c r="AC126" s="29"/>
    </row>
    <row r="127">
      <c r="A127" s="26"/>
      <c r="B127" s="26"/>
      <c r="C127" s="30"/>
      <c r="D127" s="28">
        <v>70.0</v>
      </c>
      <c r="E127" s="29"/>
      <c r="F127" s="27"/>
      <c r="G127" s="28">
        <v>14.0</v>
      </c>
      <c r="H127" s="29">
        <v>2.0</v>
      </c>
      <c r="I127" s="30">
        <v>35.0</v>
      </c>
      <c r="J127" s="28"/>
      <c r="K127" s="29"/>
      <c r="L127" s="30">
        <v>55.0</v>
      </c>
      <c r="M127" s="31"/>
      <c r="N127" s="26"/>
      <c r="O127" s="27"/>
      <c r="P127" s="28">
        <v>35.0</v>
      </c>
      <c r="Q127" s="26"/>
      <c r="R127" s="27"/>
      <c r="S127" s="28"/>
      <c r="T127" s="26"/>
      <c r="U127" s="27"/>
      <c r="V127" s="28"/>
      <c r="W127" s="26"/>
      <c r="X127" s="30"/>
      <c r="Y127" s="28">
        <v>14.0</v>
      </c>
      <c r="Z127" s="29"/>
      <c r="AA127" s="30"/>
      <c r="AB127" s="28"/>
      <c r="AC127" s="29"/>
    </row>
    <row r="128">
      <c r="A128" s="26"/>
      <c r="B128" s="26"/>
      <c r="C128" s="27"/>
      <c r="D128" s="28">
        <v>21.6</v>
      </c>
      <c r="E128" s="26"/>
      <c r="F128" s="27"/>
      <c r="G128" s="28">
        <v>25.0</v>
      </c>
      <c r="H128" s="29">
        <v>7.2</v>
      </c>
      <c r="I128" s="27"/>
      <c r="J128" s="28">
        <v>16.0</v>
      </c>
      <c r="K128" s="26"/>
      <c r="L128" s="27"/>
      <c r="M128" s="28">
        <v>35.0</v>
      </c>
      <c r="N128" s="58">
        <v>3.0</v>
      </c>
      <c r="O128" s="27"/>
      <c r="P128" s="28">
        <v>35.0</v>
      </c>
      <c r="Q128" s="29"/>
      <c r="R128" s="27"/>
      <c r="S128" s="28"/>
      <c r="T128" s="29"/>
      <c r="U128" s="27"/>
      <c r="V128" s="28"/>
      <c r="W128" s="26"/>
      <c r="X128" s="27"/>
      <c r="Y128" s="28">
        <v>93.0</v>
      </c>
      <c r="Z128" s="26"/>
      <c r="AA128" s="27"/>
      <c r="AB128" s="28"/>
      <c r="AC128" s="26"/>
    </row>
    <row r="129">
      <c r="A129" s="26"/>
      <c r="B129" s="26"/>
      <c r="C129" s="30">
        <v>35.0</v>
      </c>
      <c r="D129" s="28"/>
      <c r="E129" s="29"/>
      <c r="F129" s="30">
        <v>33.0</v>
      </c>
      <c r="G129" s="34"/>
      <c r="H129" s="26"/>
      <c r="I129" s="30"/>
      <c r="J129" s="28">
        <v>14.4</v>
      </c>
      <c r="K129" s="26"/>
      <c r="L129" s="27"/>
      <c r="M129" s="28">
        <v>50.4</v>
      </c>
      <c r="N129" s="32"/>
      <c r="O129" s="27"/>
      <c r="P129" s="28"/>
      <c r="Q129" s="26"/>
      <c r="R129" s="27"/>
      <c r="S129" s="28"/>
      <c r="T129" s="26"/>
      <c r="U129" s="27"/>
      <c r="V129" s="28"/>
      <c r="W129" s="26"/>
      <c r="X129" s="27"/>
      <c r="Y129" s="28">
        <v>21.0</v>
      </c>
      <c r="Z129" s="26"/>
      <c r="AA129" s="27"/>
      <c r="AB129" s="28"/>
      <c r="AC129" s="26"/>
    </row>
    <row r="130">
      <c r="A130" s="26"/>
      <c r="B130" s="26"/>
      <c r="C130" s="27"/>
      <c r="D130" s="28">
        <v>31.0</v>
      </c>
      <c r="E130" s="26"/>
      <c r="F130" s="27"/>
      <c r="G130" s="28">
        <v>35.0</v>
      </c>
      <c r="H130" s="26"/>
      <c r="I130" s="27"/>
      <c r="J130" s="28"/>
      <c r="K130" s="26"/>
      <c r="L130" s="27"/>
      <c r="M130" s="34"/>
      <c r="N130" s="26"/>
      <c r="O130" s="27"/>
      <c r="P130" s="34"/>
      <c r="Q130" s="26"/>
      <c r="R130" s="27"/>
      <c r="S130" s="34"/>
      <c r="T130" s="26"/>
      <c r="U130" s="27"/>
      <c r="V130" s="34"/>
      <c r="W130" s="26"/>
      <c r="X130" s="27"/>
      <c r="Y130" s="34"/>
      <c r="Z130" s="29"/>
      <c r="AA130" s="27"/>
      <c r="AB130" s="34"/>
      <c r="AC130" s="29"/>
    </row>
    <row r="131">
      <c r="A131" s="26"/>
      <c r="B131" s="26"/>
      <c r="C131" s="27"/>
      <c r="D131" s="28">
        <v>45.9</v>
      </c>
      <c r="E131" s="26"/>
      <c r="F131" s="27"/>
      <c r="G131" s="28">
        <v>16.0</v>
      </c>
      <c r="H131" s="26"/>
      <c r="I131" s="27"/>
      <c r="J131" s="34"/>
      <c r="K131" s="26"/>
      <c r="L131" s="27"/>
      <c r="M131" s="34"/>
      <c r="N131" s="26"/>
      <c r="O131" s="27"/>
      <c r="P131" s="34"/>
      <c r="Q131" s="26"/>
      <c r="R131" s="27"/>
      <c r="S131" s="34"/>
      <c r="T131" s="26"/>
      <c r="U131" s="27"/>
      <c r="V131" s="34"/>
      <c r="W131" s="26"/>
      <c r="X131" s="27"/>
      <c r="Y131" s="34"/>
      <c r="Z131" s="26"/>
      <c r="AA131" s="27"/>
      <c r="AB131" s="34"/>
      <c r="AC131" s="26"/>
    </row>
    <row r="132">
      <c r="A132" s="26"/>
      <c r="B132" s="26"/>
      <c r="C132" s="27"/>
      <c r="D132" s="34"/>
      <c r="E132" s="26"/>
      <c r="F132" s="27"/>
      <c r="G132" s="28">
        <v>31.5</v>
      </c>
      <c r="H132" s="26"/>
      <c r="I132" s="27"/>
      <c r="J132" s="34"/>
      <c r="K132" s="26"/>
      <c r="L132" s="27"/>
      <c r="M132" s="34"/>
      <c r="N132" s="26"/>
      <c r="O132" s="27"/>
      <c r="P132" s="34"/>
      <c r="Q132" s="26"/>
      <c r="R132" s="27"/>
      <c r="S132" s="34"/>
      <c r="T132" s="26"/>
      <c r="U132" s="27"/>
      <c r="V132" s="34"/>
      <c r="W132" s="26"/>
      <c r="X132" s="27"/>
      <c r="Y132" s="34"/>
      <c r="Z132" s="26"/>
      <c r="AA132" s="27"/>
      <c r="AB132" s="34"/>
      <c r="AC132" s="26"/>
    </row>
    <row r="133">
      <c r="A133" s="26"/>
      <c r="B133" s="26"/>
      <c r="C133" s="27"/>
      <c r="D133" s="34"/>
      <c r="E133" s="26"/>
      <c r="F133" s="27"/>
      <c r="G133" s="34"/>
      <c r="H133" s="26"/>
      <c r="I133" s="27"/>
      <c r="J133" s="34"/>
      <c r="K133" s="26"/>
      <c r="L133" s="27"/>
      <c r="M133" s="34"/>
      <c r="N133" s="26"/>
      <c r="O133" s="27"/>
      <c r="P133" s="34"/>
      <c r="Q133" s="26"/>
      <c r="R133" s="27"/>
      <c r="S133" s="34"/>
      <c r="T133" s="26"/>
      <c r="U133" s="27"/>
      <c r="V133" s="34"/>
      <c r="W133" s="26"/>
      <c r="X133" s="27"/>
      <c r="Y133" s="34"/>
      <c r="Z133" s="29"/>
      <c r="AA133" s="27"/>
      <c r="AB133" s="34"/>
      <c r="AC133" s="29"/>
    </row>
    <row r="134">
      <c r="A134" s="26"/>
      <c r="B134" s="26"/>
      <c r="C134" s="27"/>
      <c r="D134" s="34"/>
      <c r="E134" s="26"/>
      <c r="F134" s="27"/>
      <c r="G134" s="34"/>
      <c r="H134" s="26"/>
      <c r="I134" s="27"/>
      <c r="J134" s="34"/>
      <c r="K134" s="26"/>
      <c r="L134" s="27"/>
      <c r="M134" s="34"/>
      <c r="N134" s="26"/>
      <c r="O134" s="27"/>
      <c r="P134" s="34"/>
      <c r="Q134" s="26"/>
      <c r="R134" s="27"/>
      <c r="S134" s="34"/>
      <c r="T134" s="26"/>
      <c r="U134" s="27"/>
      <c r="V134" s="34"/>
      <c r="W134" s="26"/>
      <c r="X134" s="27"/>
      <c r="Y134" s="34"/>
      <c r="Z134" s="26"/>
      <c r="AA134" s="27"/>
      <c r="AB134" s="34"/>
      <c r="AC134" s="26"/>
    </row>
    <row r="135">
      <c r="A135" s="26"/>
      <c r="B135" s="26"/>
      <c r="C135" s="27"/>
      <c r="D135" s="34"/>
      <c r="E135" s="26"/>
      <c r="F135" s="27"/>
      <c r="G135" s="34"/>
      <c r="H135" s="26"/>
      <c r="I135" s="27"/>
      <c r="J135" s="34"/>
      <c r="K135" s="26"/>
      <c r="L135" s="27"/>
      <c r="M135" s="34"/>
      <c r="N135" s="26"/>
      <c r="O135" s="27"/>
      <c r="P135" s="34"/>
      <c r="Q135" s="26"/>
      <c r="R135" s="27"/>
      <c r="S135" s="34"/>
      <c r="T135" s="26"/>
      <c r="U135" s="27"/>
      <c r="V135" s="34"/>
      <c r="W135" s="26"/>
      <c r="X135" s="27"/>
      <c r="Y135" s="34"/>
      <c r="Z135" s="26"/>
      <c r="AA135" s="27"/>
      <c r="AB135" s="34"/>
      <c r="AC135" s="26"/>
    </row>
    <row r="136">
      <c r="A136" s="26"/>
      <c r="B136" s="26"/>
      <c r="C136" s="27"/>
      <c r="D136" s="34"/>
      <c r="E136" s="26"/>
      <c r="F136" s="27"/>
      <c r="G136" s="34"/>
      <c r="H136" s="26"/>
      <c r="I136" s="27"/>
      <c r="J136" s="34"/>
      <c r="K136" s="26"/>
      <c r="L136" s="27"/>
      <c r="M136" s="34"/>
      <c r="N136" s="26"/>
      <c r="O136" s="27"/>
      <c r="P136" s="34"/>
      <c r="Q136" s="26"/>
      <c r="R136" s="27"/>
      <c r="S136" s="34"/>
      <c r="T136" s="26"/>
      <c r="U136" s="27"/>
      <c r="V136" s="34"/>
      <c r="W136" s="26"/>
      <c r="X136" s="27"/>
      <c r="Y136" s="34"/>
      <c r="Z136" s="26"/>
      <c r="AA136" s="27"/>
      <c r="AB136" s="34"/>
      <c r="AC136" s="26"/>
    </row>
    <row r="137">
      <c r="A137" s="35" t="s">
        <v>45</v>
      </c>
      <c r="B137" s="36"/>
      <c r="C137" s="37" t="str">
        <f t="shared" ref="C137:D137" si="8">C123+C124+C125+C126+C127+C128+C129+C130+C131+C132+C133+C134+C135+C136</f>
        <v>56</v>
      </c>
      <c r="D137" s="37" t="str">
        <f t="shared" si="8"/>
        <v>243.6</v>
      </c>
      <c r="E137" s="37" t="str">
        <f t="shared" ref="E137:AC137" si="9">SUM(E123:E136)</f>
        <v>9</v>
      </c>
      <c r="F137" s="37" t="str">
        <f t="shared" si="9"/>
        <v>64.5</v>
      </c>
      <c r="G137" s="37" t="str">
        <f t="shared" si="9"/>
        <v>254.5</v>
      </c>
      <c r="H137" s="37" t="str">
        <f t="shared" si="9"/>
        <v>24.2</v>
      </c>
      <c r="I137" s="37" t="str">
        <f t="shared" si="9"/>
        <v>56</v>
      </c>
      <c r="J137" s="37" t="str">
        <f t="shared" si="9"/>
        <v>159.1</v>
      </c>
      <c r="K137" s="37" t="str">
        <f t="shared" si="9"/>
        <v>0</v>
      </c>
      <c r="L137" s="37" t="str">
        <f t="shared" si="9"/>
        <v>82</v>
      </c>
      <c r="M137" s="37" t="str">
        <f t="shared" si="9"/>
        <v>188.8</v>
      </c>
      <c r="N137" s="37" t="str">
        <f t="shared" si="9"/>
        <v>14.1</v>
      </c>
      <c r="O137" s="37" t="str">
        <f t="shared" si="9"/>
        <v>88</v>
      </c>
      <c r="P137" s="37" t="str">
        <f t="shared" si="9"/>
        <v>101.5</v>
      </c>
      <c r="Q137" s="37" t="str">
        <f t="shared" si="9"/>
        <v>9.1</v>
      </c>
      <c r="R137" s="37" t="str">
        <f t="shared" si="9"/>
        <v>0</v>
      </c>
      <c r="S137" s="37" t="str">
        <f t="shared" si="9"/>
        <v>180.3</v>
      </c>
      <c r="T137" s="37" t="str">
        <f t="shared" si="9"/>
        <v>15.7</v>
      </c>
      <c r="U137" s="37" t="str">
        <f t="shared" si="9"/>
        <v>66</v>
      </c>
      <c r="V137" s="37" t="str">
        <f t="shared" si="9"/>
        <v>117</v>
      </c>
      <c r="W137" s="37" t="str">
        <f t="shared" si="9"/>
        <v>16</v>
      </c>
      <c r="X137" s="37" t="str">
        <f t="shared" si="9"/>
        <v>89</v>
      </c>
      <c r="Y137" s="37" t="str">
        <f t="shared" si="9"/>
        <v>193</v>
      </c>
      <c r="Z137" s="37" t="str">
        <f t="shared" si="9"/>
        <v>0</v>
      </c>
      <c r="AA137" s="37" t="str">
        <f t="shared" si="9"/>
        <v>0</v>
      </c>
      <c r="AB137" s="37" t="str">
        <f t="shared" si="9"/>
        <v>0</v>
      </c>
      <c r="AC137" s="37" t="str">
        <f t="shared" si="9"/>
        <v>0</v>
      </c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38" t="s">
        <v>46</v>
      </c>
      <c r="O138" s="18"/>
      <c r="P138" s="18"/>
      <c r="Q138" s="18"/>
      <c r="R138" s="18"/>
      <c r="S138" s="18"/>
      <c r="T138" s="18"/>
      <c r="U138" s="18"/>
      <c r="V138" s="18"/>
      <c r="W138" s="38"/>
      <c r="X138" s="18"/>
      <c r="Y138" s="18"/>
      <c r="Z138" s="18"/>
      <c r="AA138" s="18"/>
      <c r="AB138" s="18"/>
      <c r="AC138" s="18"/>
    </row>
    <row r="139">
      <c r="A139" s="39" t="s">
        <v>35</v>
      </c>
      <c r="B139" s="40"/>
      <c r="C139" s="40"/>
      <c r="D139" s="41" t="str">
        <f>SUM(C137+D137)</f>
        <v>299.6</v>
      </c>
      <c r="E139" s="42"/>
      <c r="F139" s="41"/>
      <c r="G139" s="41" t="str">
        <f>F137+G137</f>
        <v>319</v>
      </c>
      <c r="H139" s="42"/>
      <c r="I139" s="41"/>
      <c r="J139" s="41" t="str">
        <f>I137+J137</f>
        <v>215.1</v>
      </c>
      <c r="K139" s="42"/>
      <c r="L139" s="41"/>
      <c r="M139" s="41" t="str">
        <f>L137+M137</f>
        <v>270.8</v>
      </c>
      <c r="N139" s="42"/>
      <c r="O139" s="41"/>
      <c r="P139" s="41" t="str">
        <f>O137+P137</f>
        <v>189.5</v>
      </c>
      <c r="Q139" s="42"/>
      <c r="R139" s="41"/>
      <c r="S139" s="41" t="str">
        <f>R137+S137</f>
        <v>180.3</v>
      </c>
      <c r="T139" s="42"/>
      <c r="U139" s="41"/>
      <c r="V139" s="41" t="str">
        <f>U137+V137</f>
        <v>183</v>
      </c>
      <c r="W139" s="42"/>
      <c r="X139" s="41"/>
      <c r="Y139" s="41" t="str">
        <f>X137+Y137</f>
        <v>282</v>
      </c>
      <c r="Z139" s="42"/>
      <c r="AA139" s="41"/>
      <c r="AB139" s="41" t="str">
        <f>AA137+AB137</f>
        <v>0</v>
      </c>
      <c r="AC139" s="42"/>
    </row>
    <row r="140">
      <c r="A140" s="43"/>
      <c r="B140" s="38"/>
      <c r="C140" s="38"/>
      <c r="D140" s="18"/>
      <c r="E140" s="57"/>
      <c r="F140" s="18"/>
      <c r="G140" s="18"/>
      <c r="H140" s="57"/>
      <c r="I140" s="18"/>
      <c r="J140" s="18"/>
      <c r="K140" s="57"/>
      <c r="L140" s="18"/>
      <c r="M140" s="18"/>
      <c r="N140" s="57"/>
      <c r="O140" s="18"/>
      <c r="P140" s="18"/>
      <c r="Q140" s="57"/>
      <c r="R140" s="18"/>
      <c r="S140" s="18"/>
      <c r="T140" s="57"/>
      <c r="U140" s="18"/>
      <c r="V140" s="18"/>
      <c r="W140" s="57"/>
      <c r="X140" s="18"/>
      <c r="Y140" s="18"/>
      <c r="Z140" s="18"/>
      <c r="AA140" s="18"/>
      <c r="AB140" s="18"/>
      <c r="AC140" s="18"/>
    </row>
    <row r="141">
      <c r="A141" s="44" t="s">
        <v>47</v>
      </c>
      <c r="B141" s="41"/>
      <c r="C141" s="41"/>
      <c r="D141" s="40"/>
      <c r="E141" s="45" t="str">
        <f>E137*0.8</f>
        <v>7.2</v>
      </c>
      <c r="F141" s="41"/>
      <c r="G141" s="41"/>
      <c r="H141" s="45" t="str">
        <f>H137*0.8</f>
        <v>19.36</v>
      </c>
      <c r="I141" s="40"/>
      <c r="J141" s="41"/>
      <c r="K141" s="45" t="str">
        <f>K137*0.8</f>
        <v>0</v>
      </c>
      <c r="L141" s="41"/>
      <c r="M141" s="41"/>
      <c r="N141" s="42" t="str">
        <f>N137*0.8</f>
        <v>11.28</v>
      </c>
      <c r="O141" s="41"/>
      <c r="P141" s="41"/>
      <c r="Q141" s="45" t="str">
        <f>Q137*0.8</f>
        <v>7.28</v>
      </c>
      <c r="R141" s="41"/>
      <c r="S141" s="41"/>
      <c r="T141" s="45" t="str">
        <f>T137*0.8</f>
        <v>12.56</v>
      </c>
      <c r="U141" s="41"/>
      <c r="V141" s="41"/>
      <c r="W141" s="42" t="str">
        <f>W137*0.8</f>
        <v>12.8</v>
      </c>
      <c r="X141" s="41"/>
      <c r="Y141" s="41"/>
      <c r="Z141" s="45" t="str">
        <f>Z137*0.8</f>
        <v>0</v>
      </c>
      <c r="AA141" s="41"/>
      <c r="AB141" s="41"/>
      <c r="AC141" s="45" t="str">
        <f>AC137*0.8</f>
        <v>0</v>
      </c>
    </row>
    <row r="142">
      <c r="A142" s="38"/>
      <c r="B142" s="18"/>
      <c r="C142" s="18"/>
      <c r="D142" s="38"/>
      <c r="E142" s="18"/>
      <c r="F142" s="18"/>
      <c r="G142" s="18"/>
      <c r="H142" s="38"/>
      <c r="I142" s="38"/>
      <c r="J142" s="18"/>
      <c r="K142" s="3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>
      <c r="A143" s="38" t="s">
        <v>48</v>
      </c>
      <c r="B143" s="18" t="str">
        <f>C137+F137+I137+L137+O137+R137+U137+X137</f>
        <v>501.5</v>
      </c>
      <c r="C143" s="18"/>
      <c r="D143" s="38" t="s">
        <v>38</v>
      </c>
      <c r="E143" s="18"/>
      <c r="F143" s="18" t="str">
        <f>B143-E141-H141-K141-N141-Q141-T141-W141-Z141</f>
        <v>431.02</v>
      </c>
      <c r="G143" s="18"/>
      <c r="H143" s="38"/>
      <c r="I143" s="3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>
      <c r="A144" s="38" t="s">
        <v>49</v>
      </c>
      <c r="B144" s="18" t="str">
        <f>D137+G137+J137+M137+P137+S137+V137+Y137</f>
        <v>1437.8</v>
      </c>
      <c r="C144" s="38" t="s">
        <v>56</v>
      </c>
      <c r="D144" s="18"/>
      <c r="E144" s="18"/>
      <c r="F144" s="18"/>
      <c r="G144" s="18"/>
      <c r="H144" s="18"/>
      <c r="I144" s="18"/>
      <c r="J144" s="18"/>
      <c r="K144" s="18"/>
      <c r="L144" s="18"/>
      <c r="M144" s="3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>
      <c r="A145" s="38" t="s">
        <v>50</v>
      </c>
      <c r="B145" s="18" t="str">
        <f>E137+H137+K137+N137+Q137+T137+W137+Z137</f>
        <v>88.1</v>
      </c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3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>
      <c r="A150" s="48" t="s">
        <v>28</v>
      </c>
      <c r="B150" s="49" t="s">
        <v>42</v>
      </c>
      <c r="C150" s="14" t="s">
        <v>43</v>
      </c>
      <c r="D150" s="15"/>
      <c r="E150" s="16"/>
      <c r="F150" s="14" t="s">
        <v>31</v>
      </c>
      <c r="G150" s="15"/>
      <c r="H150" s="16"/>
      <c r="I150" s="14" t="s">
        <v>7</v>
      </c>
      <c r="J150" s="15"/>
      <c r="K150" s="16"/>
      <c r="L150" s="14" t="s">
        <v>5</v>
      </c>
      <c r="M150" s="15"/>
      <c r="N150" s="16"/>
      <c r="O150" s="14" t="s">
        <v>51</v>
      </c>
      <c r="P150" s="15"/>
      <c r="Q150" s="16"/>
      <c r="R150" s="14" t="s">
        <v>1</v>
      </c>
      <c r="S150" s="15"/>
      <c r="T150" s="16"/>
      <c r="U150" s="14" t="s">
        <v>44</v>
      </c>
      <c r="V150" s="15"/>
      <c r="W150" s="16"/>
      <c r="X150" s="14"/>
      <c r="Y150" s="15"/>
      <c r="Z150" s="16"/>
      <c r="AA150" s="14"/>
      <c r="AB150" s="15"/>
      <c r="AC150" s="16"/>
    </row>
    <row r="151">
      <c r="A151" s="19"/>
      <c r="B151" s="20"/>
      <c r="C151" s="21" t="s">
        <v>33</v>
      </c>
      <c r="D151" s="51" t="s">
        <v>34</v>
      </c>
      <c r="E151" s="52" t="s">
        <v>18</v>
      </c>
      <c r="F151" s="21" t="s">
        <v>33</v>
      </c>
      <c r="G151" s="51" t="s">
        <v>34</v>
      </c>
      <c r="H151" s="52" t="s">
        <v>18</v>
      </c>
      <c r="I151" s="21" t="s">
        <v>33</v>
      </c>
      <c r="J151" s="51" t="s">
        <v>34</v>
      </c>
      <c r="K151" s="52" t="s">
        <v>18</v>
      </c>
      <c r="L151" s="21" t="s">
        <v>33</v>
      </c>
      <c r="M151" s="51" t="s">
        <v>34</v>
      </c>
      <c r="N151" s="52" t="s">
        <v>18</v>
      </c>
      <c r="O151" s="21" t="s">
        <v>33</v>
      </c>
      <c r="P151" s="51" t="s">
        <v>34</v>
      </c>
      <c r="Q151" s="52" t="s">
        <v>18</v>
      </c>
      <c r="R151" s="21" t="s">
        <v>33</v>
      </c>
      <c r="S151" s="51" t="s">
        <v>34</v>
      </c>
      <c r="T151" s="52" t="s">
        <v>18</v>
      </c>
      <c r="U151" s="21" t="s">
        <v>33</v>
      </c>
      <c r="V151" s="51" t="s">
        <v>34</v>
      </c>
      <c r="W151" s="52" t="s">
        <v>18</v>
      </c>
      <c r="X151" s="21" t="s">
        <v>33</v>
      </c>
      <c r="Y151" s="51" t="s">
        <v>34</v>
      </c>
      <c r="Z151" s="52" t="s">
        <v>18</v>
      </c>
      <c r="AA151" s="21" t="s">
        <v>33</v>
      </c>
      <c r="AB151" s="51" t="s">
        <v>34</v>
      </c>
      <c r="AC151" s="52" t="s">
        <v>18</v>
      </c>
    </row>
    <row r="152">
      <c r="A152" s="25">
        <v>42496.0</v>
      </c>
      <c r="B152" s="26"/>
      <c r="C152" s="30"/>
      <c r="D152" s="28">
        <v>51.0</v>
      </c>
      <c r="E152" s="29"/>
      <c r="F152" s="30">
        <v>50.0</v>
      </c>
      <c r="G152" s="28"/>
      <c r="H152" s="29"/>
      <c r="I152" s="27"/>
      <c r="J152" s="28">
        <v>33.0</v>
      </c>
      <c r="K152" s="29"/>
      <c r="L152" s="30"/>
      <c r="M152" s="28">
        <v>16.0</v>
      </c>
      <c r="N152" s="29"/>
      <c r="O152" s="30"/>
      <c r="P152" s="28">
        <v>35.0</v>
      </c>
      <c r="Q152" s="29"/>
      <c r="R152" s="30">
        <v>65.0</v>
      </c>
      <c r="S152" s="28"/>
      <c r="T152" s="29"/>
      <c r="U152" s="30"/>
      <c r="V152" s="28">
        <v>21.0</v>
      </c>
      <c r="W152" s="29"/>
      <c r="X152" s="27"/>
      <c r="Y152" s="28"/>
      <c r="Z152" s="29"/>
      <c r="AA152" s="27"/>
      <c r="AB152" s="28"/>
      <c r="AC152" s="29"/>
    </row>
    <row r="153">
      <c r="A153" s="26"/>
      <c r="B153" s="26"/>
      <c r="C153" s="30">
        <v>38.0</v>
      </c>
      <c r="D153" s="28"/>
      <c r="E153" s="29"/>
      <c r="F153" s="30"/>
      <c r="G153" s="28">
        <v>51.0</v>
      </c>
      <c r="H153" s="29"/>
      <c r="I153" s="30"/>
      <c r="J153" s="28">
        <v>51.0</v>
      </c>
      <c r="K153" s="29"/>
      <c r="L153" s="27"/>
      <c r="M153" s="28">
        <v>35.0</v>
      </c>
      <c r="N153" s="29"/>
      <c r="O153" s="30"/>
      <c r="P153" s="28">
        <v>87.0</v>
      </c>
      <c r="Q153" s="26"/>
      <c r="R153" s="30">
        <v>45.0</v>
      </c>
      <c r="S153" s="28"/>
      <c r="T153" s="29"/>
      <c r="U153" s="30">
        <v>51.0</v>
      </c>
      <c r="V153" s="28"/>
      <c r="W153" s="29"/>
      <c r="X153" s="30"/>
      <c r="Y153" s="28"/>
      <c r="Z153" s="29"/>
      <c r="AA153" s="27"/>
      <c r="AB153" s="28"/>
      <c r="AC153" s="29"/>
    </row>
    <row r="154">
      <c r="A154" s="26"/>
      <c r="B154" s="26"/>
      <c r="C154" s="30"/>
      <c r="D154" s="28">
        <v>50.0</v>
      </c>
      <c r="E154" s="29">
        <v>10.0</v>
      </c>
      <c r="F154" s="30"/>
      <c r="G154" s="28">
        <v>50.0</v>
      </c>
      <c r="H154" s="29">
        <v>10.0</v>
      </c>
      <c r="I154" s="27"/>
      <c r="J154" s="28">
        <v>51.0</v>
      </c>
      <c r="K154" s="29"/>
      <c r="L154" s="30"/>
      <c r="M154" s="28">
        <v>51.0</v>
      </c>
      <c r="N154" s="29">
        <v>9.5</v>
      </c>
      <c r="O154" s="30"/>
      <c r="P154" s="28">
        <v>18.0</v>
      </c>
      <c r="Q154" s="29">
        <v>1.2</v>
      </c>
      <c r="R154" s="30"/>
      <c r="S154" s="28">
        <v>49.5</v>
      </c>
      <c r="T154" s="29">
        <v>15.0</v>
      </c>
      <c r="U154" s="30"/>
      <c r="V154" s="28">
        <v>38.0</v>
      </c>
      <c r="W154" s="29"/>
      <c r="X154" s="30"/>
      <c r="Y154" s="28"/>
      <c r="Z154" s="29"/>
      <c r="AA154" s="27"/>
      <c r="AB154" s="28"/>
      <c r="AC154" s="29"/>
    </row>
    <row r="155">
      <c r="A155" s="26"/>
      <c r="B155" s="26"/>
      <c r="C155" s="30">
        <v>35.0</v>
      </c>
      <c r="D155" s="28"/>
      <c r="E155" s="29"/>
      <c r="F155" s="30"/>
      <c r="G155" s="28">
        <v>33.0</v>
      </c>
      <c r="H155" s="29">
        <v>3.3</v>
      </c>
      <c r="I155" s="30">
        <v>35.0</v>
      </c>
      <c r="J155" s="28"/>
      <c r="K155" s="29"/>
      <c r="L155" s="30"/>
      <c r="M155" s="28">
        <v>67.5</v>
      </c>
      <c r="N155" s="58"/>
      <c r="O155" s="27"/>
      <c r="P155" s="28"/>
      <c r="Q155" s="29"/>
      <c r="R155" s="30"/>
      <c r="S155" s="28">
        <v>85.0</v>
      </c>
      <c r="T155" s="29">
        <v>15.0</v>
      </c>
      <c r="U155" s="30">
        <v>15.0</v>
      </c>
      <c r="V155" s="28"/>
      <c r="W155" s="29"/>
      <c r="X155" s="27"/>
      <c r="Y155" s="28"/>
      <c r="Z155" s="29"/>
      <c r="AA155" s="27"/>
      <c r="AB155" s="28"/>
      <c r="AC155" s="29"/>
    </row>
    <row r="156">
      <c r="A156" s="26"/>
      <c r="B156" s="26"/>
      <c r="C156" s="30"/>
      <c r="D156" s="28">
        <v>33.0</v>
      </c>
      <c r="E156" s="29">
        <v>1.8</v>
      </c>
      <c r="F156" s="30"/>
      <c r="G156" s="28">
        <v>16.0</v>
      </c>
      <c r="H156" s="29"/>
      <c r="I156" s="30"/>
      <c r="J156" s="28">
        <v>61.0</v>
      </c>
      <c r="K156" s="29">
        <v>11.5</v>
      </c>
      <c r="L156" s="30"/>
      <c r="M156" s="31"/>
      <c r="N156" s="26"/>
      <c r="O156" s="27"/>
      <c r="P156" s="28"/>
      <c r="Q156" s="26"/>
      <c r="R156" s="27"/>
      <c r="S156" s="28">
        <v>54.0</v>
      </c>
      <c r="T156" s="29">
        <v>36.0</v>
      </c>
      <c r="U156" s="27"/>
      <c r="V156" s="28"/>
      <c r="W156" s="26"/>
      <c r="X156" s="30"/>
      <c r="Y156" s="28"/>
      <c r="Z156" s="29"/>
      <c r="AA156" s="30"/>
      <c r="AB156" s="28"/>
      <c r="AC156" s="29"/>
    </row>
    <row r="157">
      <c r="A157" s="26"/>
      <c r="B157" s="26"/>
      <c r="C157" s="27"/>
      <c r="D157" s="28">
        <v>51.0</v>
      </c>
      <c r="E157" s="29">
        <v>9.5</v>
      </c>
      <c r="F157" s="27"/>
      <c r="G157" s="28">
        <v>51.0</v>
      </c>
      <c r="H157" s="29">
        <v>9.5</v>
      </c>
      <c r="I157" s="27"/>
      <c r="J157" s="28">
        <v>90.0</v>
      </c>
      <c r="K157" s="26"/>
      <c r="L157" s="27"/>
      <c r="M157" s="28"/>
      <c r="N157" s="58"/>
      <c r="O157" s="27"/>
      <c r="P157" s="28"/>
      <c r="Q157" s="29"/>
      <c r="R157" s="27"/>
      <c r="S157" s="28"/>
      <c r="T157" s="29"/>
      <c r="U157" s="27"/>
      <c r="V157" s="28"/>
      <c r="W157" s="26"/>
      <c r="X157" s="27"/>
      <c r="Y157" s="28"/>
      <c r="Z157" s="26"/>
      <c r="AA157" s="27"/>
      <c r="AB157" s="28"/>
      <c r="AC157" s="26"/>
    </row>
    <row r="158">
      <c r="A158" s="26"/>
      <c r="B158" s="26"/>
      <c r="C158" s="30"/>
      <c r="D158" s="28"/>
      <c r="E158" s="29"/>
      <c r="F158" s="30"/>
      <c r="G158" s="28">
        <v>35.0</v>
      </c>
      <c r="H158" s="29">
        <v>6.0</v>
      </c>
      <c r="I158" s="30"/>
      <c r="J158" s="28"/>
      <c r="K158" s="26"/>
      <c r="L158" s="27"/>
      <c r="M158" s="28"/>
      <c r="N158" s="32"/>
      <c r="O158" s="27"/>
      <c r="P158" s="28"/>
      <c r="Q158" s="26"/>
      <c r="R158" s="27"/>
      <c r="S158" s="28"/>
      <c r="T158" s="26"/>
      <c r="U158" s="27"/>
      <c r="V158" s="28"/>
      <c r="W158" s="26"/>
      <c r="X158" s="27"/>
      <c r="Y158" s="28"/>
      <c r="Z158" s="26"/>
      <c r="AA158" s="27"/>
      <c r="AB158" s="28"/>
      <c r="AC158" s="26"/>
    </row>
    <row r="159">
      <c r="A159" s="26"/>
      <c r="B159" s="26"/>
      <c r="C159" s="27"/>
      <c r="D159" s="28"/>
      <c r="E159" s="26"/>
      <c r="F159" s="27"/>
      <c r="G159" s="28"/>
      <c r="H159" s="26"/>
      <c r="I159" s="27"/>
      <c r="J159" s="28"/>
      <c r="K159" s="26"/>
      <c r="L159" s="27"/>
      <c r="M159" s="34"/>
      <c r="N159" s="26"/>
      <c r="O159" s="27"/>
      <c r="P159" s="34"/>
      <c r="Q159" s="26"/>
      <c r="R159" s="27"/>
      <c r="S159" s="34"/>
      <c r="T159" s="26"/>
      <c r="U159" s="27"/>
      <c r="V159" s="34"/>
      <c r="W159" s="26"/>
      <c r="X159" s="27"/>
      <c r="Y159" s="34"/>
      <c r="Z159" s="29"/>
      <c r="AA159" s="27"/>
      <c r="AB159" s="34"/>
      <c r="AC159" s="29"/>
    </row>
    <row r="160">
      <c r="A160" s="26"/>
      <c r="B160" s="26"/>
      <c r="C160" s="27"/>
      <c r="D160" s="28"/>
      <c r="E160" s="26"/>
      <c r="F160" s="27"/>
      <c r="G160" s="28"/>
      <c r="H160" s="26"/>
      <c r="I160" s="27"/>
      <c r="J160" s="34"/>
      <c r="K160" s="26"/>
      <c r="L160" s="27"/>
      <c r="M160" s="34"/>
      <c r="N160" s="26"/>
      <c r="O160" s="27"/>
      <c r="P160" s="34"/>
      <c r="Q160" s="26"/>
      <c r="R160" s="27"/>
      <c r="S160" s="34"/>
      <c r="T160" s="26"/>
      <c r="U160" s="27"/>
      <c r="V160" s="34"/>
      <c r="W160" s="26"/>
      <c r="X160" s="27"/>
      <c r="Y160" s="34"/>
      <c r="Z160" s="26"/>
      <c r="AA160" s="27"/>
      <c r="AB160" s="34"/>
      <c r="AC160" s="26"/>
    </row>
    <row r="161">
      <c r="A161" s="26"/>
      <c r="B161" s="26"/>
      <c r="C161" s="27"/>
      <c r="D161" s="34"/>
      <c r="E161" s="26"/>
      <c r="F161" s="27"/>
      <c r="G161" s="28"/>
      <c r="H161" s="26"/>
      <c r="I161" s="27"/>
      <c r="J161" s="34"/>
      <c r="K161" s="26"/>
      <c r="L161" s="27"/>
      <c r="M161" s="34"/>
      <c r="N161" s="26"/>
      <c r="O161" s="27"/>
      <c r="P161" s="34"/>
      <c r="Q161" s="26"/>
      <c r="R161" s="27"/>
      <c r="S161" s="34"/>
      <c r="T161" s="26"/>
      <c r="U161" s="27"/>
      <c r="V161" s="34"/>
      <c r="W161" s="26"/>
      <c r="X161" s="27"/>
      <c r="Y161" s="34"/>
      <c r="Z161" s="26"/>
      <c r="AA161" s="27"/>
      <c r="AB161" s="34"/>
      <c r="AC161" s="26"/>
    </row>
    <row r="162">
      <c r="A162" s="26"/>
      <c r="B162" s="26"/>
      <c r="C162" s="27"/>
      <c r="D162" s="34"/>
      <c r="E162" s="26"/>
      <c r="F162" s="27"/>
      <c r="G162" s="34"/>
      <c r="H162" s="26"/>
      <c r="I162" s="27"/>
      <c r="J162" s="34"/>
      <c r="K162" s="26"/>
      <c r="L162" s="27"/>
      <c r="M162" s="34"/>
      <c r="N162" s="26"/>
      <c r="O162" s="27"/>
      <c r="P162" s="34"/>
      <c r="Q162" s="26"/>
      <c r="R162" s="27"/>
      <c r="S162" s="34"/>
      <c r="T162" s="26"/>
      <c r="U162" s="27"/>
      <c r="V162" s="34"/>
      <c r="W162" s="26"/>
      <c r="X162" s="27"/>
      <c r="Y162" s="34"/>
      <c r="Z162" s="29"/>
      <c r="AA162" s="27"/>
      <c r="AB162" s="34"/>
      <c r="AC162" s="29"/>
    </row>
    <row r="163">
      <c r="A163" s="26"/>
      <c r="B163" s="26"/>
      <c r="C163" s="27"/>
      <c r="D163" s="34"/>
      <c r="E163" s="26"/>
      <c r="F163" s="27"/>
      <c r="G163" s="34"/>
      <c r="H163" s="26"/>
      <c r="I163" s="27"/>
      <c r="J163" s="34"/>
      <c r="K163" s="26"/>
      <c r="L163" s="27"/>
      <c r="M163" s="34"/>
      <c r="N163" s="26"/>
      <c r="O163" s="27"/>
      <c r="P163" s="34"/>
      <c r="Q163" s="26"/>
      <c r="R163" s="27"/>
      <c r="S163" s="34"/>
      <c r="T163" s="26"/>
      <c r="U163" s="27"/>
      <c r="V163" s="34"/>
      <c r="W163" s="26"/>
      <c r="X163" s="27"/>
      <c r="Y163" s="34"/>
      <c r="Z163" s="26"/>
      <c r="AA163" s="27"/>
      <c r="AB163" s="34"/>
      <c r="AC163" s="26"/>
    </row>
    <row r="164">
      <c r="A164" s="26"/>
      <c r="B164" s="26"/>
      <c r="C164" s="27"/>
      <c r="D164" s="34"/>
      <c r="E164" s="26"/>
      <c r="F164" s="27"/>
      <c r="G164" s="34"/>
      <c r="H164" s="26"/>
      <c r="I164" s="27"/>
      <c r="J164" s="34"/>
      <c r="K164" s="26"/>
      <c r="L164" s="27"/>
      <c r="M164" s="34"/>
      <c r="N164" s="26"/>
      <c r="O164" s="27"/>
      <c r="P164" s="34"/>
      <c r="Q164" s="26"/>
      <c r="R164" s="27"/>
      <c r="S164" s="34"/>
      <c r="T164" s="26"/>
      <c r="U164" s="27"/>
      <c r="V164" s="34"/>
      <c r="W164" s="26"/>
      <c r="X164" s="27"/>
      <c r="Y164" s="34"/>
      <c r="Z164" s="26"/>
      <c r="AA164" s="27"/>
      <c r="AB164" s="34"/>
      <c r="AC164" s="26"/>
    </row>
    <row r="165">
      <c r="A165" s="26"/>
      <c r="B165" s="26"/>
      <c r="C165" s="27"/>
      <c r="D165" s="34"/>
      <c r="E165" s="26"/>
      <c r="F165" s="27"/>
      <c r="G165" s="34"/>
      <c r="H165" s="26"/>
      <c r="I165" s="27"/>
      <c r="J165" s="34"/>
      <c r="K165" s="26"/>
      <c r="L165" s="27"/>
      <c r="M165" s="34"/>
      <c r="N165" s="26"/>
      <c r="O165" s="27"/>
      <c r="P165" s="34"/>
      <c r="Q165" s="26"/>
      <c r="R165" s="27"/>
      <c r="S165" s="34"/>
      <c r="T165" s="26"/>
      <c r="U165" s="27"/>
      <c r="V165" s="34"/>
      <c r="W165" s="26"/>
      <c r="X165" s="27"/>
      <c r="Y165" s="34"/>
      <c r="Z165" s="26"/>
      <c r="AA165" s="27"/>
      <c r="AB165" s="34"/>
      <c r="AC165" s="26"/>
    </row>
    <row r="166">
      <c r="A166" s="35" t="s">
        <v>45</v>
      </c>
      <c r="B166" s="36"/>
      <c r="C166" s="37" t="str">
        <f t="shared" ref="C166:D166" si="10">C152+C153+C154+C155+C156+C157+C158+C159+C160+C161+C162+C163+C164+C165</f>
        <v>73</v>
      </c>
      <c r="D166" s="37" t="str">
        <f t="shared" si="10"/>
        <v>185</v>
      </c>
      <c r="E166" s="37" t="str">
        <f t="shared" ref="E166:AC166" si="11">SUM(E152:E165)</f>
        <v>21.3</v>
      </c>
      <c r="F166" s="37" t="str">
        <f t="shared" si="11"/>
        <v>50</v>
      </c>
      <c r="G166" s="37" t="str">
        <f t="shared" si="11"/>
        <v>236</v>
      </c>
      <c r="H166" s="37" t="str">
        <f t="shared" si="11"/>
        <v>28.8</v>
      </c>
      <c r="I166" s="37" t="str">
        <f t="shared" si="11"/>
        <v>35</v>
      </c>
      <c r="J166" s="37" t="str">
        <f t="shared" si="11"/>
        <v>286</v>
      </c>
      <c r="K166" s="37" t="str">
        <f t="shared" si="11"/>
        <v>11.5</v>
      </c>
      <c r="L166" s="37" t="str">
        <f t="shared" si="11"/>
        <v>0</v>
      </c>
      <c r="M166" s="37" t="str">
        <f t="shared" si="11"/>
        <v>169.5</v>
      </c>
      <c r="N166" s="37" t="str">
        <f t="shared" si="11"/>
        <v>9.5</v>
      </c>
      <c r="O166" s="37" t="str">
        <f t="shared" si="11"/>
        <v>0</v>
      </c>
      <c r="P166" s="37" t="str">
        <f t="shared" si="11"/>
        <v>140</v>
      </c>
      <c r="Q166" s="37" t="str">
        <f t="shared" si="11"/>
        <v>1.2</v>
      </c>
      <c r="R166" s="37" t="str">
        <f t="shared" si="11"/>
        <v>110</v>
      </c>
      <c r="S166" s="37" t="str">
        <f t="shared" si="11"/>
        <v>188.5</v>
      </c>
      <c r="T166" s="37" t="str">
        <f t="shared" si="11"/>
        <v>66</v>
      </c>
      <c r="U166" s="37" t="str">
        <f t="shared" si="11"/>
        <v>66</v>
      </c>
      <c r="V166" s="37" t="str">
        <f t="shared" si="11"/>
        <v>59</v>
      </c>
      <c r="W166" s="37" t="str">
        <f t="shared" si="11"/>
        <v>0</v>
      </c>
      <c r="X166" s="37" t="str">
        <f t="shared" si="11"/>
        <v>0</v>
      </c>
      <c r="Y166" s="37" t="str">
        <f t="shared" si="11"/>
        <v>0</v>
      </c>
      <c r="Z166" s="37" t="str">
        <f t="shared" si="11"/>
        <v>0</v>
      </c>
      <c r="AA166" s="37" t="str">
        <f t="shared" si="11"/>
        <v>0</v>
      </c>
      <c r="AB166" s="37" t="str">
        <f t="shared" si="11"/>
        <v>0</v>
      </c>
      <c r="AC166" s="37" t="str">
        <f t="shared" si="11"/>
        <v>0</v>
      </c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38" t="s">
        <v>46</v>
      </c>
      <c r="O167" s="18"/>
      <c r="P167" s="18"/>
      <c r="Q167" s="18"/>
      <c r="R167" s="18"/>
      <c r="S167" s="18"/>
      <c r="T167" s="18"/>
      <c r="U167" s="18"/>
      <c r="V167" s="18"/>
      <c r="W167" s="38"/>
      <c r="X167" s="18"/>
      <c r="Y167" s="18"/>
      <c r="Z167" s="18"/>
      <c r="AA167" s="18"/>
      <c r="AB167" s="18"/>
      <c r="AC167" s="18"/>
    </row>
    <row r="168">
      <c r="A168" s="39" t="s">
        <v>35</v>
      </c>
      <c r="B168" s="40"/>
      <c r="C168" s="40"/>
      <c r="D168" s="41" t="str">
        <f>SUM(C166+D166)</f>
        <v>258</v>
      </c>
      <c r="E168" s="42"/>
      <c r="F168" s="41"/>
      <c r="G168" s="41" t="str">
        <f>F166+G166</f>
        <v>286</v>
      </c>
      <c r="H168" s="42"/>
      <c r="I168" s="41"/>
      <c r="J168" s="41" t="str">
        <f>I166+J166</f>
        <v>321</v>
      </c>
      <c r="K168" s="42"/>
      <c r="L168" s="41"/>
      <c r="M168" s="41" t="str">
        <f>L166+M166</f>
        <v>169.5</v>
      </c>
      <c r="N168" s="42"/>
      <c r="O168" s="41"/>
      <c r="P168" s="41" t="str">
        <f>O166+P166</f>
        <v>140</v>
      </c>
      <c r="Q168" s="42"/>
      <c r="R168" s="41"/>
      <c r="S168" s="41" t="str">
        <f>R166+S166</f>
        <v>298.5</v>
      </c>
      <c r="T168" s="42"/>
      <c r="U168" s="41"/>
      <c r="V168" s="41" t="str">
        <f>U166+V166</f>
        <v>125</v>
      </c>
      <c r="W168" s="42"/>
      <c r="X168" s="41"/>
      <c r="Y168" s="41" t="str">
        <f>X166+Y166</f>
        <v>0</v>
      </c>
      <c r="Z168" s="42"/>
      <c r="AA168" s="41"/>
      <c r="AB168" s="41" t="str">
        <f>AA166+AB166</f>
        <v>0</v>
      </c>
      <c r="AC168" s="42"/>
    </row>
    <row r="169">
      <c r="A169" s="43"/>
      <c r="B169" s="38"/>
      <c r="C169" s="38"/>
      <c r="D169" s="18"/>
      <c r="E169" s="57"/>
      <c r="F169" s="18"/>
      <c r="G169" s="18"/>
      <c r="H169" s="57"/>
      <c r="I169" s="18"/>
      <c r="J169" s="18"/>
      <c r="K169" s="57"/>
      <c r="L169" s="18"/>
      <c r="M169" s="18"/>
      <c r="N169" s="57"/>
      <c r="O169" s="18"/>
      <c r="P169" s="18"/>
      <c r="Q169" s="57"/>
      <c r="R169" s="18"/>
      <c r="S169" s="18"/>
      <c r="T169" s="57"/>
      <c r="U169" s="18"/>
      <c r="V169" s="18"/>
      <c r="W169" s="57"/>
      <c r="X169" s="18"/>
      <c r="Y169" s="18"/>
      <c r="Z169" s="18"/>
      <c r="AA169" s="18"/>
      <c r="AB169" s="18"/>
      <c r="AC169" s="18"/>
    </row>
    <row r="170">
      <c r="A170" s="44" t="s">
        <v>47</v>
      </c>
      <c r="B170" s="41"/>
      <c r="C170" s="41"/>
      <c r="D170" s="40"/>
      <c r="E170" s="45" t="str">
        <f>E166*0.8</f>
        <v>17.04</v>
      </c>
      <c r="F170" s="41"/>
      <c r="G170" s="41"/>
      <c r="H170" s="45" t="str">
        <f>H166*0.8</f>
        <v>23.04</v>
      </c>
      <c r="I170" s="40"/>
      <c r="J170" s="41"/>
      <c r="K170" s="45" t="str">
        <f>K166*0.8</f>
        <v>9.2</v>
      </c>
      <c r="L170" s="41"/>
      <c r="M170" s="41"/>
      <c r="N170" s="42" t="str">
        <f>N166*0.8</f>
        <v>7.6</v>
      </c>
      <c r="O170" s="41"/>
      <c r="P170" s="41"/>
      <c r="Q170" s="45" t="str">
        <f>Q166*0.8</f>
        <v>0.96</v>
      </c>
      <c r="R170" s="41"/>
      <c r="S170" s="41"/>
      <c r="T170" s="45" t="str">
        <f>T166*0.8</f>
        <v>52.8</v>
      </c>
      <c r="U170" s="41"/>
      <c r="V170" s="41"/>
      <c r="W170" s="42" t="str">
        <f>W166*0.8</f>
        <v>0</v>
      </c>
      <c r="X170" s="41"/>
      <c r="Y170" s="41"/>
      <c r="Z170" s="45" t="str">
        <f>Z166*0.8</f>
        <v>0</v>
      </c>
      <c r="AA170" s="41"/>
      <c r="AB170" s="41"/>
      <c r="AC170" s="45" t="str">
        <f>AC166*0.8</f>
        <v>0</v>
      </c>
    </row>
    <row r="171">
      <c r="A171" s="38"/>
      <c r="B171" s="18"/>
      <c r="C171" s="18"/>
      <c r="D171" s="38"/>
      <c r="E171" s="18"/>
      <c r="F171" s="18"/>
      <c r="G171" s="18"/>
      <c r="H171" s="38"/>
      <c r="I171" s="38"/>
      <c r="J171" s="18"/>
      <c r="K171" s="3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</row>
    <row r="172">
      <c r="A172" s="38" t="s">
        <v>48</v>
      </c>
      <c r="B172" s="18" t="str">
        <f>C166+F166+I166+L166+O166+R166+U166+X166</f>
        <v>334</v>
      </c>
      <c r="C172" s="18"/>
      <c r="D172" s="38" t="s">
        <v>38</v>
      </c>
      <c r="E172" s="18"/>
      <c r="F172" s="18" t="str">
        <f>B172-E170-H170-K170-N170-Q170-T170-W170-Z170</f>
        <v>223.36</v>
      </c>
      <c r="G172" s="18"/>
      <c r="H172" s="38"/>
      <c r="I172" s="3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</row>
    <row r="173">
      <c r="A173" s="38" t="s">
        <v>49</v>
      </c>
      <c r="B173" s="18" t="str">
        <f>D166+G166+J166+M166+P166+S166+V166+Y166</f>
        <v>1264</v>
      </c>
      <c r="C173" s="38"/>
      <c r="D173" s="18"/>
      <c r="E173" s="18"/>
      <c r="F173" s="18"/>
      <c r="G173" s="18"/>
      <c r="H173" s="18"/>
      <c r="I173" s="18"/>
      <c r="J173" s="18"/>
      <c r="K173" s="18"/>
      <c r="L173" s="18"/>
      <c r="M173" s="3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</row>
    <row r="174">
      <c r="A174" s="38" t="s">
        <v>50</v>
      </c>
      <c r="B174" s="18" t="str">
        <f>E166+H166+K166+N166+Q166+T166+W166+Z166</f>
        <v>138.3</v>
      </c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3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</row>
    <row r="176">
      <c r="A176" s="18"/>
      <c r="B176" s="18" t="str">
        <f>D168+G168+J168+M168+P168+S168+V168</f>
        <v>1598</v>
      </c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</row>
    <row r="178">
      <c r="A178" s="48" t="s">
        <v>28</v>
      </c>
      <c r="B178" s="49" t="s">
        <v>42</v>
      </c>
      <c r="C178" s="14" t="s">
        <v>43</v>
      </c>
      <c r="D178" s="15"/>
      <c r="E178" s="16"/>
      <c r="F178" s="14" t="s">
        <v>31</v>
      </c>
      <c r="G178" s="15"/>
      <c r="H178" s="16"/>
      <c r="I178" s="14" t="s">
        <v>7</v>
      </c>
      <c r="J178" s="15"/>
      <c r="K178" s="16"/>
      <c r="L178" s="14" t="s">
        <v>2</v>
      </c>
      <c r="M178" s="15"/>
      <c r="N178" s="16"/>
      <c r="O178" s="14" t="s">
        <v>51</v>
      </c>
      <c r="P178" s="15"/>
      <c r="Q178" s="16"/>
      <c r="R178" s="14" t="s">
        <v>44</v>
      </c>
      <c r="S178" s="15"/>
      <c r="T178" s="16"/>
      <c r="U178" s="14"/>
      <c r="V178" s="15"/>
      <c r="W178" s="16"/>
      <c r="X178" s="14"/>
      <c r="Y178" s="15"/>
      <c r="Z178" s="16"/>
      <c r="AA178" s="14"/>
      <c r="AB178" s="15"/>
      <c r="AC178" s="16"/>
    </row>
    <row r="179">
      <c r="A179" s="19"/>
      <c r="B179" s="20"/>
      <c r="C179" s="21" t="s">
        <v>33</v>
      </c>
      <c r="D179" s="51" t="s">
        <v>34</v>
      </c>
      <c r="E179" s="52" t="s">
        <v>18</v>
      </c>
      <c r="F179" s="21" t="s">
        <v>33</v>
      </c>
      <c r="G179" s="51" t="s">
        <v>34</v>
      </c>
      <c r="H179" s="52" t="s">
        <v>18</v>
      </c>
      <c r="I179" s="21" t="s">
        <v>33</v>
      </c>
      <c r="J179" s="51" t="s">
        <v>34</v>
      </c>
      <c r="K179" s="52" t="s">
        <v>18</v>
      </c>
      <c r="L179" s="21" t="s">
        <v>33</v>
      </c>
      <c r="M179" s="51" t="s">
        <v>34</v>
      </c>
      <c r="N179" s="52" t="s">
        <v>18</v>
      </c>
      <c r="O179" s="21" t="s">
        <v>33</v>
      </c>
      <c r="P179" s="51" t="s">
        <v>34</v>
      </c>
      <c r="Q179" s="52" t="s">
        <v>18</v>
      </c>
      <c r="R179" s="21" t="s">
        <v>33</v>
      </c>
      <c r="S179" s="51" t="s">
        <v>34</v>
      </c>
      <c r="T179" s="52" t="s">
        <v>18</v>
      </c>
      <c r="U179" s="21" t="s">
        <v>33</v>
      </c>
      <c r="V179" s="51" t="s">
        <v>34</v>
      </c>
      <c r="W179" s="52" t="s">
        <v>18</v>
      </c>
      <c r="X179" s="21" t="s">
        <v>33</v>
      </c>
      <c r="Y179" s="51" t="s">
        <v>34</v>
      </c>
      <c r="Z179" s="52" t="s">
        <v>18</v>
      </c>
      <c r="AA179" s="21" t="s">
        <v>33</v>
      </c>
      <c r="AB179" s="51" t="s">
        <v>34</v>
      </c>
      <c r="AC179" s="52" t="s">
        <v>18</v>
      </c>
    </row>
    <row r="180">
      <c r="A180" s="25">
        <v>42497.0</v>
      </c>
      <c r="B180" s="26"/>
      <c r="C180" s="30"/>
      <c r="D180" s="28">
        <v>35.0</v>
      </c>
      <c r="E180" s="29">
        <v>7.0</v>
      </c>
      <c r="F180" s="30"/>
      <c r="G180" s="28">
        <v>50.0</v>
      </c>
      <c r="H180" s="29">
        <v>10.0</v>
      </c>
      <c r="I180" s="27"/>
      <c r="J180" s="28">
        <v>35.0</v>
      </c>
      <c r="K180" s="29">
        <v>10.0</v>
      </c>
      <c r="L180" s="30"/>
      <c r="M180" s="28">
        <v>16.0</v>
      </c>
      <c r="N180" s="29"/>
      <c r="O180" s="30"/>
      <c r="P180" s="28">
        <v>10.0</v>
      </c>
      <c r="Q180" s="29">
        <v>5.0</v>
      </c>
      <c r="R180" s="30"/>
      <c r="S180" s="28">
        <v>68.0</v>
      </c>
      <c r="T180" s="29">
        <v>15.0</v>
      </c>
      <c r="U180" s="30"/>
      <c r="V180" s="28"/>
      <c r="W180" s="29"/>
      <c r="X180" s="27"/>
      <c r="Y180" s="28"/>
      <c r="Z180" s="29"/>
      <c r="AA180" s="27"/>
      <c r="AB180" s="28"/>
      <c r="AC180" s="29"/>
    </row>
    <row r="181">
      <c r="A181" s="26"/>
      <c r="B181" s="26"/>
      <c r="C181" s="30">
        <v>35.0</v>
      </c>
      <c r="D181" s="28"/>
      <c r="E181" s="29"/>
      <c r="F181" s="30">
        <v>56.0</v>
      </c>
      <c r="G181" s="28"/>
      <c r="H181" s="29"/>
      <c r="I181" s="30"/>
      <c r="J181" s="28">
        <v>35.0</v>
      </c>
      <c r="K181" s="29"/>
      <c r="L181" s="27"/>
      <c r="M181" s="28">
        <v>81.0</v>
      </c>
      <c r="N181" s="29">
        <v>17.0</v>
      </c>
      <c r="O181" s="30"/>
      <c r="P181" s="28">
        <v>16.0</v>
      </c>
      <c r="Q181" s="29">
        <v>3.0</v>
      </c>
      <c r="R181" s="30"/>
      <c r="S181" s="28">
        <v>51.0</v>
      </c>
      <c r="T181" s="29"/>
      <c r="U181" s="30"/>
      <c r="V181" s="28"/>
      <c r="W181" s="29"/>
      <c r="X181" s="30"/>
      <c r="Y181" s="28"/>
      <c r="Z181" s="29"/>
      <c r="AA181" s="27"/>
      <c r="AB181" s="28"/>
      <c r="AC181" s="29"/>
    </row>
    <row r="182">
      <c r="A182" s="26"/>
      <c r="B182" s="26"/>
      <c r="C182" s="30"/>
      <c r="D182" s="28">
        <v>35.0</v>
      </c>
      <c r="E182" s="29">
        <v>5.0</v>
      </c>
      <c r="F182" s="30"/>
      <c r="G182" s="28">
        <v>75.0</v>
      </c>
      <c r="H182" s="29">
        <v>13.5</v>
      </c>
      <c r="I182" s="27"/>
      <c r="J182" s="28">
        <v>16.0</v>
      </c>
      <c r="K182" s="29">
        <v>4.0</v>
      </c>
      <c r="L182" s="30"/>
      <c r="M182" s="28">
        <v>83.0</v>
      </c>
      <c r="N182" s="29">
        <v>14.0</v>
      </c>
      <c r="O182" s="30"/>
      <c r="P182" s="28">
        <v>38.0</v>
      </c>
      <c r="Q182" s="29">
        <v>5.0</v>
      </c>
      <c r="R182" s="30"/>
      <c r="S182" s="28">
        <v>35.0</v>
      </c>
      <c r="T182" s="29"/>
      <c r="U182" s="30"/>
      <c r="V182" s="28"/>
      <c r="W182" s="29"/>
      <c r="X182" s="30"/>
      <c r="Y182" s="28"/>
      <c r="Z182" s="29"/>
      <c r="AA182" s="27"/>
      <c r="AB182" s="28"/>
      <c r="AC182" s="29"/>
    </row>
    <row r="183">
      <c r="A183" s="26"/>
      <c r="B183" s="26"/>
      <c r="C183" s="30">
        <v>5.0</v>
      </c>
      <c r="D183" s="28">
        <v>35.0</v>
      </c>
      <c r="E183" s="29"/>
      <c r="F183" s="30"/>
      <c r="G183" s="28">
        <v>33.0</v>
      </c>
      <c r="H183" s="29">
        <v>6.0</v>
      </c>
      <c r="I183" s="30"/>
      <c r="J183" s="28">
        <v>38.0</v>
      </c>
      <c r="K183" s="29">
        <v>7.0</v>
      </c>
      <c r="L183" s="30">
        <v>35.0</v>
      </c>
      <c r="M183" s="28"/>
      <c r="N183" s="58"/>
      <c r="O183" s="27"/>
      <c r="P183" s="28">
        <v>50.0</v>
      </c>
      <c r="Q183" s="29">
        <v>10.0</v>
      </c>
      <c r="R183" s="30"/>
      <c r="S183" s="28">
        <v>56.0</v>
      </c>
      <c r="T183" s="29"/>
      <c r="U183" s="30"/>
      <c r="V183" s="28"/>
      <c r="W183" s="29"/>
      <c r="X183" s="27"/>
      <c r="Y183" s="28"/>
      <c r="Z183" s="29"/>
      <c r="AA183" s="27"/>
      <c r="AB183" s="28"/>
      <c r="AC183" s="29"/>
    </row>
    <row r="184">
      <c r="A184" s="26"/>
      <c r="B184" s="26"/>
      <c r="C184" s="30"/>
      <c r="D184" s="28">
        <v>35.0</v>
      </c>
      <c r="E184" s="29">
        <v>6.0</v>
      </c>
      <c r="F184" s="30">
        <v>35.0</v>
      </c>
      <c r="G184" s="28"/>
      <c r="H184" s="29"/>
      <c r="I184" s="30"/>
      <c r="J184" s="28">
        <v>23.0</v>
      </c>
      <c r="K184" s="29">
        <v>4.0</v>
      </c>
      <c r="L184" s="30"/>
      <c r="M184" s="31"/>
      <c r="N184" s="26"/>
      <c r="O184" s="27"/>
      <c r="P184" s="28">
        <v>10.0</v>
      </c>
      <c r="Q184" s="29">
        <v>5.0</v>
      </c>
      <c r="R184" s="27"/>
      <c r="S184" s="28">
        <v>76.0</v>
      </c>
      <c r="T184" s="29"/>
      <c r="U184" s="27"/>
      <c r="V184" s="28"/>
      <c r="W184" s="26"/>
      <c r="X184" s="30"/>
      <c r="Y184" s="28"/>
      <c r="Z184" s="29"/>
      <c r="AA184" s="30"/>
      <c r="AB184" s="28"/>
      <c r="AC184" s="29"/>
    </row>
    <row r="185">
      <c r="A185" s="26"/>
      <c r="B185" s="26"/>
      <c r="C185" s="30">
        <v>39.0</v>
      </c>
      <c r="D185" s="28">
        <v>39.0</v>
      </c>
      <c r="E185" s="29"/>
      <c r="F185" s="27"/>
      <c r="G185" s="28">
        <v>16.0</v>
      </c>
      <c r="H185" s="29"/>
      <c r="I185" s="27"/>
      <c r="J185" s="28">
        <v>51.0</v>
      </c>
      <c r="K185" s="26"/>
      <c r="L185" s="27"/>
      <c r="M185" s="28"/>
      <c r="N185" s="58"/>
      <c r="O185" s="30">
        <v>51.0</v>
      </c>
      <c r="P185" s="28"/>
      <c r="Q185" s="29"/>
      <c r="R185" s="27"/>
      <c r="S185" s="28"/>
      <c r="T185" s="29"/>
      <c r="U185" s="27"/>
      <c r="V185" s="28"/>
      <c r="W185" s="26"/>
      <c r="X185" s="27"/>
      <c r="Y185" s="28"/>
      <c r="Z185" s="26"/>
      <c r="AA185" s="27"/>
      <c r="AB185" s="28"/>
      <c r="AC185" s="26"/>
    </row>
    <row r="186">
      <c r="A186" s="26"/>
      <c r="B186" s="26"/>
      <c r="C186" s="30"/>
      <c r="D186" s="28"/>
      <c r="E186" s="29"/>
      <c r="F186" s="30"/>
      <c r="G186" s="28">
        <v>33.0</v>
      </c>
      <c r="H186" s="29"/>
      <c r="I186" s="30"/>
      <c r="J186" s="28">
        <v>33.0</v>
      </c>
      <c r="K186" s="26"/>
      <c r="L186" s="27"/>
      <c r="M186" s="28"/>
      <c r="N186" s="32"/>
      <c r="O186" s="27"/>
      <c r="P186" s="28"/>
      <c r="Q186" s="26"/>
      <c r="R186" s="27"/>
      <c r="S186" s="28"/>
      <c r="T186" s="26"/>
      <c r="U186" s="27"/>
      <c r="V186" s="28"/>
      <c r="W186" s="26"/>
      <c r="X186" s="27"/>
      <c r="Y186" s="28"/>
      <c r="Z186" s="26"/>
      <c r="AA186" s="27"/>
      <c r="AB186" s="28"/>
      <c r="AC186" s="26"/>
    </row>
    <row r="187">
      <c r="A187" s="26"/>
      <c r="B187" s="26"/>
      <c r="C187" s="27"/>
      <c r="D187" s="28"/>
      <c r="E187" s="26"/>
      <c r="F187" s="27"/>
      <c r="G187" s="28"/>
      <c r="H187" s="26"/>
      <c r="I187" s="27"/>
      <c r="J187" s="28">
        <v>33.0</v>
      </c>
      <c r="K187" s="29">
        <v>6.0</v>
      </c>
      <c r="L187" s="27"/>
      <c r="M187" s="34"/>
      <c r="N187" s="26"/>
      <c r="O187" s="27"/>
      <c r="P187" s="34"/>
      <c r="Q187" s="26"/>
      <c r="R187" s="27"/>
      <c r="S187" s="34"/>
      <c r="T187" s="26"/>
      <c r="U187" s="27"/>
      <c r="V187" s="34"/>
      <c r="W187" s="26"/>
      <c r="X187" s="27"/>
      <c r="Y187" s="34"/>
      <c r="Z187" s="29"/>
      <c r="AA187" s="27"/>
      <c r="AB187" s="34"/>
      <c r="AC187" s="29"/>
    </row>
    <row r="188">
      <c r="A188" s="26"/>
      <c r="B188" s="26"/>
      <c r="C188" s="27"/>
      <c r="D188" s="28"/>
      <c r="E188" s="26"/>
      <c r="F188" s="27"/>
      <c r="G188" s="28"/>
      <c r="H188" s="26"/>
      <c r="I188" s="27"/>
      <c r="J188" s="34"/>
      <c r="K188" s="26"/>
      <c r="L188" s="27"/>
      <c r="M188" s="34"/>
      <c r="N188" s="26"/>
      <c r="O188" s="27"/>
      <c r="P188" s="34"/>
      <c r="Q188" s="26"/>
      <c r="R188" s="27"/>
      <c r="S188" s="34"/>
      <c r="T188" s="26"/>
      <c r="U188" s="27"/>
      <c r="V188" s="34"/>
      <c r="W188" s="26"/>
      <c r="X188" s="27"/>
      <c r="Y188" s="34"/>
      <c r="Z188" s="26"/>
      <c r="AA188" s="27"/>
      <c r="AB188" s="34"/>
      <c r="AC188" s="26"/>
    </row>
    <row r="189">
      <c r="A189" s="26"/>
      <c r="B189" s="26"/>
      <c r="C189" s="27"/>
      <c r="D189" s="34"/>
      <c r="E189" s="26"/>
      <c r="F189" s="27"/>
      <c r="G189" s="28"/>
      <c r="H189" s="26"/>
      <c r="I189" s="27"/>
      <c r="J189" s="34"/>
      <c r="K189" s="26"/>
      <c r="L189" s="27"/>
      <c r="M189" s="34"/>
      <c r="N189" s="26"/>
      <c r="O189" s="27"/>
      <c r="P189" s="34"/>
      <c r="Q189" s="26"/>
      <c r="R189" s="27"/>
      <c r="S189" s="34"/>
      <c r="T189" s="26"/>
      <c r="U189" s="27"/>
      <c r="V189" s="34"/>
      <c r="W189" s="26"/>
      <c r="X189" s="27"/>
      <c r="Y189" s="34"/>
      <c r="Z189" s="26"/>
      <c r="AA189" s="27"/>
      <c r="AB189" s="34"/>
      <c r="AC189" s="26"/>
    </row>
    <row r="190">
      <c r="A190" s="26"/>
      <c r="B190" s="26"/>
      <c r="C190" s="27"/>
      <c r="D190" s="34"/>
      <c r="E190" s="26"/>
      <c r="F190" s="27"/>
      <c r="G190" s="34"/>
      <c r="H190" s="26"/>
      <c r="I190" s="27"/>
      <c r="J190" s="34"/>
      <c r="K190" s="26"/>
      <c r="L190" s="27"/>
      <c r="M190" s="34"/>
      <c r="N190" s="26"/>
      <c r="O190" s="27"/>
      <c r="P190" s="34"/>
      <c r="Q190" s="26"/>
      <c r="R190" s="27"/>
      <c r="S190" s="34"/>
      <c r="T190" s="26"/>
      <c r="U190" s="27"/>
      <c r="V190" s="34"/>
      <c r="W190" s="26"/>
      <c r="X190" s="27"/>
      <c r="Y190" s="34"/>
      <c r="Z190" s="29"/>
      <c r="AA190" s="27"/>
      <c r="AB190" s="34"/>
      <c r="AC190" s="29"/>
    </row>
    <row r="191">
      <c r="A191" s="26"/>
      <c r="B191" s="26"/>
      <c r="C191" s="27"/>
      <c r="D191" s="34"/>
      <c r="E191" s="26"/>
      <c r="F191" s="27"/>
      <c r="G191" s="34"/>
      <c r="H191" s="26"/>
      <c r="I191" s="27"/>
      <c r="J191" s="34"/>
      <c r="K191" s="26"/>
      <c r="L191" s="27"/>
      <c r="M191" s="34"/>
      <c r="N191" s="26"/>
      <c r="O191" s="27"/>
      <c r="P191" s="34"/>
      <c r="Q191" s="26"/>
      <c r="R191" s="27"/>
      <c r="S191" s="34"/>
      <c r="T191" s="26"/>
      <c r="U191" s="27"/>
      <c r="V191" s="34"/>
      <c r="W191" s="26"/>
      <c r="X191" s="27"/>
      <c r="Y191" s="34"/>
      <c r="Z191" s="26"/>
      <c r="AA191" s="27"/>
      <c r="AB191" s="34"/>
      <c r="AC191" s="26"/>
    </row>
    <row r="192">
      <c r="A192" s="26"/>
      <c r="B192" s="26"/>
      <c r="C192" s="27"/>
      <c r="D192" s="34"/>
      <c r="E192" s="26"/>
      <c r="F192" s="27"/>
      <c r="G192" s="34"/>
      <c r="H192" s="26"/>
      <c r="I192" s="27"/>
      <c r="J192" s="34"/>
      <c r="K192" s="26"/>
      <c r="L192" s="27"/>
      <c r="M192" s="34"/>
      <c r="N192" s="26"/>
      <c r="O192" s="27"/>
      <c r="P192" s="34"/>
      <c r="Q192" s="26"/>
      <c r="R192" s="27"/>
      <c r="S192" s="34"/>
      <c r="T192" s="26"/>
      <c r="U192" s="27"/>
      <c r="V192" s="34"/>
      <c r="W192" s="26"/>
      <c r="X192" s="27"/>
      <c r="Y192" s="34"/>
      <c r="Z192" s="26"/>
      <c r="AA192" s="27"/>
      <c r="AB192" s="34"/>
      <c r="AC192" s="26"/>
    </row>
    <row r="193">
      <c r="A193" s="26"/>
      <c r="B193" s="26"/>
      <c r="C193" s="27"/>
      <c r="D193" s="34"/>
      <c r="E193" s="26"/>
      <c r="F193" s="27"/>
      <c r="G193" s="34"/>
      <c r="H193" s="26"/>
      <c r="I193" s="27"/>
      <c r="J193" s="34"/>
      <c r="K193" s="26"/>
      <c r="L193" s="27"/>
      <c r="M193" s="34"/>
      <c r="N193" s="26"/>
      <c r="O193" s="27"/>
      <c r="P193" s="34"/>
      <c r="Q193" s="26"/>
      <c r="R193" s="27"/>
      <c r="S193" s="34"/>
      <c r="T193" s="26"/>
      <c r="U193" s="27"/>
      <c r="V193" s="34"/>
      <c r="W193" s="26"/>
      <c r="X193" s="27"/>
      <c r="Y193" s="34"/>
      <c r="Z193" s="26"/>
      <c r="AA193" s="27"/>
      <c r="AB193" s="34"/>
      <c r="AC193" s="26"/>
    </row>
    <row r="194">
      <c r="A194" s="35" t="s">
        <v>45</v>
      </c>
      <c r="B194" s="36"/>
      <c r="C194" s="37" t="str">
        <f t="shared" ref="C194:D194" si="12">C180+C181+C182+C183+C184+C185+C186+C187+C188+C189+C190+C191+C192+C193</f>
        <v>79</v>
      </c>
      <c r="D194" s="37" t="str">
        <f t="shared" si="12"/>
        <v>179</v>
      </c>
      <c r="E194" s="37" t="str">
        <f t="shared" ref="E194:AC194" si="13">SUM(E180:E193)</f>
        <v>18</v>
      </c>
      <c r="F194" s="37" t="str">
        <f t="shared" si="13"/>
        <v>91</v>
      </c>
      <c r="G194" s="37" t="str">
        <f t="shared" si="13"/>
        <v>207</v>
      </c>
      <c r="H194" s="37" t="str">
        <f t="shared" si="13"/>
        <v>29.5</v>
      </c>
      <c r="I194" s="37" t="str">
        <f t="shared" si="13"/>
        <v>0</v>
      </c>
      <c r="J194" s="37" t="str">
        <f t="shared" si="13"/>
        <v>264</v>
      </c>
      <c r="K194" s="37" t="str">
        <f t="shared" si="13"/>
        <v>31</v>
      </c>
      <c r="L194" s="37" t="str">
        <f t="shared" si="13"/>
        <v>35</v>
      </c>
      <c r="M194" s="37" t="str">
        <f t="shared" si="13"/>
        <v>180</v>
      </c>
      <c r="N194" s="37" t="str">
        <f t="shared" si="13"/>
        <v>31</v>
      </c>
      <c r="O194" s="37" t="str">
        <f t="shared" si="13"/>
        <v>51</v>
      </c>
      <c r="P194" s="37" t="str">
        <f t="shared" si="13"/>
        <v>124</v>
      </c>
      <c r="Q194" s="37" t="str">
        <f t="shared" si="13"/>
        <v>28</v>
      </c>
      <c r="R194" s="37" t="str">
        <f t="shared" si="13"/>
        <v>0</v>
      </c>
      <c r="S194" s="37" t="str">
        <f t="shared" si="13"/>
        <v>286</v>
      </c>
      <c r="T194" s="37" t="str">
        <f t="shared" si="13"/>
        <v>15</v>
      </c>
      <c r="U194" s="37" t="str">
        <f t="shared" si="13"/>
        <v>0</v>
      </c>
      <c r="V194" s="37" t="str">
        <f t="shared" si="13"/>
        <v>0</v>
      </c>
      <c r="W194" s="37" t="str">
        <f t="shared" si="13"/>
        <v>0</v>
      </c>
      <c r="X194" s="37" t="str">
        <f t="shared" si="13"/>
        <v>0</v>
      </c>
      <c r="Y194" s="37" t="str">
        <f t="shared" si="13"/>
        <v>0</v>
      </c>
      <c r="Z194" s="37" t="str">
        <f t="shared" si="13"/>
        <v>0</v>
      </c>
      <c r="AA194" s="37" t="str">
        <f t="shared" si="13"/>
        <v>0</v>
      </c>
      <c r="AB194" s="37" t="str">
        <f t="shared" si="13"/>
        <v>0</v>
      </c>
      <c r="AC194" s="37" t="str">
        <f t="shared" si="13"/>
        <v>0</v>
      </c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38" t="s">
        <v>46</v>
      </c>
      <c r="O195" s="18"/>
      <c r="P195" s="18"/>
      <c r="Q195" s="18"/>
      <c r="R195" s="18"/>
      <c r="S195" s="18"/>
      <c r="T195" s="18"/>
      <c r="U195" s="18"/>
      <c r="V195" s="18"/>
      <c r="W195" s="38"/>
      <c r="X195" s="18"/>
      <c r="Y195" s="18"/>
      <c r="Z195" s="18"/>
      <c r="AA195" s="18"/>
      <c r="AB195" s="18"/>
      <c r="AC195" s="18"/>
    </row>
    <row r="196">
      <c r="A196" s="39" t="s">
        <v>35</v>
      </c>
      <c r="B196" s="40"/>
      <c r="C196" s="40"/>
      <c r="D196" s="41" t="str">
        <f>SUM(C194+D194)</f>
        <v>258</v>
      </c>
      <c r="E196" s="42"/>
      <c r="F196" s="41"/>
      <c r="G196" s="41" t="str">
        <f>F194+G194</f>
        <v>298</v>
      </c>
      <c r="H196" s="42"/>
      <c r="I196" s="41"/>
      <c r="J196" s="41" t="str">
        <f>I194+J194</f>
        <v>264</v>
      </c>
      <c r="K196" s="42"/>
      <c r="L196" s="41"/>
      <c r="M196" s="41" t="str">
        <f>L194+M194</f>
        <v>215</v>
      </c>
      <c r="N196" s="42"/>
      <c r="O196" s="41"/>
      <c r="P196" s="41" t="str">
        <f>O194+P194</f>
        <v>175</v>
      </c>
      <c r="Q196" s="42"/>
      <c r="R196" s="41"/>
      <c r="S196" s="41" t="str">
        <f>R194+S194</f>
        <v>286</v>
      </c>
      <c r="T196" s="42"/>
      <c r="U196" s="41"/>
      <c r="V196" s="41" t="str">
        <f>U194+V194</f>
        <v>0</v>
      </c>
      <c r="W196" s="42"/>
      <c r="X196" s="41"/>
      <c r="Y196" s="41" t="str">
        <f>X194+Y194</f>
        <v>0</v>
      </c>
      <c r="Z196" s="42"/>
      <c r="AA196" s="41"/>
      <c r="AB196" s="41" t="str">
        <f>AA194+AB194</f>
        <v>0</v>
      </c>
      <c r="AC196" s="42"/>
    </row>
    <row r="197">
      <c r="A197" s="43"/>
      <c r="B197" s="38"/>
      <c r="C197" s="38"/>
      <c r="D197" s="18"/>
      <c r="E197" s="57"/>
      <c r="F197" s="18"/>
      <c r="G197" s="18"/>
      <c r="H197" s="57"/>
      <c r="I197" s="18"/>
      <c r="J197" s="18"/>
      <c r="K197" s="57"/>
      <c r="L197" s="18"/>
      <c r="M197" s="18"/>
      <c r="N197" s="57"/>
      <c r="O197" s="18"/>
      <c r="P197" s="18"/>
      <c r="Q197" s="57"/>
      <c r="R197" s="18"/>
      <c r="S197" s="18"/>
      <c r="T197" s="57"/>
      <c r="U197" s="18"/>
      <c r="V197" s="18"/>
      <c r="W197" s="57"/>
      <c r="X197" s="18"/>
      <c r="Y197" s="18"/>
      <c r="Z197" s="18"/>
      <c r="AA197" s="18"/>
      <c r="AB197" s="18"/>
      <c r="AC197" s="18"/>
    </row>
    <row r="198">
      <c r="A198" s="44" t="s">
        <v>47</v>
      </c>
      <c r="B198" s="41"/>
      <c r="C198" s="41"/>
      <c r="D198" s="40"/>
      <c r="E198" s="45" t="str">
        <f>E194*0.8</f>
        <v>14.4</v>
      </c>
      <c r="F198" s="41"/>
      <c r="G198" s="41"/>
      <c r="H198" s="45" t="str">
        <f>H194*0.8</f>
        <v>23.6</v>
      </c>
      <c r="I198" s="40"/>
      <c r="J198" s="41"/>
      <c r="K198" s="45" t="str">
        <f>K194*0.8</f>
        <v>24.8</v>
      </c>
      <c r="L198" s="41"/>
      <c r="M198" s="41"/>
      <c r="N198" s="42" t="str">
        <f>N194*0.8</f>
        <v>24.8</v>
      </c>
      <c r="O198" s="41"/>
      <c r="P198" s="41"/>
      <c r="Q198" s="45" t="str">
        <f>Q194*0.8</f>
        <v>22.4</v>
      </c>
      <c r="R198" s="41"/>
      <c r="S198" s="41"/>
      <c r="T198" s="45" t="str">
        <f>T194*0.8</f>
        <v>12</v>
      </c>
      <c r="U198" s="41"/>
      <c r="V198" s="41"/>
      <c r="W198" s="42" t="str">
        <f>W194*0.8</f>
        <v>0</v>
      </c>
      <c r="X198" s="41"/>
      <c r="Y198" s="41"/>
      <c r="Z198" s="45" t="str">
        <f>Z194*0.8</f>
        <v>0</v>
      </c>
      <c r="AA198" s="41"/>
      <c r="AB198" s="41"/>
      <c r="AC198" s="45" t="str">
        <f>AC194*0.8</f>
        <v>0</v>
      </c>
    </row>
    <row r="199">
      <c r="A199" s="38"/>
      <c r="B199" s="18"/>
      <c r="C199" s="18"/>
      <c r="D199" s="38"/>
      <c r="E199" s="18"/>
      <c r="F199" s="18"/>
      <c r="G199" s="18"/>
      <c r="H199" s="38"/>
      <c r="I199" s="38"/>
      <c r="J199" s="18"/>
      <c r="K199" s="3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</row>
    <row r="200">
      <c r="A200" s="38" t="s">
        <v>48</v>
      </c>
      <c r="B200" s="18" t="str">
        <f>C194+F194+I194+L194+O194+R194+U194+X194</f>
        <v>256</v>
      </c>
      <c r="C200" s="18"/>
      <c r="D200" s="38" t="s">
        <v>38</v>
      </c>
      <c r="E200" s="18"/>
      <c r="F200" s="18" t="str">
        <f>B200-E198-H198-K198-N198-Q198-T198-W198-Z198</f>
        <v>134</v>
      </c>
      <c r="G200" s="18"/>
      <c r="H200" s="38"/>
      <c r="I200" s="3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</row>
    <row r="201">
      <c r="A201" s="38" t="s">
        <v>49</v>
      </c>
      <c r="B201" s="18" t="str">
        <f>D194+G194+J194+M194+P194+S194+V194+Y194</f>
        <v>1240</v>
      </c>
      <c r="C201" s="38"/>
      <c r="D201" s="18"/>
      <c r="E201" s="18"/>
      <c r="F201" s="18"/>
      <c r="G201" s="18"/>
      <c r="H201" s="18"/>
      <c r="I201" s="18"/>
      <c r="J201" s="18"/>
      <c r="K201" s="18"/>
      <c r="L201" s="18"/>
      <c r="M201" s="3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</row>
    <row r="202">
      <c r="A202" s="38" t="s">
        <v>50</v>
      </c>
      <c r="B202" s="18" t="str">
        <f>E194+H194+K194+N194+Q194+T194+W194+Z194</f>
        <v>152.5</v>
      </c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3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</row>
    <row r="205">
      <c r="A205" s="48" t="s">
        <v>28</v>
      </c>
      <c r="B205" s="49" t="s">
        <v>42</v>
      </c>
      <c r="C205" s="14" t="s">
        <v>43</v>
      </c>
      <c r="D205" s="15"/>
      <c r="E205" s="16"/>
      <c r="F205" s="14" t="s">
        <v>31</v>
      </c>
      <c r="G205" s="15"/>
      <c r="H205" s="16"/>
      <c r="I205" s="14" t="s">
        <v>7</v>
      </c>
      <c r="J205" s="15"/>
      <c r="K205" s="16"/>
      <c r="L205" s="14" t="s">
        <v>5</v>
      </c>
      <c r="M205" s="15"/>
      <c r="N205" s="16"/>
      <c r="O205" s="14" t="s">
        <v>1</v>
      </c>
      <c r="P205" s="15"/>
      <c r="Q205" s="16"/>
      <c r="R205" s="14" t="s">
        <v>44</v>
      </c>
      <c r="S205" s="15"/>
      <c r="T205" s="16"/>
      <c r="U205" s="14"/>
      <c r="V205" s="15"/>
      <c r="W205" s="16"/>
      <c r="X205" s="14"/>
      <c r="Y205" s="15"/>
      <c r="Z205" s="16"/>
      <c r="AA205" s="14"/>
      <c r="AB205" s="15"/>
      <c r="AC205" s="16"/>
    </row>
    <row r="206">
      <c r="A206" s="19"/>
      <c r="B206" s="20"/>
      <c r="C206" s="21" t="s">
        <v>33</v>
      </c>
      <c r="D206" s="51" t="s">
        <v>34</v>
      </c>
      <c r="E206" s="52" t="s">
        <v>18</v>
      </c>
      <c r="F206" s="21" t="s">
        <v>33</v>
      </c>
      <c r="G206" s="51" t="s">
        <v>34</v>
      </c>
      <c r="H206" s="52" t="s">
        <v>18</v>
      </c>
      <c r="I206" s="21" t="s">
        <v>33</v>
      </c>
      <c r="J206" s="51" t="s">
        <v>34</v>
      </c>
      <c r="K206" s="52" t="s">
        <v>18</v>
      </c>
      <c r="L206" s="21" t="s">
        <v>33</v>
      </c>
      <c r="M206" s="51" t="s">
        <v>34</v>
      </c>
      <c r="N206" s="52" t="s">
        <v>18</v>
      </c>
      <c r="O206" s="21" t="s">
        <v>33</v>
      </c>
      <c r="P206" s="51" t="s">
        <v>34</v>
      </c>
      <c r="Q206" s="52" t="s">
        <v>18</v>
      </c>
      <c r="R206" s="21" t="s">
        <v>33</v>
      </c>
      <c r="S206" s="51" t="s">
        <v>34</v>
      </c>
      <c r="T206" s="52" t="s">
        <v>18</v>
      </c>
      <c r="U206" s="21" t="s">
        <v>33</v>
      </c>
      <c r="V206" s="51" t="s">
        <v>34</v>
      </c>
      <c r="W206" s="52" t="s">
        <v>18</v>
      </c>
      <c r="X206" s="21" t="s">
        <v>33</v>
      </c>
      <c r="Y206" s="51" t="s">
        <v>34</v>
      </c>
      <c r="Z206" s="52" t="s">
        <v>18</v>
      </c>
      <c r="AA206" s="21" t="s">
        <v>33</v>
      </c>
      <c r="AB206" s="51" t="s">
        <v>34</v>
      </c>
      <c r="AC206" s="52" t="s">
        <v>18</v>
      </c>
    </row>
    <row r="207">
      <c r="A207" s="25">
        <v>42503.0</v>
      </c>
      <c r="B207" s="26"/>
      <c r="C207" s="30"/>
      <c r="D207" s="28"/>
      <c r="E207" s="29"/>
      <c r="F207" s="30"/>
      <c r="G207" s="28"/>
      <c r="H207" s="29"/>
      <c r="I207" s="27"/>
      <c r="J207" s="28"/>
      <c r="K207" s="29"/>
      <c r="L207" s="30"/>
      <c r="M207" s="28"/>
      <c r="N207" s="29"/>
      <c r="O207" s="30"/>
      <c r="P207" s="28"/>
      <c r="Q207" s="29"/>
      <c r="R207" s="30"/>
      <c r="S207" s="28"/>
      <c r="T207" s="29"/>
      <c r="U207" s="30"/>
      <c r="V207" s="28"/>
      <c r="W207" s="29"/>
      <c r="X207" s="27"/>
      <c r="Y207" s="28"/>
      <c r="Z207" s="29"/>
      <c r="AA207" s="27"/>
      <c r="AB207" s="28"/>
      <c r="AC207" s="29"/>
    </row>
    <row r="208">
      <c r="A208" s="26"/>
      <c r="B208" s="26"/>
      <c r="C208" s="30"/>
      <c r="D208" s="28"/>
      <c r="E208" s="29"/>
      <c r="F208" s="30"/>
      <c r="G208" s="28"/>
      <c r="H208" s="29"/>
      <c r="I208" s="30"/>
      <c r="J208" s="28"/>
      <c r="K208" s="29"/>
      <c r="L208" s="27"/>
      <c r="M208" s="28"/>
      <c r="N208" s="29"/>
      <c r="O208" s="30"/>
      <c r="P208" s="28"/>
      <c r="Q208" s="29"/>
      <c r="R208" s="30"/>
      <c r="S208" s="28"/>
      <c r="T208" s="29"/>
      <c r="U208" s="30"/>
      <c r="V208" s="28"/>
      <c r="W208" s="29"/>
      <c r="X208" s="30"/>
      <c r="Y208" s="28"/>
      <c r="Z208" s="29"/>
      <c r="AA208" s="27"/>
      <c r="AB208" s="28"/>
      <c r="AC208" s="29"/>
    </row>
    <row r="209">
      <c r="A209" s="26"/>
      <c r="B209" s="26"/>
      <c r="C209" s="30"/>
      <c r="D209" s="28"/>
      <c r="E209" s="29"/>
      <c r="F209" s="30"/>
      <c r="G209" s="28"/>
      <c r="H209" s="29"/>
      <c r="I209" s="27"/>
      <c r="J209" s="28"/>
      <c r="K209" s="29"/>
      <c r="L209" s="30"/>
      <c r="M209" s="28"/>
      <c r="N209" s="29"/>
      <c r="O209" s="30"/>
      <c r="P209" s="28"/>
      <c r="Q209" s="29"/>
      <c r="R209" s="30"/>
      <c r="S209" s="28"/>
      <c r="T209" s="29"/>
      <c r="U209" s="30"/>
      <c r="V209" s="28"/>
      <c r="W209" s="29"/>
      <c r="X209" s="30"/>
      <c r="Y209" s="28"/>
      <c r="Z209" s="29"/>
      <c r="AA209" s="27"/>
      <c r="AB209" s="28"/>
      <c r="AC209" s="29"/>
    </row>
    <row r="210">
      <c r="A210" s="26"/>
      <c r="B210" s="26"/>
      <c r="C210" s="30"/>
      <c r="D210" s="28"/>
      <c r="E210" s="29"/>
      <c r="F210" s="30"/>
      <c r="G210" s="28"/>
      <c r="H210" s="29"/>
      <c r="I210" s="30"/>
      <c r="J210" s="28"/>
      <c r="K210" s="29"/>
      <c r="L210" s="30"/>
      <c r="M210" s="28"/>
      <c r="N210" s="58"/>
      <c r="O210" s="27"/>
      <c r="P210" s="28"/>
      <c r="Q210" s="29"/>
      <c r="R210" s="30"/>
      <c r="S210" s="28"/>
      <c r="T210" s="29"/>
      <c r="U210" s="30"/>
      <c r="V210" s="28"/>
      <c r="W210" s="29"/>
      <c r="X210" s="27"/>
      <c r="Y210" s="28"/>
      <c r="Z210" s="29"/>
      <c r="AA210" s="27"/>
      <c r="AB210" s="28"/>
      <c r="AC210" s="29"/>
    </row>
    <row r="211">
      <c r="A211" s="26"/>
      <c r="B211" s="26"/>
      <c r="C211" s="30"/>
      <c r="D211" s="28"/>
      <c r="E211" s="29"/>
      <c r="F211" s="30"/>
      <c r="G211" s="28"/>
      <c r="H211" s="29"/>
      <c r="I211" s="30"/>
      <c r="J211" s="28"/>
      <c r="K211" s="29"/>
      <c r="L211" s="30"/>
      <c r="M211" s="31"/>
      <c r="N211" s="26"/>
      <c r="O211" s="27"/>
      <c r="P211" s="28"/>
      <c r="Q211" s="29"/>
      <c r="R211" s="27"/>
      <c r="S211" s="28"/>
      <c r="T211" s="29"/>
      <c r="U211" s="27"/>
      <c r="V211" s="28"/>
      <c r="W211" s="26"/>
      <c r="X211" s="30"/>
      <c r="Y211" s="28"/>
      <c r="Z211" s="29"/>
      <c r="AA211" s="30"/>
      <c r="AB211" s="28"/>
      <c r="AC211" s="29"/>
    </row>
    <row r="212">
      <c r="A212" s="26"/>
      <c r="B212" s="26"/>
      <c r="C212" s="30"/>
      <c r="D212" s="28"/>
      <c r="E212" s="29"/>
      <c r="F212" s="27"/>
      <c r="G212" s="28"/>
      <c r="H212" s="29"/>
      <c r="I212" s="27"/>
      <c r="J212" s="28"/>
      <c r="K212" s="26"/>
      <c r="L212" s="27"/>
      <c r="M212" s="28"/>
      <c r="N212" s="58"/>
      <c r="O212" s="30"/>
      <c r="P212" s="28"/>
      <c r="Q212" s="29"/>
      <c r="R212" s="27"/>
      <c r="S212" s="28"/>
      <c r="T212" s="29"/>
      <c r="U212" s="27"/>
      <c r="V212" s="28"/>
      <c r="W212" s="26"/>
      <c r="X212" s="27"/>
      <c r="Y212" s="28"/>
      <c r="Z212" s="26"/>
      <c r="AA212" s="27"/>
      <c r="AB212" s="28"/>
      <c r="AC212" s="26"/>
    </row>
    <row r="213">
      <c r="A213" s="26"/>
      <c r="B213" s="26"/>
      <c r="C213" s="30"/>
      <c r="D213" s="28"/>
      <c r="E213" s="29"/>
      <c r="F213" s="30"/>
      <c r="G213" s="28"/>
      <c r="H213" s="29"/>
      <c r="I213" s="30"/>
      <c r="J213" s="28"/>
      <c r="K213" s="26"/>
      <c r="L213" s="27"/>
      <c r="M213" s="28"/>
      <c r="N213" s="32"/>
      <c r="O213" s="27"/>
      <c r="P213" s="28"/>
      <c r="Q213" s="26"/>
      <c r="R213" s="27"/>
      <c r="S213" s="28"/>
      <c r="T213" s="26"/>
      <c r="U213" s="27"/>
      <c r="V213" s="28"/>
      <c r="W213" s="26"/>
      <c r="X213" s="27"/>
      <c r="Y213" s="28"/>
      <c r="Z213" s="26"/>
      <c r="AA213" s="27"/>
      <c r="AB213" s="28"/>
      <c r="AC213" s="26"/>
    </row>
    <row r="214">
      <c r="A214" s="26"/>
      <c r="B214" s="26"/>
      <c r="C214" s="27"/>
      <c r="D214" s="28"/>
      <c r="E214" s="26"/>
      <c r="F214" s="27"/>
      <c r="G214" s="28"/>
      <c r="H214" s="26"/>
      <c r="I214" s="27"/>
      <c r="J214" s="28"/>
      <c r="K214" s="29"/>
      <c r="L214" s="27"/>
      <c r="M214" s="34"/>
      <c r="N214" s="26"/>
      <c r="O214" s="27"/>
      <c r="P214" s="34"/>
      <c r="Q214" s="26"/>
      <c r="R214" s="27"/>
      <c r="S214" s="34"/>
      <c r="T214" s="26"/>
      <c r="U214" s="27"/>
      <c r="V214" s="34"/>
      <c r="W214" s="26"/>
      <c r="X214" s="27"/>
      <c r="Y214" s="34"/>
      <c r="Z214" s="29"/>
      <c r="AA214" s="27"/>
      <c r="AB214" s="34"/>
      <c r="AC214" s="29"/>
    </row>
    <row r="215">
      <c r="A215" s="26"/>
      <c r="B215" s="26"/>
      <c r="C215" s="27"/>
      <c r="D215" s="28"/>
      <c r="E215" s="26"/>
      <c r="F215" s="27"/>
      <c r="G215" s="28"/>
      <c r="H215" s="26"/>
      <c r="I215" s="27"/>
      <c r="J215" s="34"/>
      <c r="K215" s="26"/>
      <c r="L215" s="27"/>
      <c r="M215" s="34"/>
      <c r="N215" s="26"/>
      <c r="O215" s="27"/>
      <c r="P215" s="34"/>
      <c r="Q215" s="26"/>
      <c r="R215" s="27"/>
      <c r="S215" s="34"/>
      <c r="T215" s="26"/>
      <c r="U215" s="27"/>
      <c r="V215" s="34"/>
      <c r="W215" s="26"/>
      <c r="X215" s="27"/>
      <c r="Y215" s="34"/>
      <c r="Z215" s="26"/>
      <c r="AA215" s="27"/>
      <c r="AB215" s="34"/>
      <c r="AC215" s="26"/>
    </row>
    <row r="216">
      <c r="A216" s="26"/>
      <c r="B216" s="26"/>
      <c r="C216" s="27"/>
      <c r="D216" s="34"/>
      <c r="E216" s="26"/>
      <c r="F216" s="27"/>
      <c r="G216" s="28"/>
      <c r="H216" s="26"/>
      <c r="I216" s="27"/>
      <c r="J216" s="34"/>
      <c r="K216" s="26"/>
      <c r="L216" s="27"/>
      <c r="M216" s="34"/>
      <c r="N216" s="26"/>
      <c r="O216" s="27"/>
      <c r="P216" s="34"/>
      <c r="Q216" s="26"/>
      <c r="R216" s="27"/>
      <c r="S216" s="34"/>
      <c r="T216" s="26"/>
      <c r="U216" s="27"/>
      <c r="V216" s="34"/>
      <c r="W216" s="26"/>
      <c r="X216" s="27"/>
      <c r="Y216" s="34"/>
      <c r="Z216" s="26"/>
      <c r="AA216" s="27"/>
      <c r="AB216" s="34"/>
      <c r="AC216" s="26"/>
    </row>
    <row r="217">
      <c r="A217" s="26"/>
      <c r="B217" s="26"/>
      <c r="C217" s="27"/>
      <c r="D217" s="34"/>
      <c r="E217" s="26"/>
      <c r="F217" s="27"/>
      <c r="G217" s="34"/>
      <c r="H217" s="26"/>
      <c r="I217" s="27"/>
      <c r="J217" s="34"/>
      <c r="K217" s="26"/>
      <c r="L217" s="27"/>
      <c r="M217" s="34"/>
      <c r="N217" s="26"/>
      <c r="O217" s="27"/>
      <c r="P217" s="34"/>
      <c r="Q217" s="26"/>
      <c r="R217" s="27"/>
      <c r="S217" s="34"/>
      <c r="T217" s="26"/>
      <c r="U217" s="27"/>
      <c r="V217" s="34"/>
      <c r="W217" s="26"/>
      <c r="X217" s="27"/>
      <c r="Y217" s="34"/>
      <c r="Z217" s="29"/>
      <c r="AA217" s="27"/>
      <c r="AB217" s="34"/>
      <c r="AC217" s="29"/>
    </row>
    <row r="218">
      <c r="A218" s="26"/>
      <c r="B218" s="26"/>
      <c r="C218" s="27"/>
      <c r="D218" s="34"/>
      <c r="E218" s="26"/>
      <c r="F218" s="27"/>
      <c r="G218" s="34"/>
      <c r="H218" s="26"/>
      <c r="I218" s="27"/>
      <c r="J218" s="34"/>
      <c r="K218" s="26"/>
      <c r="L218" s="27"/>
      <c r="M218" s="34"/>
      <c r="N218" s="26"/>
      <c r="O218" s="27"/>
      <c r="P218" s="34"/>
      <c r="Q218" s="26"/>
      <c r="R218" s="27"/>
      <c r="S218" s="34"/>
      <c r="T218" s="26"/>
      <c r="U218" s="27"/>
      <c r="V218" s="34"/>
      <c r="W218" s="26"/>
      <c r="X218" s="27"/>
      <c r="Y218" s="34"/>
      <c r="Z218" s="26"/>
      <c r="AA218" s="27"/>
      <c r="AB218" s="34"/>
      <c r="AC218" s="26"/>
    </row>
    <row r="219">
      <c r="A219" s="26"/>
      <c r="B219" s="26"/>
      <c r="C219" s="27"/>
      <c r="D219" s="34"/>
      <c r="E219" s="26"/>
      <c r="F219" s="27"/>
      <c r="G219" s="34"/>
      <c r="H219" s="26"/>
      <c r="I219" s="27"/>
      <c r="J219" s="34"/>
      <c r="K219" s="26"/>
      <c r="L219" s="27"/>
      <c r="M219" s="34"/>
      <c r="N219" s="26"/>
      <c r="O219" s="27"/>
      <c r="P219" s="34"/>
      <c r="Q219" s="26"/>
      <c r="R219" s="27"/>
      <c r="S219" s="34"/>
      <c r="T219" s="26"/>
      <c r="U219" s="27"/>
      <c r="V219" s="34"/>
      <c r="W219" s="26"/>
      <c r="X219" s="27"/>
      <c r="Y219" s="34"/>
      <c r="Z219" s="26"/>
      <c r="AA219" s="27"/>
      <c r="AB219" s="34"/>
      <c r="AC219" s="26"/>
    </row>
    <row r="220">
      <c r="A220" s="26"/>
      <c r="B220" s="26"/>
      <c r="C220" s="27"/>
      <c r="D220" s="34"/>
      <c r="E220" s="26"/>
      <c r="F220" s="27"/>
      <c r="G220" s="34"/>
      <c r="H220" s="26"/>
      <c r="I220" s="27"/>
      <c r="J220" s="34"/>
      <c r="K220" s="26"/>
      <c r="L220" s="27"/>
      <c r="M220" s="34"/>
      <c r="N220" s="26"/>
      <c r="O220" s="27"/>
      <c r="P220" s="34"/>
      <c r="Q220" s="26"/>
      <c r="R220" s="27"/>
      <c r="S220" s="34"/>
      <c r="T220" s="26"/>
      <c r="U220" s="27"/>
      <c r="V220" s="34"/>
      <c r="W220" s="26"/>
      <c r="X220" s="27"/>
      <c r="Y220" s="34"/>
      <c r="Z220" s="26"/>
      <c r="AA220" s="27"/>
      <c r="AB220" s="34"/>
      <c r="AC220" s="26"/>
    </row>
    <row r="221">
      <c r="A221" s="35" t="s">
        <v>45</v>
      </c>
      <c r="B221" s="36"/>
      <c r="C221" s="37" t="str">
        <f t="shared" ref="C221:D221" si="14">C207+C208+C209+C210+C211+C212+C213+C214+C215+C216+C217+C218+C219+C220</f>
        <v>0</v>
      </c>
      <c r="D221" s="37" t="str">
        <f t="shared" si="14"/>
        <v>0</v>
      </c>
      <c r="E221" s="37" t="str">
        <f t="shared" ref="E221:AC221" si="15">SUM(E207:E220)</f>
        <v>0</v>
      </c>
      <c r="F221" s="37" t="str">
        <f t="shared" si="15"/>
        <v>0</v>
      </c>
      <c r="G221" s="37" t="str">
        <f t="shared" si="15"/>
        <v>0</v>
      </c>
      <c r="H221" s="37" t="str">
        <f t="shared" si="15"/>
        <v>0</v>
      </c>
      <c r="I221" s="37" t="str">
        <f t="shared" si="15"/>
        <v>0</v>
      </c>
      <c r="J221" s="37" t="str">
        <f t="shared" si="15"/>
        <v>0</v>
      </c>
      <c r="K221" s="37" t="str">
        <f t="shared" si="15"/>
        <v>0</v>
      </c>
      <c r="L221" s="37" t="str">
        <f t="shared" si="15"/>
        <v>0</v>
      </c>
      <c r="M221" s="37" t="str">
        <f t="shared" si="15"/>
        <v>0</v>
      </c>
      <c r="N221" s="37" t="str">
        <f t="shared" si="15"/>
        <v>0</v>
      </c>
      <c r="O221" s="37" t="str">
        <f t="shared" si="15"/>
        <v>0</v>
      </c>
      <c r="P221" s="37" t="str">
        <f t="shared" si="15"/>
        <v>0</v>
      </c>
      <c r="Q221" s="37" t="str">
        <f t="shared" si="15"/>
        <v>0</v>
      </c>
      <c r="R221" s="37" t="str">
        <f t="shared" si="15"/>
        <v>0</v>
      </c>
      <c r="S221" s="37" t="str">
        <f t="shared" si="15"/>
        <v>0</v>
      </c>
      <c r="T221" s="37" t="str">
        <f t="shared" si="15"/>
        <v>0</v>
      </c>
      <c r="U221" s="37" t="str">
        <f t="shared" si="15"/>
        <v>0</v>
      </c>
      <c r="V221" s="37" t="str">
        <f t="shared" si="15"/>
        <v>0</v>
      </c>
      <c r="W221" s="37" t="str">
        <f t="shared" si="15"/>
        <v>0</v>
      </c>
      <c r="X221" s="37" t="str">
        <f t="shared" si="15"/>
        <v>0</v>
      </c>
      <c r="Y221" s="37" t="str">
        <f t="shared" si="15"/>
        <v>0</v>
      </c>
      <c r="Z221" s="37" t="str">
        <f t="shared" si="15"/>
        <v>0</v>
      </c>
      <c r="AA221" s="37" t="str">
        <f t="shared" si="15"/>
        <v>0</v>
      </c>
      <c r="AB221" s="37" t="str">
        <f t="shared" si="15"/>
        <v>0</v>
      </c>
      <c r="AC221" s="37" t="str">
        <f t="shared" si="15"/>
        <v>0</v>
      </c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38" t="s">
        <v>46</v>
      </c>
      <c r="O222" s="18"/>
      <c r="P222" s="18"/>
      <c r="Q222" s="18"/>
      <c r="R222" s="18"/>
      <c r="S222" s="18"/>
      <c r="T222" s="18"/>
      <c r="U222" s="18"/>
      <c r="V222" s="18"/>
      <c r="W222" s="38"/>
      <c r="X222" s="18"/>
      <c r="Y222" s="18"/>
      <c r="Z222" s="18"/>
      <c r="AA222" s="18"/>
      <c r="AB222" s="18"/>
      <c r="AC222" s="18"/>
    </row>
    <row r="223">
      <c r="A223" s="39" t="s">
        <v>35</v>
      </c>
      <c r="B223" s="40"/>
      <c r="C223" s="40"/>
      <c r="D223" s="41" t="str">
        <f>SUM(C221+D221)</f>
        <v>0</v>
      </c>
      <c r="E223" s="42"/>
      <c r="F223" s="41"/>
      <c r="G223" s="41" t="str">
        <f>F221+G221</f>
        <v>0</v>
      </c>
      <c r="H223" s="42"/>
      <c r="I223" s="41"/>
      <c r="J223" s="41" t="str">
        <f>I221+J221</f>
        <v>0</v>
      </c>
      <c r="K223" s="42"/>
      <c r="L223" s="41"/>
      <c r="M223" s="41" t="str">
        <f>L221+M221</f>
        <v>0</v>
      </c>
      <c r="N223" s="42"/>
      <c r="O223" s="41"/>
      <c r="P223" s="41" t="str">
        <f>O221+P221</f>
        <v>0</v>
      </c>
      <c r="Q223" s="42"/>
      <c r="R223" s="41"/>
      <c r="S223" s="41" t="str">
        <f>R221+S221</f>
        <v>0</v>
      </c>
      <c r="T223" s="42"/>
      <c r="U223" s="41"/>
      <c r="V223" s="41" t="str">
        <f>U221+V221</f>
        <v>0</v>
      </c>
      <c r="W223" s="42"/>
      <c r="X223" s="41"/>
      <c r="Y223" s="41" t="str">
        <f>X221+Y221</f>
        <v>0</v>
      </c>
      <c r="Z223" s="42"/>
      <c r="AA223" s="41"/>
      <c r="AB223" s="41" t="str">
        <f>AA221+AB221</f>
        <v>0</v>
      </c>
      <c r="AC223" s="42"/>
    </row>
    <row r="224">
      <c r="A224" s="43"/>
      <c r="B224" s="38"/>
      <c r="C224" s="38"/>
      <c r="D224" s="18"/>
      <c r="E224" s="57"/>
      <c r="F224" s="18"/>
      <c r="G224" s="18"/>
      <c r="H224" s="57"/>
      <c r="I224" s="18"/>
      <c r="J224" s="18"/>
      <c r="K224" s="57"/>
      <c r="L224" s="18"/>
      <c r="M224" s="18"/>
      <c r="N224" s="57"/>
      <c r="O224" s="18"/>
      <c r="P224" s="18"/>
      <c r="Q224" s="57"/>
      <c r="R224" s="18"/>
      <c r="S224" s="18"/>
      <c r="T224" s="57"/>
      <c r="U224" s="18"/>
      <c r="V224" s="18"/>
      <c r="W224" s="57"/>
      <c r="X224" s="18"/>
      <c r="Y224" s="18"/>
      <c r="Z224" s="18"/>
      <c r="AA224" s="18"/>
      <c r="AB224" s="18"/>
      <c r="AC224" s="18"/>
    </row>
    <row r="225">
      <c r="A225" s="44" t="s">
        <v>47</v>
      </c>
      <c r="B225" s="41"/>
      <c r="C225" s="41"/>
      <c r="D225" s="40"/>
      <c r="E225" s="45" t="str">
        <f>E221*0.8</f>
        <v>0</v>
      </c>
      <c r="F225" s="41"/>
      <c r="G225" s="41"/>
      <c r="H225" s="45" t="str">
        <f>H221*0.8</f>
        <v>0</v>
      </c>
      <c r="I225" s="40"/>
      <c r="J225" s="41"/>
      <c r="K225" s="45" t="str">
        <f>K221*0.8</f>
        <v>0</v>
      </c>
      <c r="L225" s="41"/>
      <c r="M225" s="41"/>
      <c r="N225" s="42" t="str">
        <f>N221*0.8</f>
        <v>0</v>
      </c>
      <c r="O225" s="41"/>
      <c r="P225" s="41"/>
      <c r="Q225" s="45" t="str">
        <f>Q221*0.8</f>
        <v>0</v>
      </c>
      <c r="R225" s="41"/>
      <c r="S225" s="41"/>
      <c r="T225" s="45" t="str">
        <f>T221*0.8</f>
        <v>0</v>
      </c>
      <c r="U225" s="41"/>
      <c r="V225" s="41"/>
      <c r="W225" s="42" t="str">
        <f>W221*0.8</f>
        <v>0</v>
      </c>
      <c r="X225" s="41"/>
      <c r="Y225" s="41"/>
      <c r="Z225" s="45" t="str">
        <f>Z221*0.8</f>
        <v>0</v>
      </c>
      <c r="AA225" s="41"/>
      <c r="AB225" s="41"/>
      <c r="AC225" s="45" t="str">
        <f>AC221*0.8</f>
        <v>0</v>
      </c>
    </row>
    <row r="226">
      <c r="A226" s="38"/>
      <c r="B226" s="18"/>
      <c r="C226" s="18"/>
      <c r="D226" s="38"/>
      <c r="E226" s="18"/>
      <c r="F226" s="18"/>
      <c r="G226" s="18"/>
      <c r="H226" s="38"/>
      <c r="I226" s="38"/>
      <c r="J226" s="18"/>
      <c r="K226" s="3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>
      <c r="A227" s="38" t="s">
        <v>48</v>
      </c>
      <c r="B227" s="18" t="str">
        <f>C221+F221+I221+L221+O221+R221+U221+X221</f>
        <v>0</v>
      </c>
      <c r="C227" s="18"/>
      <c r="D227" s="38" t="s">
        <v>38</v>
      </c>
      <c r="E227" s="18"/>
      <c r="F227" s="18" t="str">
        <f>B227-E225-H225-K225-N225-Q225-T225-W225-Z225</f>
        <v>0</v>
      </c>
      <c r="G227" s="18"/>
      <c r="H227" s="38"/>
      <c r="I227" s="3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</row>
    <row r="228">
      <c r="A228" s="38" t="s">
        <v>49</v>
      </c>
      <c r="B228" s="18" t="str">
        <f>D221+G221+J221+M221+P221+S221+V221+Y221</f>
        <v>0</v>
      </c>
      <c r="C228" s="38"/>
      <c r="D228" s="18"/>
      <c r="E228" s="18"/>
      <c r="F228" s="18"/>
      <c r="G228" s="18"/>
      <c r="H228" s="18"/>
      <c r="I228" s="18"/>
      <c r="J228" s="18"/>
      <c r="K228" s="18"/>
      <c r="L228" s="18"/>
      <c r="M228" s="3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</row>
    <row r="229">
      <c r="A229" s="38" t="s">
        <v>50</v>
      </c>
      <c r="B229" s="18" t="str">
        <f>E221+H221+K221+N221+Q221+T221+W221+Z221</f>
        <v>0</v>
      </c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3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</row>
    <row r="100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</row>
    <row r="1003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</row>
    <row r="1004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</row>
    <row r="100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</row>
    <row r="1006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</row>
  </sheetData>
  <mergeCells count="84">
    <mergeCell ref="O178:Q178"/>
    <mergeCell ref="L178:N178"/>
    <mergeCell ref="F150:H150"/>
    <mergeCell ref="I150:K150"/>
    <mergeCell ref="C121:E121"/>
    <mergeCell ref="F121:H121"/>
    <mergeCell ref="X121:Z121"/>
    <mergeCell ref="U121:W121"/>
    <mergeCell ref="I121:K121"/>
    <mergeCell ref="B121:B122"/>
    <mergeCell ref="B150:B151"/>
    <mergeCell ref="A150:A151"/>
    <mergeCell ref="L121:N121"/>
    <mergeCell ref="O121:Q121"/>
    <mergeCell ref="R121:T121"/>
    <mergeCell ref="AA121:AC121"/>
    <mergeCell ref="C150:E150"/>
    <mergeCell ref="A121:A122"/>
    <mergeCell ref="U150:W150"/>
    <mergeCell ref="R150:T150"/>
    <mergeCell ref="X150:Z150"/>
    <mergeCell ref="O150:Q150"/>
    <mergeCell ref="X178:Z178"/>
    <mergeCell ref="U178:W178"/>
    <mergeCell ref="L150:N150"/>
    <mergeCell ref="AA150:AC150"/>
    <mergeCell ref="AA178:AC178"/>
    <mergeCell ref="F205:H205"/>
    <mergeCell ref="I205:K205"/>
    <mergeCell ref="R205:T205"/>
    <mergeCell ref="C205:E205"/>
    <mergeCell ref="X205:Z205"/>
    <mergeCell ref="U205:W205"/>
    <mergeCell ref="B205:B206"/>
    <mergeCell ref="A205:A206"/>
    <mergeCell ref="AA205:AC205"/>
    <mergeCell ref="L1:N1"/>
    <mergeCell ref="I1:K1"/>
    <mergeCell ref="B34:B35"/>
    <mergeCell ref="A34:A35"/>
    <mergeCell ref="C1:E1"/>
    <mergeCell ref="F1:H1"/>
    <mergeCell ref="B1:B2"/>
    <mergeCell ref="A1:A2"/>
    <mergeCell ref="O1:Q1"/>
    <mergeCell ref="F61:H61"/>
    <mergeCell ref="C61:E61"/>
    <mergeCell ref="B61:B62"/>
    <mergeCell ref="A61:A62"/>
    <mergeCell ref="L61:N61"/>
    <mergeCell ref="O61:Q61"/>
    <mergeCell ref="I34:K34"/>
    <mergeCell ref="L34:N34"/>
    <mergeCell ref="C34:E34"/>
    <mergeCell ref="F34:H34"/>
    <mergeCell ref="O34:Q34"/>
    <mergeCell ref="R178:T178"/>
    <mergeCell ref="C178:E178"/>
    <mergeCell ref="F178:H178"/>
    <mergeCell ref="B178:B179"/>
    <mergeCell ref="A178:A179"/>
    <mergeCell ref="I178:K178"/>
    <mergeCell ref="U61:W61"/>
    <mergeCell ref="R61:T61"/>
    <mergeCell ref="O205:Q205"/>
    <mergeCell ref="L205:N205"/>
    <mergeCell ref="R1:T1"/>
    <mergeCell ref="U1:W1"/>
    <mergeCell ref="O93:Q93"/>
    <mergeCell ref="L93:N93"/>
    <mergeCell ref="F93:H93"/>
    <mergeCell ref="A93:A94"/>
    <mergeCell ref="C93:E93"/>
    <mergeCell ref="B93:B94"/>
    <mergeCell ref="U93:W93"/>
    <mergeCell ref="X93:Z93"/>
    <mergeCell ref="R93:T93"/>
    <mergeCell ref="AA93:AC93"/>
    <mergeCell ref="X61:Z61"/>
    <mergeCell ref="I61:K61"/>
    <mergeCell ref="I93:K93"/>
    <mergeCell ref="R34:T34"/>
    <mergeCell ref="U34:W34"/>
    <mergeCell ref="X34:Z34"/>
  </mergeCells>
  <drawing r:id="rId1"/>
</worksheet>
</file>