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ngthan/Desktop/"/>
    </mc:Choice>
  </mc:AlternateContent>
  <xr:revisionPtr revIDLastSave="0" documentId="8_{50BDE08E-2A9C-D541-A720-DF0EA5BB3B5F}" xr6:coauthVersionLast="47" xr6:coauthVersionMax="47" xr10:uidLastSave="{00000000-0000-0000-0000-000000000000}"/>
  <bookViews>
    <workbookView xWindow="5980" yWindow="2800" windowWidth="27240" windowHeight="16440" xr2:uid="{9368EB02-5DB2-144F-9232-4DB0A814A54B}"/>
  </bookViews>
  <sheets>
    <sheet name="9APR D2" sheetId="1" r:id="rId1"/>
  </sheets>
  <externalReferences>
    <externalReference r:id="rId2"/>
  </externalReferences>
  <definedNames>
    <definedName name="_xlnm._FilterDatabase" localSheetId="0" hidden="1">'9APR D2'!$A$1:$T$634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6" i="1" l="1"/>
  <c r="L656" i="1"/>
  <c r="N654" i="1"/>
  <c r="L654" i="1"/>
  <c r="N652" i="1"/>
  <c r="L652" i="1"/>
  <c r="N651" i="1"/>
  <c r="L651" i="1"/>
  <c r="L649" i="1"/>
  <c r="L648" i="1"/>
  <c r="N647" i="1"/>
  <c r="L647" i="1"/>
  <c r="N646" i="1"/>
  <c r="L646" i="1"/>
  <c r="N645" i="1"/>
  <c r="L645" i="1"/>
  <c r="N644" i="1"/>
  <c r="L644" i="1"/>
  <c r="N642" i="1"/>
  <c r="N641" i="1" s="1"/>
  <c r="N640" i="1" s="1"/>
  <c r="L642" i="1"/>
  <c r="L641" i="1"/>
  <c r="L640" i="1"/>
  <c r="N639" i="1"/>
  <c r="L639" i="1"/>
  <c r="F634" i="1"/>
  <c r="F633" i="1"/>
  <c r="F632" i="1"/>
  <c r="F631" i="1"/>
  <c r="F629" i="1"/>
  <c r="E629" i="1"/>
  <c r="H629" i="1" s="1"/>
  <c r="F628" i="1"/>
  <c r="E628" i="1"/>
  <c r="H628" i="1" s="1"/>
  <c r="F627" i="1"/>
  <c r="E627" i="1"/>
  <c r="H627" i="1" s="1"/>
  <c r="H626" i="1"/>
  <c r="F626" i="1"/>
  <c r="E626" i="1"/>
  <c r="F625" i="1"/>
  <c r="E625" i="1"/>
  <c r="H625" i="1" s="1"/>
  <c r="F624" i="1"/>
  <c r="E624" i="1"/>
  <c r="H624" i="1" s="1"/>
  <c r="F623" i="1"/>
  <c r="E623" i="1"/>
  <c r="H623" i="1" s="1"/>
  <c r="F622" i="1"/>
  <c r="E622" i="1"/>
  <c r="H622" i="1" s="1"/>
  <c r="H621" i="1"/>
  <c r="F621" i="1"/>
  <c r="E621" i="1"/>
  <c r="F620" i="1"/>
  <c r="E620" i="1"/>
  <c r="H620" i="1" s="1"/>
  <c r="H619" i="1"/>
  <c r="F619" i="1"/>
  <c r="E619" i="1"/>
  <c r="H618" i="1"/>
  <c r="F618" i="1"/>
  <c r="E618" i="1"/>
  <c r="F617" i="1"/>
  <c r="F630" i="1" s="1"/>
  <c r="E617" i="1"/>
  <c r="E630" i="1" s="1"/>
  <c r="H630" i="1" s="1"/>
  <c r="D616" i="1"/>
  <c r="N599" i="1"/>
  <c r="L599" i="1"/>
  <c r="N598" i="1"/>
  <c r="L598" i="1"/>
  <c r="N597" i="1"/>
  <c r="L597" i="1"/>
  <c r="N596" i="1"/>
  <c r="L596" i="1"/>
  <c r="N595" i="1"/>
  <c r="L595" i="1"/>
  <c r="N594" i="1"/>
  <c r="L594" i="1"/>
  <c r="N586" i="1"/>
  <c r="L586" i="1"/>
  <c r="N585" i="1"/>
  <c r="L585" i="1"/>
  <c r="N584" i="1"/>
  <c r="L584" i="1"/>
  <c r="N583" i="1"/>
  <c r="L583" i="1"/>
  <c r="N582" i="1"/>
  <c r="L582" i="1"/>
  <c r="N581" i="1"/>
  <c r="L581" i="1"/>
  <c r="N578" i="1"/>
  <c r="L578" i="1"/>
  <c r="N577" i="1"/>
  <c r="L577" i="1"/>
  <c r="N576" i="1"/>
  <c r="L576" i="1"/>
  <c r="N575" i="1"/>
  <c r="L575" i="1"/>
  <c r="N571" i="1"/>
  <c r="L571" i="1"/>
  <c r="N570" i="1"/>
  <c r="L570" i="1"/>
  <c r="N569" i="1"/>
  <c r="L569" i="1"/>
  <c r="N568" i="1"/>
  <c r="L568" i="1"/>
  <c r="N567" i="1"/>
  <c r="L567" i="1"/>
  <c r="N566" i="1"/>
  <c r="L566" i="1"/>
  <c r="N563" i="1"/>
  <c r="L563" i="1"/>
  <c r="N562" i="1"/>
  <c r="L562" i="1"/>
  <c r="N561" i="1"/>
  <c r="L561" i="1"/>
  <c r="N560" i="1"/>
  <c r="L560" i="1"/>
  <c r="N559" i="1"/>
  <c r="L559" i="1"/>
  <c r="N558" i="1"/>
  <c r="L558" i="1"/>
  <c r="N554" i="1"/>
  <c r="L554" i="1"/>
  <c r="N553" i="1"/>
  <c r="L553" i="1"/>
  <c r="N552" i="1"/>
  <c r="L552" i="1"/>
  <c r="N549" i="1"/>
  <c r="L549" i="1"/>
  <c r="N548" i="1"/>
  <c r="L548" i="1"/>
  <c r="N547" i="1"/>
  <c r="L547" i="1"/>
  <c r="N546" i="1"/>
  <c r="L546" i="1"/>
  <c r="N545" i="1"/>
  <c r="L545" i="1"/>
  <c r="N542" i="1"/>
  <c r="L542" i="1"/>
  <c r="N541" i="1"/>
  <c r="L541" i="1"/>
  <c r="N540" i="1"/>
  <c r="L540" i="1"/>
  <c r="N537" i="1"/>
  <c r="L537" i="1"/>
  <c r="N536" i="1"/>
  <c r="L536" i="1"/>
  <c r="N533" i="1"/>
  <c r="L533" i="1"/>
  <c r="N529" i="1"/>
  <c r="L529" i="1"/>
  <c r="N528" i="1"/>
  <c r="L528" i="1"/>
  <c r="N527" i="1"/>
  <c r="L527" i="1"/>
  <c r="N526" i="1"/>
  <c r="L526" i="1"/>
  <c r="N525" i="1"/>
  <c r="L525" i="1"/>
  <c r="N524" i="1"/>
  <c r="L524" i="1"/>
  <c r="N510" i="1"/>
  <c r="L510" i="1"/>
  <c r="N509" i="1"/>
  <c r="L509" i="1"/>
  <c r="N508" i="1"/>
  <c r="L508" i="1"/>
  <c r="N505" i="1"/>
  <c r="L505" i="1"/>
  <c r="N504" i="1"/>
  <c r="L504" i="1"/>
  <c r="N503" i="1"/>
  <c r="L503" i="1"/>
  <c r="N497" i="1"/>
  <c r="L497" i="1"/>
  <c r="N496" i="1"/>
  <c r="L496" i="1"/>
  <c r="N495" i="1"/>
  <c r="L495" i="1"/>
  <c r="N494" i="1"/>
  <c r="L494" i="1"/>
  <c r="N493" i="1"/>
  <c r="L493" i="1"/>
  <c r="N485" i="1"/>
  <c r="N649" i="1" s="1"/>
  <c r="N648" i="1" s="1"/>
  <c r="L485" i="1"/>
  <c r="I485" i="1"/>
  <c r="N484" i="1"/>
  <c r="L484" i="1"/>
  <c r="N483" i="1"/>
  <c r="L483" i="1"/>
  <c r="N482" i="1"/>
  <c r="L482" i="1"/>
  <c r="N481" i="1"/>
  <c r="L481" i="1"/>
  <c r="N478" i="1"/>
  <c r="L478" i="1"/>
  <c r="N477" i="1"/>
  <c r="L477" i="1"/>
  <c r="N476" i="1"/>
  <c r="L476" i="1"/>
  <c r="N475" i="1"/>
  <c r="L475" i="1"/>
  <c r="N472" i="1"/>
  <c r="L472" i="1"/>
  <c r="N471" i="1"/>
  <c r="L471" i="1"/>
  <c r="N470" i="1"/>
  <c r="L470" i="1"/>
  <c r="N469" i="1"/>
  <c r="L469" i="1"/>
  <c r="N467" i="1"/>
  <c r="L467" i="1"/>
  <c r="N466" i="1"/>
  <c r="L466" i="1"/>
  <c r="N465" i="1"/>
  <c r="L465" i="1"/>
  <c r="N464" i="1"/>
  <c r="L464" i="1"/>
  <c r="N463" i="1"/>
  <c r="L463" i="1"/>
  <c r="N460" i="1"/>
  <c r="L460" i="1"/>
  <c r="N459" i="1"/>
  <c r="L459" i="1"/>
  <c r="N458" i="1"/>
  <c r="L458" i="1"/>
  <c r="N457" i="1"/>
  <c r="L457" i="1"/>
  <c r="N451" i="1"/>
  <c r="L451" i="1"/>
  <c r="N450" i="1"/>
  <c r="L450" i="1"/>
  <c r="N449" i="1"/>
  <c r="L449" i="1"/>
  <c r="K449" i="1"/>
  <c r="J449" i="1"/>
  <c r="N448" i="1"/>
  <c r="L448" i="1"/>
  <c r="J448" i="1"/>
  <c r="K448" i="1" s="1"/>
  <c r="N442" i="1"/>
  <c r="L442" i="1"/>
  <c r="N441" i="1"/>
  <c r="L441" i="1"/>
  <c r="N440" i="1"/>
  <c r="L440" i="1"/>
  <c r="N439" i="1"/>
  <c r="L439" i="1"/>
  <c r="N438" i="1"/>
  <c r="L438" i="1"/>
  <c r="N435" i="1"/>
  <c r="L435" i="1"/>
  <c r="N434" i="1"/>
  <c r="L434" i="1"/>
  <c r="N433" i="1"/>
  <c r="L433" i="1"/>
  <c r="N432" i="1"/>
  <c r="L432" i="1"/>
  <c r="N431" i="1"/>
  <c r="L431" i="1"/>
  <c r="N430" i="1"/>
  <c r="L430" i="1"/>
  <c r="N427" i="1"/>
  <c r="L427" i="1"/>
  <c r="N426" i="1"/>
  <c r="L426" i="1"/>
  <c r="N425" i="1"/>
  <c r="L425" i="1"/>
  <c r="N422" i="1"/>
  <c r="L422" i="1"/>
  <c r="N421" i="1"/>
  <c r="L421" i="1"/>
  <c r="N420" i="1"/>
  <c r="L420" i="1"/>
  <c r="N419" i="1"/>
  <c r="L419" i="1"/>
  <c r="N418" i="1"/>
  <c r="L418" i="1"/>
  <c r="N417" i="1"/>
  <c r="L417" i="1"/>
  <c r="N412" i="1"/>
  <c r="L412" i="1"/>
  <c r="N411" i="1"/>
  <c r="L411" i="1"/>
  <c r="N410" i="1"/>
  <c r="L410" i="1"/>
  <c r="N409" i="1"/>
  <c r="L409" i="1"/>
  <c r="N408" i="1"/>
  <c r="L408" i="1"/>
  <c r="N407" i="1"/>
  <c r="L407" i="1"/>
  <c r="N404" i="1"/>
  <c r="L404" i="1"/>
  <c r="N403" i="1"/>
  <c r="L403" i="1"/>
  <c r="N402" i="1"/>
  <c r="L402" i="1"/>
  <c r="N401" i="1"/>
  <c r="L401" i="1"/>
  <c r="N400" i="1"/>
  <c r="L400" i="1"/>
  <c r="N399" i="1"/>
  <c r="L399" i="1"/>
  <c r="N395" i="1"/>
  <c r="L395" i="1"/>
  <c r="N394" i="1"/>
  <c r="L394" i="1"/>
  <c r="N393" i="1"/>
  <c r="L393" i="1"/>
  <c r="N390" i="1"/>
  <c r="L390" i="1"/>
  <c r="N389" i="1"/>
  <c r="L389" i="1"/>
  <c r="N388" i="1"/>
  <c r="L388" i="1"/>
  <c r="N387" i="1"/>
  <c r="L387" i="1"/>
  <c r="N386" i="1"/>
  <c r="L386" i="1"/>
  <c r="N385" i="1"/>
  <c r="L385" i="1"/>
  <c r="N382" i="1"/>
  <c r="L382" i="1"/>
  <c r="N381" i="1"/>
  <c r="L381" i="1"/>
  <c r="N380" i="1"/>
  <c r="L380" i="1"/>
  <c r="N379" i="1"/>
  <c r="L379" i="1"/>
  <c r="N376" i="1"/>
  <c r="L376" i="1"/>
  <c r="N375" i="1"/>
  <c r="L375" i="1"/>
  <c r="N374" i="1"/>
  <c r="L374" i="1"/>
  <c r="N373" i="1"/>
  <c r="L373" i="1"/>
  <c r="N372" i="1"/>
  <c r="L372" i="1"/>
  <c r="N371" i="1"/>
  <c r="L371" i="1"/>
  <c r="N366" i="1"/>
  <c r="L366" i="1"/>
  <c r="N365" i="1"/>
  <c r="L365" i="1"/>
  <c r="N364" i="1"/>
  <c r="L364" i="1"/>
  <c r="N363" i="1"/>
  <c r="L363" i="1"/>
  <c r="N360" i="1"/>
  <c r="L360" i="1"/>
  <c r="N359" i="1"/>
  <c r="L359" i="1"/>
  <c r="N358" i="1"/>
  <c r="L358" i="1"/>
  <c r="H358" i="1"/>
  <c r="N357" i="1"/>
  <c r="L357" i="1"/>
  <c r="N356" i="1"/>
  <c r="L356" i="1"/>
  <c r="N355" i="1"/>
  <c r="L355" i="1"/>
  <c r="N352" i="1"/>
  <c r="L352" i="1"/>
  <c r="N351" i="1"/>
  <c r="L351" i="1"/>
  <c r="N350" i="1"/>
  <c r="L350" i="1"/>
  <c r="N349" i="1"/>
  <c r="L349" i="1"/>
  <c r="N348" i="1"/>
  <c r="L348" i="1"/>
  <c r="N347" i="1"/>
  <c r="L347" i="1"/>
  <c r="N344" i="1"/>
  <c r="L344" i="1"/>
  <c r="N343" i="1"/>
  <c r="L343" i="1"/>
  <c r="N342" i="1"/>
  <c r="L342" i="1"/>
  <c r="N341" i="1"/>
  <c r="L341" i="1"/>
  <c r="N337" i="1"/>
  <c r="L337" i="1"/>
  <c r="N336" i="1"/>
  <c r="L336" i="1"/>
  <c r="N335" i="1"/>
  <c r="L335" i="1"/>
  <c r="N334" i="1"/>
  <c r="L334" i="1"/>
  <c r="N333" i="1"/>
  <c r="L333" i="1"/>
  <c r="N332" i="1"/>
  <c r="L332" i="1"/>
  <c r="N331" i="1"/>
  <c r="L331" i="1"/>
  <c r="N327" i="1"/>
  <c r="L327" i="1"/>
  <c r="N326" i="1"/>
  <c r="L326" i="1"/>
  <c r="N325" i="1"/>
  <c r="L325" i="1"/>
  <c r="N324" i="1"/>
  <c r="L324" i="1"/>
  <c r="N323" i="1"/>
  <c r="L323" i="1"/>
  <c r="N322" i="1"/>
  <c r="L322" i="1"/>
  <c r="N318" i="1"/>
  <c r="L318" i="1"/>
  <c r="N317" i="1"/>
  <c r="L317" i="1"/>
  <c r="N316" i="1"/>
  <c r="L316" i="1"/>
  <c r="N315" i="1"/>
  <c r="L315" i="1"/>
  <c r="N314" i="1"/>
  <c r="L314" i="1"/>
  <c r="N313" i="1"/>
  <c r="L313" i="1"/>
  <c r="N310" i="1"/>
  <c r="L310" i="1"/>
  <c r="N309" i="1"/>
  <c r="L309" i="1"/>
  <c r="N308" i="1"/>
  <c r="L308" i="1"/>
  <c r="N307" i="1"/>
  <c r="L307" i="1"/>
  <c r="N306" i="1"/>
  <c r="L306" i="1"/>
  <c r="N305" i="1"/>
  <c r="L305" i="1"/>
  <c r="N302" i="1"/>
  <c r="L302" i="1"/>
  <c r="N301" i="1"/>
  <c r="L301" i="1"/>
  <c r="N300" i="1"/>
  <c r="L300" i="1"/>
  <c r="N299" i="1"/>
  <c r="L299" i="1"/>
  <c r="N298" i="1"/>
  <c r="L298" i="1"/>
  <c r="N297" i="1"/>
  <c r="L297" i="1"/>
  <c r="N296" i="1"/>
  <c r="L296" i="1"/>
  <c r="N295" i="1"/>
  <c r="L295" i="1"/>
  <c r="N292" i="1"/>
  <c r="L292" i="1"/>
  <c r="N291" i="1"/>
  <c r="L291" i="1"/>
  <c r="N290" i="1"/>
  <c r="L290" i="1"/>
  <c r="N289" i="1"/>
  <c r="L289" i="1"/>
  <c r="N288" i="1"/>
  <c r="L288" i="1"/>
  <c r="N287" i="1"/>
  <c r="L287" i="1"/>
  <c r="N286" i="1"/>
  <c r="L286" i="1"/>
  <c r="N285" i="1"/>
  <c r="L285" i="1"/>
  <c r="N281" i="1"/>
  <c r="L281" i="1"/>
  <c r="N280" i="1"/>
  <c r="L280" i="1"/>
  <c r="N279" i="1"/>
  <c r="L279" i="1"/>
  <c r="N278" i="1"/>
  <c r="L278" i="1"/>
  <c r="N277" i="1"/>
  <c r="L277" i="1"/>
  <c r="N276" i="1"/>
  <c r="L276" i="1"/>
  <c r="N270" i="1"/>
  <c r="L270" i="1"/>
  <c r="N269" i="1"/>
  <c r="L269" i="1"/>
  <c r="N268" i="1"/>
  <c r="L268" i="1"/>
  <c r="N267" i="1"/>
  <c r="L267" i="1"/>
  <c r="N266" i="1"/>
  <c r="L266" i="1"/>
  <c r="N265" i="1"/>
  <c r="L265" i="1"/>
  <c r="N262" i="1"/>
  <c r="L262" i="1"/>
  <c r="N261" i="1"/>
  <c r="L261" i="1"/>
  <c r="N260" i="1"/>
  <c r="L260" i="1"/>
  <c r="N259" i="1"/>
  <c r="L259" i="1"/>
  <c r="N258" i="1"/>
  <c r="L258" i="1"/>
  <c r="N257" i="1"/>
  <c r="L257" i="1"/>
  <c r="N250" i="1"/>
  <c r="L250" i="1"/>
  <c r="N249" i="1"/>
  <c r="L249" i="1"/>
  <c r="N248" i="1"/>
  <c r="L248" i="1"/>
  <c r="N247" i="1"/>
  <c r="L247" i="1"/>
  <c r="N246" i="1"/>
  <c r="L246" i="1"/>
  <c r="N241" i="1"/>
  <c r="L241" i="1"/>
  <c r="N240" i="1"/>
  <c r="L240" i="1"/>
  <c r="N239" i="1"/>
  <c r="L239" i="1"/>
  <c r="N238" i="1"/>
  <c r="L238" i="1"/>
  <c r="N237" i="1"/>
  <c r="L237" i="1"/>
  <c r="N236" i="1"/>
  <c r="L236" i="1"/>
  <c r="N235" i="1"/>
  <c r="L235" i="1"/>
  <c r="N232" i="1"/>
  <c r="L232" i="1"/>
  <c r="N231" i="1"/>
  <c r="L231" i="1"/>
  <c r="N230" i="1"/>
  <c r="L230" i="1"/>
  <c r="N229" i="1"/>
  <c r="L229" i="1"/>
  <c r="N228" i="1"/>
  <c r="L228" i="1"/>
  <c r="N227" i="1"/>
  <c r="L227" i="1"/>
  <c r="N226" i="1"/>
  <c r="L226" i="1"/>
  <c r="N225" i="1"/>
  <c r="L225" i="1"/>
  <c r="N222" i="1"/>
  <c r="L222" i="1"/>
  <c r="N221" i="1"/>
  <c r="L221" i="1"/>
  <c r="N220" i="1"/>
  <c r="L220" i="1"/>
  <c r="N219" i="1"/>
  <c r="L219" i="1"/>
  <c r="N218" i="1"/>
  <c r="L218" i="1"/>
  <c r="N217" i="1"/>
  <c r="L217" i="1"/>
  <c r="N214" i="1"/>
  <c r="L214" i="1"/>
  <c r="N213" i="1"/>
  <c r="L213" i="1"/>
  <c r="N212" i="1"/>
  <c r="L212" i="1"/>
  <c r="N211" i="1"/>
  <c r="L211" i="1"/>
  <c r="N210" i="1"/>
  <c r="L210" i="1"/>
  <c r="N209" i="1"/>
  <c r="L209" i="1"/>
  <c r="N208" i="1"/>
  <c r="L208" i="1"/>
  <c r="N207" i="1"/>
  <c r="L207" i="1"/>
  <c r="N202" i="1"/>
  <c r="L202" i="1"/>
  <c r="N201" i="1"/>
  <c r="L201" i="1"/>
  <c r="N200" i="1"/>
  <c r="L200" i="1"/>
  <c r="N199" i="1"/>
  <c r="L199" i="1"/>
  <c r="N198" i="1"/>
  <c r="L198" i="1"/>
  <c r="N197" i="1"/>
  <c r="L197" i="1"/>
  <c r="N192" i="1"/>
  <c r="L192" i="1"/>
  <c r="N191" i="1"/>
  <c r="L191" i="1"/>
  <c r="N190" i="1"/>
  <c r="L190" i="1"/>
  <c r="N189" i="1"/>
  <c r="L189" i="1"/>
  <c r="N188" i="1"/>
  <c r="L188" i="1"/>
  <c r="N187" i="1"/>
  <c r="L187" i="1"/>
  <c r="N186" i="1"/>
  <c r="L186" i="1"/>
  <c r="N185" i="1"/>
  <c r="L185" i="1"/>
  <c r="N182" i="1"/>
  <c r="L182" i="1"/>
  <c r="N181" i="1"/>
  <c r="L181" i="1"/>
  <c r="N180" i="1"/>
  <c r="L180" i="1"/>
  <c r="N179" i="1"/>
  <c r="L179" i="1"/>
  <c r="N178" i="1"/>
  <c r="L178" i="1"/>
  <c r="N177" i="1"/>
  <c r="L177" i="1"/>
  <c r="N176" i="1"/>
  <c r="L176" i="1"/>
  <c r="N171" i="1"/>
  <c r="L171" i="1"/>
  <c r="N170" i="1"/>
  <c r="L170" i="1"/>
  <c r="N169" i="1"/>
  <c r="L169" i="1"/>
  <c r="N168" i="1"/>
  <c r="L168" i="1"/>
  <c r="N167" i="1"/>
  <c r="L167" i="1"/>
  <c r="N166" i="1"/>
  <c r="L166" i="1"/>
  <c r="N161" i="1"/>
  <c r="L161" i="1"/>
  <c r="N160" i="1"/>
  <c r="L160" i="1"/>
  <c r="H160" i="1"/>
  <c r="N159" i="1"/>
  <c r="L159" i="1"/>
  <c r="N158" i="1"/>
  <c r="L158" i="1"/>
  <c r="N157" i="1"/>
  <c r="L157" i="1"/>
  <c r="N154" i="1"/>
  <c r="L154" i="1"/>
  <c r="N153" i="1"/>
  <c r="L153" i="1"/>
  <c r="N152" i="1"/>
  <c r="L152" i="1"/>
  <c r="N151" i="1"/>
  <c r="L151" i="1"/>
  <c r="N148" i="1"/>
  <c r="L148" i="1"/>
  <c r="N147" i="1"/>
  <c r="L147" i="1"/>
  <c r="N146" i="1"/>
  <c r="L146" i="1"/>
  <c r="N145" i="1"/>
  <c r="L145" i="1"/>
  <c r="N142" i="1"/>
  <c r="L142" i="1"/>
  <c r="N141" i="1"/>
  <c r="L141" i="1"/>
  <c r="N140" i="1"/>
  <c r="L140" i="1"/>
  <c r="N139" i="1"/>
  <c r="L139" i="1"/>
  <c r="N136" i="1"/>
  <c r="L136" i="1"/>
  <c r="N135" i="1"/>
  <c r="L135" i="1"/>
  <c r="N134" i="1"/>
  <c r="L134" i="1"/>
  <c r="N133" i="1"/>
  <c r="L133" i="1"/>
  <c r="N132" i="1"/>
  <c r="L132" i="1"/>
  <c r="N131" i="1"/>
  <c r="L131" i="1"/>
  <c r="N130" i="1"/>
  <c r="L130" i="1"/>
  <c r="N129" i="1"/>
  <c r="L129" i="1"/>
  <c r="N122" i="1"/>
  <c r="L122" i="1"/>
  <c r="N121" i="1"/>
  <c r="L121" i="1"/>
  <c r="N120" i="1"/>
  <c r="L120" i="1"/>
  <c r="N119" i="1"/>
  <c r="L119" i="1"/>
  <c r="N118" i="1"/>
  <c r="L118" i="1"/>
  <c r="N117" i="1"/>
  <c r="L117" i="1"/>
  <c r="N116" i="1"/>
  <c r="L116" i="1"/>
  <c r="N115" i="1"/>
  <c r="L115" i="1"/>
  <c r="N110" i="1"/>
  <c r="L110" i="1"/>
  <c r="N109" i="1"/>
  <c r="L109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88" i="1"/>
  <c r="L88" i="1"/>
  <c r="N87" i="1"/>
  <c r="L87" i="1"/>
  <c r="N86" i="1"/>
  <c r="L86" i="1"/>
  <c r="N85" i="1"/>
  <c r="L85" i="1"/>
  <c r="N82" i="1"/>
  <c r="L82" i="1"/>
  <c r="N81" i="1"/>
  <c r="L81" i="1"/>
  <c r="N80" i="1"/>
  <c r="L80" i="1"/>
  <c r="N79" i="1"/>
  <c r="L79" i="1"/>
  <c r="N74" i="1"/>
  <c r="L74" i="1"/>
  <c r="N73" i="1"/>
  <c r="L73" i="1"/>
  <c r="N70" i="1"/>
  <c r="L70" i="1"/>
  <c r="N69" i="1"/>
  <c r="L69" i="1"/>
  <c r="N68" i="1"/>
  <c r="L68" i="1"/>
  <c r="N67" i="1"/>
  <c r="L67" i="1"/>
  <c r="N64" i="1"/>
  <c r="L64" i="1"/>
  <c r="N63" i="1"/>
  <c r="L63" i="1"/>
  <c r="N62" i="1"/>
  <c r="L62" i="1"/>
  <c r="N61" i="1"/>
  <c r="L61" i="1"/>
  <c r="N58" i="1"/>
  <c r="L58" i="1"/>
  <c r="N57" i="1"/>
  <c r="L57" i="1"/>
  <c r="N52" i="1"/>
  <c r="L52" i="1"/>
  <c r="N51" i="1"/>
  <c r="L51" i="1"/>
  <c r="N48" i="1"/>
  <c r="L48" i="1"/>
  <c r="N47" i="1"/>
  <c r="L47" i="1"/>
  <c r="N46" i="1"/>
  <c r="L46" i="1"/>
  <c r="N45" i="1"/>
  <c r="L45" i="1"/>
  <c r="N42" i="1"/>
  <c r="L42" i="1"/>
  <c r="N41" i="1"/>
  <c r="L41" i="1"/>
  <c r="N40" i="1"/>
  <c r="L40" i="1"/>
  <c r="N39" i="1"/>
  <c r="L39" i="1"/>
  <c r="N36" i="1"/>
  <c r="L36" i="1"/>
  <c r="N35" i="1"/>
  <c r="L35" i="1"/>
  <c r="N34" i="1"/>
  <c r="L34" i="1"/>
  <c r="N33" i="1"/>
  <c r="L33" i="1"/>
  <c r="N30" i="1"/>
  <c r="L30" i="1"/>
  <c r="N29" i="1"/>
  <c r="L29" i="1"/>
  <c r="N28" i="1"/>
  <c r="L28" i="1"/>
  <c r="N27" i="1"/>
  <c r="L27" i="1"/>
  <c r="N24" i="1"/>
  <c r="L24" i="1"/>
  <c r="N23" i="1"/>
  <c r="L23" i="1"/>
  <c r="N22" i="1"/>
  <c r="L22" i="1"/>
  <c r="N21" i="1"/>
  <c r="L21" i="1"/>
  <c r="N18" i="1"/>
  <c r="L18" i="1"/>
  <c r="N17" i="1"/>
  <c r="L17" i="1"/>
  <c r="N16" i="1"/>
  <c r="L16" i="1"/>
  <c r="N13" i="1"/>
  <c r="L13" i="1"/>
  <c r="N12" i="1"/>
  <c r="L12" i="1"/>
  <c r="N11" i="1"/>
  <c r="L11" i="1"/>
  <c r="N10" i="1"/>
  <c r="L10" i="1"/>
  <c r="N9" i="1"/>
  <c r="L9" i="1"/>
  <c r="N6" i="1"/>
  <c r="L6" i="1"/>
  <c r="N5" i="1"/>
  <c r="L5" i="1"/>
  <c r="N4" i="1"/>
  <c r="L4" i="1"/>
  <c r="N3" i="1"/>
  <c r="L3" i="1"/>
  <c r="H617" i="1" l="1"/>
</calcChain>
</file>

<file path=xl/sharedStrings.xml><?xml version="1.0" encoding="utf-8"?>
<sst xmlns="http://schemas.openxmlformats.org/spreadsheetml/2006/main" count="2202" uniqueCount="743">
  <si>
    <t>AC</t>
  </si>
  <si>
    <t>BASE IN</t>
  </si>
  <si>
    <t>BASE OUT</t>
  </si>
  <si>
    <t>STD</t>
  </si>
  <si>
    <t>ARR</t>
  </si>
  <si>
    <t>ROUTE</t>
  </si>
  <si>
    <t>FLT N0</t>
  </si>
  <si>
    <t>STA</t>
  </si>
  <si>
    <t>BLOCK</t>
  </si>
  <si>
    <t>TAT</t>
  </si>
  <si>
    <t>-</t>
  </si>
  <si>
    <t>FREQ</t>
  </si>
  <si>
    <t>FROM</t>
  </si>
  <si>
    <t>TO</t>
  </si>
  <si>
    <t>27-A321</t>
  </si>
  <si>
    <t>SGN</t>
  </si>
  <si>
    <t>HND</t>
  </si>
  <si>
    <t>HND-SGN</t>
  </si>
  <si>
    <t>VJ821</t>
  </si>
  <si>
    <t>1-NEO ACT</t>
  </si>
  <si>
    <t>KHH</t>
  </si>
  <si>
    <t>SGN-KHH</t>
  </si>
  <si>
    <t>VJ886</t>
  </si>
  <si>
    <t>KHH-SGN</t>
  </si>
  <si>
    <t>VJ885</t>
  </si>
  <si>
    <t>SGN-HND</t>
  </si>
  <si>
    <t>VJ820</t>
  </si>
  <si>
    <t>38-A321</t>
  </si>
  <si>
    <t>HAN</t>
  </si>
  <si>
    <t>SGN-HAN</t>
  </si>
  <si>
    <t>VJ168</t>
  </si>
  <si>
    <t>;2;;;;7</t>
  </si>
  <si>
    <t>2-NEO ACT</t>
  </si>
  <si>
    <t>HAN-SGN</t>
  </si>
  <si>
    <t>VJ169</t>
  </si>
  <si>
    <t>VJ174</t>
  </si>
  <si>
    <t>;2;;;;;</t>
  </si>
  <si>
    <t>VJ175</t>
  </si>
  <si>
    <t>NRT</t>
  </si>
  <si>
    <t>SGN-NRT</t>
  </si>
  <si>
    <t>VJ822</t>
  </si>
  <si>
    <t>65-A321</t>
  </si>
  <si>
    <t>PER</t>
  </si>
  <si>
    <t>ADL</t>
  </si>
  <si>
    <t>PER-ADL</t>
  </si>
  <si>
    <t>VJ089</t>
  </si>
  <si>
    <t>;2;;;6;</t>
  </si>
  <si>
    <t>3-NEO ACT</t>
  </si>
  <si>
    <t>ADL-PER</t>
  </si>
  <si>
    <t>VJ080</t>
  </si>
  <si>
    <t>PER-SGN</t>
  </si>
  <si>
    <t>35-A321</t>
  </si>
  <si>
    <t>DPS</t>
  </si>
  <si>
    <t>SGN-DPS</t>
  </si>
  <si>
    <t>VJ893</t>
  </si>
  <si>
    <t>4-NEO 4 CYCLES</t>
  </si>
  <si>
    <t>DPS-SGN</t>
  </si>
  <si>
    <t>VJ894</t>
  </si>
  <si>
    <t>AMD</t>
  </si>
  <si>
    <t>SGN-AMD</t>
  </si>
  <si>
    <t>VJ1805</t>
  </si>
  <si>
    <t>AMD-SGN</t>
  </si>
  <si>
    <t>VJ1806</t>
  </si>
  <si>
    <t>43-A321</t>
  </si>
  <si>
    <t>KIX</t>
  </si>
  <si>
    <t>HAN-KIX</t>
  </si>
  <si>
    <t>VJ938</t>
  </si>
  <si>
    <t>5-NEO 4 CYCLES</t>
  </si>
  <si>
    <t>KIX-HAN</t>
  </si>
  <si>
    <t>VJ939</t>
  </si>
  <si>
    <t>TPE</t>
  </si>
  <si>
    <t>HAN-TPE</t>
  </si>
  <si>
    <t>VJ942</t>
  </si>
  <si>
    <t>TPE-HAN</t>
  </si>
  <si>
    <t>VJ943</t>
  </si>
  <si>
    <t>45-A321</t>
  </si>
  <si>
    <t>FUK</t>
  </si>
  <si>
    <t>HAN-FUK</t>
  </si>
  <si>
    <t>VJ958</t>
  </si>
  <si>
    <t>;2;4;6;</t>
  </si>
  <si>
    <t>6-NEO 4 CYCLES</t>
  </si>
  <si>
    <t>FUK-HAN</t>
  </si>
  <si>
    <t>VJ959</t>
  </si>
  <si>
    <t>49-A321</t>
  </si>
  <si>
    <t>UIH</t>
  </si>
  <si>
    <t>HAN-UIH</t>
  </si>
  <si>
    <t>VJ433</t>
  </si>
  <si>
    <t>;23;;6;</t>
  </si>
  <si>
    <t>UIH-HAN</t>
  </si>
  <si>
    <t>VJ434</t>
  </si>
  <si>
    <t>58-A321</t>
  </si>
  <si>
    <t>PQC</t>
  </si>
  <si>
    <t>ICN</t>
  </si>
  <si>
    <t>ICN-PQC</t>
  </si>
  <si>
    <t>VJ975</t>
  </si>
  <si>
    <t>9-NEO 4 CYCLES</t>
  </si>
  <si>
    <t>PQC-HAN</t>
  </si>
  <si>
    <t>VJ450</t>
  </si>
  <si>
    <t>HAN-PQC</t>
  </si>
  <si>
    <t>VJ457</t>
  </si>
  <si>
    <t>PQC-ICN</t>
  </si>
  <si>
    <t>VJ974</t>
  </si>
  <si>
    <t>36-A321</t>
  </si>
  <si>
    <t>PUS</t>
  </si>
  <si>
    <t>SGN-PUS</t>
  </si>
  <si>
    <t>VJ868</t>
  </si>
  <si>
    <t>12-NEO 4 CYCLES</t>
  </si>
  <si>
    <t>PUS-SGN</t>
  </si>
  <si>
    <t>VJ869</t>
  </si>
  <si>
    <t>SGN-TPE</t>
  </si>
  <si>
    <t>VJ842</t>
  </si>
  <si>
    <t>TPE-SGN</t>
  </si>
  <si>
    <t>VJ843</t>
  </si>
  <si>
    <t>37-A321</t>
  </si>
  <si>
    <t>SGN-ICN</t>
  </si>
  <si>
    <t>VJ862</t>
  </si>
  <si>
    <t>13-NEO 4 CYCLES</t>
  </si>
  <si>
    <t>ICN-SGN</t>
  </si>
  <si>
    <t>VJ863</t>
  </si>
  <si>
    <t>46-A321</t>
  </si>
  <si>
    <t>HAN-NRT</t>
  </si>
  <si>
    <t>VJ934</t>
  </si>
  <si>
    <t>1-NEO 2 CYCLES</t>
  </si>
  <si>
    <t>NRT-HAN</t>
  </si>
  <si>
    <t>VJ935</t>
  </si>
  <si>
    <t>40-A321</t>
  </si>
  <si>
    <t>VJ182</t>
  </si>
  <si>
    <t>7-NEO 4 CYCLES</t>
  </si>
  <si>
    <t>HAN-DPS</t>
  </si>
  <si>
    <t>VJ997</t>
  </si>
  <si>
    <t>DPS-HAN</t>
  </si>
  <si>
    <t>VJ998</t>
  </si>
  <si>
    <t>VJ183</t>
  </si>
  <si>
    <t>26-A321</t>
  </si>
  <si>
    <t>CGK</t>
  </si>
  <si>
    <t>SGN-CGK</t>
  </si>
  <si>
    <t>VJ855</t>
  </si>
  <si>
    <t>8-NEO 4 CYCLES</t>
  </si>
  <si>
    <t>CGK-SGN</t>
  </si>
  <si>
    <t>VJ854</t>
  </si>
  <si>
    <t>BKK</t>
  </si>
  <si>
    <t>SGN-BKK</t>
  </si>
  <si>
    <t>VJ805</t>
  </si>
  <si>
    <t>BKK-SGN</t>
  </si>
  <si>
    <t>VJ806</t>
  </si>
  <si>
    <t>VJ930</t>
  </si>
  <si>
    <t>2-NEO 2 CYCLES</t>
  </si>
  <si>
    <t>VJ931</t>
  </si>
  <si>
    <t>47-A321</t>
  </si>
  <si>
    <t>HAN-ICN</t>
  </si>
  <si>
    <t>VJ960</t>
  </si>
  <si>
    <t>10-NEO 4 CYCLES</t>
  </si>
  <si>
    <t>ICN-HAN</t>
  </si>
  <si>
    <t>VJ961</t>
  </si>
  <si>
    <t>RMQ</t>
  </si>
  <si>
    <t>HAN-RMQ</t>
  </si>
  <si>
    <t>VJ948</t>
  </si>
  <si>
    <t>RMQ-HAN</t>
  </si>
  <si>
    <t>VJ949</t>
  </si>
  <si>
    <t>48-A321</t>
  </si>
  <si>
    <t>VJ932</t>
  </si>
  <si>
    <t>11-NEO 4 CYCLES</t>
  </si>
  <si>
    <t>VJ933</t>
  </si>
  <si>
    <t>VJ459</t>
  </si>
  <si>
    <t>VJ458</t>
  </si>
  <si>
    <t>SGN-PQC</t>
  </si>
  <si>
    <t>VJ323</t>
  </si>
  <si>
    <t>1-A320-FREEBIRD</t>
  </si>
  <si>
    <t>PQC-SGN</t>
  </si>
  <si>
    <t>VJ324</t>
  </si>
  <si>
    <t>THD</t>
  </si>
  <si>
    <t>SGN-THD</t>
  </si>
  <si>
    <t>VJ242</t>
  </si>
  <si>
    <t>THD-SGN</t>
  </si>
  <si>
    <t>VJ243</t>
  </si>
  <si>
    <t>VJ331</t>
  </si>
  <si>
    <t>VJ332</t>
  </si>
  <si>
    <t>DAD</t>
  </si>
  <si>
    <t>SGN-DAD</t>
  </si>
  <si>
    <t>VJ636</t>
  </si>
  <si>
    <t>DAD-SGN</t>
  </si>
  <si>
    <t>VJ637</t>
  </si>
  <si>
    <t>VJ240</t>
  </si>
  <si>
    <t>2-A320-FREEBIRD</t>
  </si>
  <si>
    <t>VJ241</t>
  </si>
  <si>
    <t>VJ628</t>
  </si>
  <si>
    <t>VJ629</t>
  </si>
  <si>
    <t>HUI</t>
  </si>
  <si>
    <t>SGN-HUI</t>
  </si>
  <si>
    <t>VJ306</t>
  </si>
  <si>
    <t>HUI-SGN</t>
  </si>
  <si>
    <t>VJ307</t>
  </si>
  <si>
    <t>VII</t>
  </si>
  <si>
    <t>SGN-VII</t>
  </si>
  <si>
    <t>VJ218</t>
  </si>
  <si>
    <t>VII-SGN</t>
  </si>
  <si>
    <t>VJ219</t>
  </si>
  <si>
    <t>VJ302</t>
  </si>
  <si>
    <t>new plan</t>
  </si>
  <si>
    <t>VJ303</t>
  </si>
  <si>
    <t>VJ327</t>
  </si>
  <si>
    <t>3-A320-FREEBIRD</t>
  </si>
  <si>
    <t>VJ328</t>
  </si>
  <si>
    <t>BMV</t>
  </si>
  <si>
    <t>SGN-BMV</t>
  </si>
  <si>
    <t>VJ358</t>
  </si>
  <si>
    <t>BMV-SGN</t>
  </si>
  <si>
    <t>VJ359</t>
  </si>
  <si>
    <t>VJ166</t>
  </si>
  <si>
    <t>VJ165</t>
  </si>
  <si>
    <t>VJ300</t>
  </si>
  <si>
    <t>4-A320-FREEBIRD</t>
  </si>
  <si>
    <t>VJ301</t>
  </si>
  <si>
    <t>VJ325</t>
  </si>
  <si>
    <t>VJ326</t>
  </si>
  <si>
    <t>VJ630</t>
  </si>
  <si>
    <t>VJ631</t>
  </si>
  <si>
    <t>VJ248</t>
  </si>
  <si>
    <t>VJ249</t>
  </si>
  <si>
    <t>57-A321</t>
  </si>
  <si>
    <t>VJ979</t>
  </si>
  <si>
    <t>PQC-TPE</t>
  </si>
  <si>
    <t>VJ844</t>
  </si>
  <si>
    <t>TPE-PQC</t>
  </si>
  <si>
    <t>VJ845</t>
  </si>
  <si>
    <t>VJ978</t>
  </si>
  <si>
    <t>59-A321</t>
  </si>
  <si>
    <t>PUS-PQC</t>
  </si>
  <si>
    <t>VJ969</t>
  </si>
  <si>
    <t>HKG</t>
  </si>
  <si>
    <t>PQC-HKG</t>
  </si>
  <si>
    <t>VJ986</t>
  </si>
  <si>
    <t>HKG-PQC</t>
  </si>
  <si>
    <t>VJ985</t>
  </si>
  <si>
    <t>PQC-PUS</t>
  </si>
  <si>
    <t>VJ968</t>
  </si>
  <si>
    <t>34-A321</t>
  </si>
  <si>
    <t>VJ620</t>
  </si>
  <si>
    <t>VJ621</t>
  </si>
  <si>
    <t>VJ897</t>
  </si>
  <si>
    <t>VJ898</t>
  </si>
  <si>
    <t>23-A321</t>
  </si>
  <si>
    <t>VJ865</t>
  </si>
  <si>
    <t>VJ803</t>
  </si>
  <si>
    <t>VJ804</t>
  </si>
  <si>
    <t>81-A321</t>
  </si>
  <si>
    <t>CXR</t>
  </si>
  <si>
    <t>SGN-CXR</t>
  </si>
  <si>
    <t>VJ1608</t>
  </si>
  <si>
    <t>80-A321</t>
  </si>
  <si>
    <t>XIY</t>
  </si>
  <si>
    <t>CXR-XIY</t>
  </si>
  <si>
    <t>VJ5362</t>
  </si>
  <si>
    <t>Cancel: 02/06/11/16/20/25/30Apr; 04/09/14/18/23/28May;01/06/11/15/20/25/29Jun;04/09/13Jul</t>
  </si>
  <si>
    <t>Operating date: 04/09/13/18/23/27Apr; 02/07/11/16/21/25/30May
04/08/13/18/22/27Jun; 02/06/11Jul</t>
  </si>
  <si>
    <t>TBB</t>
  </si>
  <si>
    <t>SGN-TBB</t>
  </si>
  <si>
    <t>VJ206</t>
  </si>
  <si>
    <t>TBB-SGN</t>
  </si>
  <si>
    <t>VJ207</t>
  </si>
  <si>
    <t>VJ128</t>
  </si>
  <si>
    <t>VJ133</t>
  </si>
  <si>
    <t>VJ142</t>
  </si>
  <si>
    <t>VJ151</t>
  </si>
  <si>
    <t>VJ198</t>
  </si>
  <si>
    <t>VJ125</t>
  </si>
  <si>
    <t>VJ132</t>
  </si>
  <si>
    <t>VJ137</t>
  </si>
  <si>
    <t>HPH</t>
  </si>
  <si>
    <t>SGN-HPH</t>
  </si>
  <si>
    <t>VJ280</t>
  </si>
  <si>
    <t>HPH-SGN</t>
  </si>
  <si>
    <t>VJ279</t>
  </si>
  <si>
    <t>VJ176</t>
  </si>
  <si>
    <t>TFU</t>
  </si>
  <si>
    <t>TFU-SGN</t>
  </si>
  <si>
    <t>VJ3931</t>
  </si>
  <si>
    <t>VJ600</t>
  </si>
  <si>
    <t>CXR-SGN</t>
  </si>
  <si>
    <t>VJ601</t>
  </si>
  <si>
    <t>VJ214</t>
  </si>
  <si>
    <t>VJ215</t>
  </si>
  <si>
    <t>VJ604</t>
  </si>
  <si>
    <t>VJ605</t>
  </si>
  <si>
    <t>SGN-TFU</t>
  </si>
  <si>
    <t>VJ3930</t>
  </si>
  <si>
    <t>VCL</t>
  </si>
  <si>
    <t>SGN-VCL</t>
  </si>
  <si>
    <t>VJ370</t>
  </si>
  <si>
    <t>VCL-SGN</t>
  </si>
  <si>
    <t>VJ371</t>
  </si>
  <si>
    <t>VJ274</t>
  </si>
  <si>
    <t>VJ273</t>
  </si>
  <si>
    <t>VJ376</t>
  </si>
  <si>
    <t>VJ377</t>
  </si>
  <si>
    <t>VJ210</t>
  </si>
  <si>
    <t>VJ213</t>
  </si>
  <si>
    <t>VJ304</t>
  </si>
  <si>
    <t>VJ305</t>
  </si>
  <si>
    <t>VJ216</t>
  </si>
  <si>
    <t>VJ217</t>
  </si>
  <si>
    <t>VJ1284</t>
  </si>
  <si>
    <t>VJ1285</t>
  </si>
  <si>
    <t>VJ622</t>
  </si>
  <si>
    <t>VJ623</t>
  </si>
  <si>
    <t>VJ276</t>
  </si>
  <si>
    <t>VJ275</t>
  </si>
  <si>
    <t>DLI</t>
  </si>
  <si>
    <t>SGN-DLI</t>
  </si>
  <si>
    <t>VJ362</t>
  </si>
  <si>
    <t>DLI-SGN</t>
  </si>
  <si>
    <t>VJ363</t>
  </si>
  <si>
    <t>VJ272</t>
  </si>
  <si>
    <t>VJ271</t>
  </si>
  <si>
    <t>SGN-UIH</t>
  </si>
  <si>
    <t>VJ382</t>
  </si>
  <si>
    <t>UIH-SGN</t>
  </si>
  <si>
    <t>VJ383</t>
  </si>
  <si>
    <t>VJ278</t>
  </si>
  <si>
    <t>VJ277</t>
  </si>
  <si>
    <t>VJ310</t>
  </si>
  <si>
    <t>VJ311</t>
  </si>
  <si>
    <t>11-A321</t>
  </si>
  <si>
    <t>VJ380</t>
  </si>
  <si>
    <t>VJ381</t>
  </si>
  <si>
    <t>VJ170</t>
  </si>
  <si>
    <t>VJ171</t>
  </si>
  <si>
    <t>VJ378</t>
  </si>
  <si>
    <t>VJ379</t>
  </si>
  <si>
    <t>VJ864</t>
  </si>
  <si>
    <t/>
  </si>
  <si>
    <t>VJ1199</t>
  </si>
  <si>
    <t>DIN</t>
  </si>
  <si>
    <t>SGN-DIN</t>
  </si>
  <si>
    <t>VJ298</t>
  </si>
  <si>
    <t>DIN-SGN</t>
  </si>
  <si>
    <t>VJ299</t>
  </si>
  <si>
    <t>VDH</t>
  </si>
  <si>
    <t>SGN-VDH</t>
  </si>
  <si>
    <t>VJ264</t>
  </si>
  <si>
    <t>VDH-SGN</t>
  </si>
  <si>
    <t>VJ263</t>
  </si>
  <si>
    <t>VJ129</t>
  </si>
  <si>
    <t>VJ134</t>
  </si>
  <si>
    <t>VJ143</t>
  </si>
  <si>
    <t>VJ384</t>
  </si>
  <si>
    <t>VJ385</t>
  </si>
  <si>
    <t>VJ160</t>
  </si>
  <si>
    <t>15-A321</t>
  </si>
  <si>
    <t>VJ121</t>
  </si>
  <si>
    <t>VJ126</t>
  </si>
  <si>
    <t>HAN-DAD</t>
  </si>
  <si>
    <t>VJ507</t>
  </si>
  <si>
    <t>DAD-HAN</t>
  </si>
  <si>
    <t>VJ516</t>
  </si>
  <si>
    <t>41-A321</t>
  </si>
  <si>
    <t>SAI</t>
  </si>
  <si>
    <t>HAN-SAI</t>
  </si>
  <si>
    <t>VJ913</t>
  </si>
  <si>
    <t>1;3;5;7</t>
  </si>
  <si>
    <t>SAI-HAN</t>
  </si>
  <si>
    <t>VJ914</t>
  </si>
  <si>
    <t>HAN-BMV</t>
  </si>
  <si>
    <t>VJ491</t>
  </si>
  <si>
    <t>BMV-HAN</t>
  </si>
  <si>
    <t>VJ492</t>
  </si>
  <si>
    <t>VJ139</t>
  </si>
  <si>
    <t>VJ138</t>
  </si>
  <si>
    <t>HAN-DLI</t>
  </si>
  <si>
    <t>VJ405</t>
  </si>
  <si>
    <t>DLI-HAN</t>
  </si>
  <si>
    <t>VJ406</t>
  </si>
  <si>
    <t>17-A321</t>
  </si>
  <si>
    <t>VJ435</t>
  </si>
  <si>
    <t>VJ436</t>
  </si>
  <si>
    <t>VJ505</t>
  </si>
  <si>
    <t>VJ512</t>
  </si>
  <si>
    <t>VJ513</t>
  </si>
  <si>
    <t>DAD-HPH</t>
  </si>
  <si>
    <t>VJ724</t>
  </si>
  <si>
    <t>HPH-DAD</t>
  </si>
  <si>
    <t>VJ723</t>
  </si>
  <si>
    <t>VJ524</t>
  </si>
  <si>
    <t>VCA</t>
  </si>
  <si>
    <t>HAN-VCA</t>
  </si>
  <si>
    <t>VJ463</t>
  </si>
  <si>
    <t>VCA-HAN</t>
  </si>
  <si>
    <t>VJ462</t>
  </si>
  <si>
    <t>PXU</t>
  </si>
  <si>
    <t>HAN-PXU</t>
  </si>
  <si>
    <t>VJ421</t>
  </si>
  <si>
    <t>PXU-HAN</t>
  </si>
  <si>
    <t>VJ422</t>
  </si>
  <si>
    <t>VJ493</t>
  </si>
  <si>
    <t>VJ494</t>
  </si>
  <si>
    <t>VJ525</t>
  </si>
  <si>
    <t>VJ528</t>
  </si>
  <si>
    <t>VJ451</t>
  </si>
  <si>
    <t>VJ452</t>
  </si>
  <si>
    <t>HAN-CXR</t>
  </si>
  <si>
    <t>VJ775</t>
  </si>
  <si>
    <t>CXR-HAN</t>
  </si>
  <si>
    <t>VJ776</t>
  </si>
  <si>
    <t>VJ787</t>
  </si>
  <si>
    <t>VJ788</t>
  </si>
  <si>
    <t>VJ771</t>
  </si>
  <si>
    <t>VJ770</t>
  </si>
  <si>
    <t>VJ401</t>
  </si>
  <si>
    <t>VJ402</t>
  </si>
  <si>
    <t>VJ425</t>
  </si>
  <si>
    <t>VJ426</t>
  </si>
  <si>
    <t>21-A321</t>
  </si>
  <si>
    <t>VJ460</t>
  </si>
  <si>
    <t>VJ461</t>
  </si>
  <si>
    <t>VCA-DAD</t>
  </si>
  <si>
    <t>VJ702</t>
  </si>
  <si>
    <t>DAD-VCA</t>
  </si>
  <si>
    <t>VJ703</t>
  </si>
  <si>
    <t>VCA-HPH</t>
  </si>
  <si>
    <t>VJ488</t>
  </si>
  <si>
    <t>HPH-VCA</t>
  </si>
  <si>
    <t>VJ489</t>
  </si>
  <si>
    <t>22-A321</t>
  </si>
  <si>
    <t>VJ212</t>
  </si>
  <si>
    <t>VII-DLI</t>
  </si>
  <si>
    <t>VJ713</t>
  </si>
  <si>
    <t>DLI-VII</t>
  </si>
  <si>
    <t>VJ712</t>
  </si>
  <si>
    <t>VII-BMV</t>
  </si>
  <si>
    <t>VJ741</t>
  </si>
  <si>
    <t>BMV-VII</t>
  </si>
  <si>
    <t>VJ740</t>
  </si>
  <si>
    <t>VJ221</t>
  </si>
  <si>
    <t>VJ162</t>
  </si>
  <si>
    <t>VJ120</t>
  </si>
  <si>
    <t>VJ127</t>
  </si>
  <si>
    <t>VJ860</t>
  </si>
  <si>
    <t>VJ861</t>
  </si>
  <si>
    <t>25-A321</t>
  </si>
  <si>
    <t>SGN-KIX</t>
  </si>
  <si>
    <t>VJ828</t>
  </si>
  <si>
    <t>KIX-SGN</t>
  </si>
  <si>
    <t>VJ829</t>
  </si>
  <si>
    <t>VJ329</t>
  </si>
  <si>
    <t>VJ330</t>
  </si>
  <si>
    <t>VJ150</t>
  </si>
  <si>
    <t>VJ159</t>
  </si>
  <si>
    <t>VJ1603</t>
  </si>
  <si>
    <t>28-A321</t>
  </si>
  <si>
    <t>VJ801</t>
  </si>
  <si>
    <t>VJ802</t>
  </si>
  <si>
    <t>VJ1612</t>
  </si>
  <si>
    <t>HGH</t>
  </si>
  <si>
    <t>CXR-HGH</t>
  </si>
  <si>
    <t>VJ5348</t>
  </si>
  <si>
    <t>HGH-CXR</t>
  </si>
  <si>
    <t>VJ5349</t>
  </si>
  <si>
    <t>HKT</t>
  </si>
  <si>
    <t>SGN-HKT</t>
  </si>
  <si>
    <t>VJ809</t>
  </si>
  <si>
    <t>HKT-SGN</t>
  </si>
  <si>
    <t>VJ808</t>
  </si>
  <si>
    <t>SGN-PXU</t>
  </si>
  <si>
    <t>VJ398</t>
  </si>
  <si>
    <t>PXU-SGN</t>
  </si>
  <si>
    <t>VJ399</t>
  </si>
  <si>
    <t>30-A321</t>
  </si>
  <si>
    <t>VJ356</t>
  </si>
  <si>
    <t>VJ357</t>
  </si>
  <si>
    <t>SIN</t>
  </si>
  <si>
    <t>SGN-SIN</t>
  </si>
  <si>
    <t>VJ811</t>
  </si>
  <si>
    <t>SIN-SGN</t>
  </si>
  <si>
    <t>VJ812</t>
  </si>
  <si>
    <t>VJ246</t>
  </si>
  <si>
    <t>VJ247</t>
  </si>
  <si>
    <t>31-A321</t>
  </si>
  <si>
    <t>VJ813</t>
  </si>
  <si>
    <t>SIN-DAD</t>
  </si>
  <si>
    <t>VJ970</t>
  </si>
  <si>
    <t>DAD-ICN</t>
  </si>
  <si>
    <t>VJ874</t>
  </si>
  <si>
    <t>ICN-DAD</t>
  </si>
  <si>
    <t>VJ875</t>
  </si>
  <si>
    <t>VJ321</t>
  </si>
  <si>
    <t>VJ322</t>
  </si>
  <si>
    <t>KUL</t>
  </si>
  <si>
    <t>SGN-KUL</t>
  </si>
  <si>
    <t>VJ825</t>
  </si>
  <si>
    <t>KUL-SGN</t>
  </si>
  <si>
    <t>VJ826</t>
  </si>
  <si>
    <t>VJ632</t>
  </si>
  <si>
    <t>VJ633</t>
  </si>
  <si>
    <t>39-A321</t>
  </si>
  <si>
    <t>VJ899</t>
  </si>
  <si>
    <t>VJ900</t>
  </si>
  <si>
    <t>HAN-AMD</t>
  </si>
  <si>
    <t>VJ1925</t>
  </si>
  <si>
    <t>;2;4;67</t>
  </si>
  <si>
    <t>VJ963</t>
  </si>
  <si>
    <t>HAN-BKK</t>
  </si>
  <si>
    <t>VJ901</t>
  </si>
  <si>
    <t>BKK-HAN</t>
  </si>
  <si>
    <t>VJ902</t>
  </si>
  <si>
    <t>VJ467</t>
  </si>
  <si>
    <t>VJ466</t>
  </si>
  <si>
    <t>VJ962</t>
  </si>
  <si>
    <t>42-A321</t>
  </si>
  <si>
    <t>HAN-PUS</t>
  </si>
  <si>
    <t>VJ982</t>
  </si>
  <si>
    <t>PUS-HAN</t>
  </si>
  <si>
    <t>VJ981</t>
  </si>
  <si>
    <t>HAN-HUI</t>
  </si>
  <si>
    <t>VJ567</t>
  </si>
  <si>
    <t>HUI-HAN</t>
  </si>
  <si>
    <t>VJ566</t>
  </si>
  <si>
    <t>VJ781</t>
  </si>
  <si>
    <t>WUH</t>
  </si>
  <si>
    <t>CXR-WUH</t>
  </si>
  <si>
    <t>VJ5378</t>
  </si>
  <si>
    <t>Canncel : 04Apr2024</t>
  </si>
  <si>
    <t>44-A321</t>
  </si>
  <si>
    <t>VJ1565</t>
  </si>
  <si>
    <t>VJ1564</t>
  </si>
  <si>
    <t>HAN-SIN</t>
  </si>
  <si>
    <t>VJ915</t>
  </si>
  <si>
    <t>SIN-HAN</t>
  </si>
  <si>
    <t>VJ916</t>
  </si>
  <si>
    <t>VJ407</t>
  </si>
  <si>
    <t>VJ408</t>
  </si>
  <si>
    <t>VJ879</t>
  </si>
  <si>
    <t>DAD-SIN</t>
  </si>
  <si>
    <t>VJ973</t>
  </si>
  <si>
    <t>VJ814</t>
  </si>
  <si>
    <t>50-A321</t>
  </si>
  <si>
    <t>VJ881</t>
  </si>
  <si>
    <t>VJ625</t>
  </si>
  <si>
    <t>VJ244</t>
  </si>
  <si>
    <t>VJ245</t>
  </si>
  <si>
    <t>VJ638</t>
  </si>
  <si>
    <t>VJ880</t>
  </si>
  <si>
    <t>51-A321</t>
  </si>
  <si>
    <t>DAD-PUS</t>
  </si>
  <si>
    <t>VJ988</t>
  </si>
  <si>
    <t>PUS-DAD</t>
  </si>
  <si>
    <t>VJ989</t>
  </si>
  <si>
    <t>MFM</t>
  </si>
  <si>
    <t>DAD-MFM</t>
  </si>
  <si>
    <t>VJ8892</t>
  </si>
  <si>
    <t>MFM-DAD</t>
  </si>
  <si>
    <t>VJ8893</t>
  </si>
  <si>
    <t>VJ878</t>
  </si>
  <si>
    <t>TAE</t>
  </si>
  <si>
    <t>DAD-TAE</t>
  </si>
  <si>
    <t>VJ870</t>
  </si>
  <si>
    <t>TAE-DAD</t>
  </si>
  <si>
    <t>VJ871</t>
  </si>
  <si>
    <t>DAD-TPE</t>
  </si>
  <si>
    <t>VJ8512</t>
  </si>
  <si>
    <t>TPE-DAD</t>
  </si>
  <si>
    <t>VJ8513</t>
  </si>
  <si>
    <t>53-A321</t>
  </si>
  <si>
    <t>ICN-CXR</t>
  </si>
  <si>
    <t>VJ837</t>
  </si>
  <si>
    <t>52-A321</t>
  </si>
  <si>
    <t>CXR-HPH</t>
  </si>
  <si>
    <t>VJ734</t>
  </si>
  <si>
    <t>RE-TIME</t>
  </si>
  <si>
    <t>HPH-CXR</t>
  </si>
  <si>
    <t>VJ733</t>
  </si>
  <si>
    <t>CXR-ICN</t>
  </si>
  <si>
    <t>VJ838</t>
  </si>
  <si>
    <t>VJ839</t>
  </si>
  <si>
    <t>CXR-MFM</t>
  </si>
  <si>
    <t>VJ5530</t>
  </si>
  <si>
    <t>MFM-HAN</t>
  </si>
  <si>
    <t>VJ7581</t>
  </si>
  <si>
    <t>HAN-MFM</t>
  </si>
  <si>
    <t>VJ7580</t>
  </si>
  <si>
    <t>MFM-CXR</t>
  </si>
  <si>
    <t>VJ5531</t>
  </si>
  <si>
    <t>TFU-CXR</t>
  </si>
  <si>
    <t>VJ5315</t>
  </si>
  <si>
    <t>CGO</t>
  </si>
  <si>
    <t>CXR-CGO</t>
  </si>
  <si>
    <t>VJ5258</t>
  </si>
  <si>
    <t>CGO-CXR</t>
  </si>
  <si>
    <t>VJ5259</t>
  </si>
  <si>
    <t>VJ836</t>
  </si>
  <si>
    <t>54-A321</t>
  </si>
  <si>
    <t>VJ835</t>
  </si>
  <si>
    <t>TSN</t>
  </si>
  <si>
    <t>CXR-TSN</t>
  </si>
  <si>
    <t>VJ5320</t>
  </si>
  <si>
    <t>TSN-CXR</t>
  </si>
  <si>
    <t>VJ5321</t>
  </si>
  <si>
    <t>VJ834</t>
  </si>
  <si>
    <t>55-A321</t>
  </si>
  <si>
    <t>CXR-PUS</t>
  </si>
  <si>
    <t>VJ990</t>
  </si>
  <si>
    <t>PUS-CXR</t>
  </si>
  <si>
    <t>VJ991</t>
  </si>
  <si>
    <t>WUX</t>
  </si>
  <si>
    <t>CXR-WUX</t>
  </si>
  <si>
    <t>VJ5380</t>
  </si>
  <si>
    <t>WUX-CXR</t>
  </si>
  <si>
    <t>VJ5381</t>
  </si>
  <si>
    <t>82-A321</t>
  </si>
  <si>
    <t>VJ1770</t>
  </si>
  <si>
    <t>VJ840</t>
  </si>
  <si>
    <t>CỨU</t>
  </si>
  <si>
    <t>VJ841</t>
  </si>
  <si>
    <t>VJ1604</t>
  </si>
  <si>
    <t>TNA</t>
  </si>
  <si>
    <t>CXR-TNA</t>
  </si>
  <si>
    <t>VJ5246</t>
  </si>
  <si>
    <t>TNA-CXR</t>
  </si>
  <si>
    <t>VJ5247</t>
  </si>
  <si>
    <t>TYN</t>
  </si>
  <si>
    <t>CXR-TYN</t>
  </si>
  <si>
    <t>VJ5282</t>
  </si>
  <si>
    <t>TYN-CXR</t>
  </si>
  <si>
    <t>VJ5283</t>
  </si>
  <si>
    <t>VJ1601</t>
  </si>
  <si>
    <t>SJW</t>
  </si>
  <si>
    <t>CXR-SJW</t>
  </si>
  <si>
    <t>VJ5140</t>
  </si>
  <si>
    <t>Cancel: 4Apr2024</t>
  </si>
  <si>
    <t>SJW-CXR</t>
  </si>
  <si>
    <t>VJ5141</t>
  </si>
  <si>
    <t>CKG</t>
  </si>
  <si>
    <t>CXR-CKG</t>
  </si>
  <si>
    <t>VJ5396</t>
  </si>
  <si>
    <t>Cancel:02/04/11/16/20/25/30Apr; 04/09/14/18/23/28May; 01/06/11/15/20/25/29Jun; 04/09/13/Jul; Cancel: 06Apr</t>
  </si>
  <si>
    <t>Operating dates: 09/13/18/23/27Apr;02/07/11/16/21/25/30May
04/08/13/18/22/27Jun;02/06/11Jul</t>
  </si>
  <si>
    <t>56-A321</t>
  </si>
  <si>
    <t>ICN-HPH</t>
  </si>
  <si>
    <t>VJ925</t>
  </si>
  <si>
    <t>HPH-BMV</t>
  </si>
  <si>
    <t>VJ671</t>
  </si>
  <si>
    <t>BMV-HPH</t>
  </si>
  <si>
    <t>VJ670</t>
  </si>
  <si>
    <t>VJ731</t>
  </si>
  <si>
    <t>VJ732</t>
  </si>
  <si>
    <t>HPH-ICN</t>
  </si>
  <si>
    <t>VJ926</t>
  </si>
  <si>
    <t>60-A330</t>
  </si>
  <si>
    <t>MEL</t>
  </si>
  <si>
    <t>SGN-MEL</t>
  </si>
  <si>
    <t>VJ081</t>
  </si>
  <si>
    <t>61-A330</t>
  </si>
  <si>
    <t>SYD</t>
  </si>
  <si>
    <t>SYD-SGN</t>
  </si>
  <si>
    <t>VJ086</t>
  </si>
  <si>
    <t>SGN-SYD</t>
  </si>
  <si>
    <t>VJ085</t>
  </si>
  <si>
    <t>62-A330</t>
  </si>
  <si>
    <t>NRT-SGN</t>
  </si>
  <si>
    <t>VJ823</t>
  </si>
  <si>
    <t>VJ140</t>
  </si>
  <si>
    <t>VJ149</t>
  </si>
  <si>
    <t>63-A330</t>
  </si>
  <si>
    <t>DEL</t>
  </si>
  <si>
    <t>DEL-SGN</t>
  </si>
  <si>
    <t>VJ896</t>
  </si>
  <si>
    <t>12;4;6;</t>
  </si>
  <si>
    <t>VJ172</t>
  </si>
  <si>
    <t>VJ173</t>
  </si>
  <si>
    <t>BOM</t>
  </si>
  <si>
    <t>SGN-BOM</t>
  </si>
  <si>
    <t>VJ883</t>
  </si>
  <si>
    <t>BOM-SGN</t>
  </si>
  <si>
    <t>VJ884</t>
  </si>
  <si>
    <t>64-A330</t>
  </si>
  <si>
    <t>ALA</t>
  </si>
  <si>
    <t>ALA-CXR</t>
  </si>
  <si>
    <t>VJ062</t>
  </si>
  <si>
    <t>VJ784</t>
  </si>
  <si>
    <t>HAN-DEL</t>
  </si>
  <si>
    <t>VJ971</t>
  </si>
  <si>
    <t>66-A330</t>
  </si>
  <si>
    <t>VJ122</t>
  </si>
  <si>
    <t>VJ131</t>
  </si>
  <si>
    <t>VJ136</t>
  </si>
  <si>
    <t>VJ147</t>
  </si>
  <si>
    <t>VJ156</t>
  </si>
  <si>
    <t>VJ163</t>
  </si>
  <si>
    <t>67-A330</t>
  </si>
  <si>
    <t>VJ123</t>
  </si>
  <si>
    <t>VJ130</t>
  </si>
  <si>
    <t>VJ135</t>
  </si>
  <si>
    <t>VJ144</t>
  </si>
  <si>
    <t>VJ1153</t>
  </si>
  <si>
    <t>VJ1164</t>
  </si>
  <si>
    <t>HAN-CGK</t>
  </si>
  <si>
    <t>VJ929</t>
  </si>
  <si>
    <t>CGK-HAN</t>
  </si>
  <si>
    <t>VJ928</t>
  </si>
  <si>
    <t>VJ509</t>
  </si>
  <si>
    <t>VJ510</t>
  </si>
  <si>
    <t>VJ503</t>
  </si>
  <si>
    <t>VJ506</t>
  </si>
  <si>
    <t>VJ455</t>
  </si>
  <si>
    <t>VJ456</t>
  </si>
  <si>
    <t>VJ903</t>
  </si>
  <si>
    <t>VJ904</t>
  </si>
  <si>
    <t>70-A321</t>
  </si>
  <si>
    <t>VJ262</t>
  </si>
  <si>
    <t>VJ261</t>
  </si>
  <si>
    <t>VJ602</t>
  </si>
  <si>
    <t>VJ603</t>
  </si>
  <si>
    <t>DYG</t>
  </si>
  <si>
    <t>SGN-DYG</t>
  </si>
  <si>
    <t>VJ2552</t>
  </si>
  <si>
    <t>DYG-SGN</t>
  </si>
  <si>
    <t>VJ2553</t>
  </si>
  <si>
    <t>OUT</t>
  </si>
  <si>
    <t>IN</t>
  </si>
  <si>
    <t>TOTAL</t>
  </si>
  <si>
    <t>DOM</t>
  </si>
  <si>
    <t>INL</t>
  </si>
  <si>
    <t>CHARTER</t>
  </si>
  <si>
    <t>VJ1178</t>
  </si>
  <si>
    <t>VJ1610</t>
  </si>
  <si>
    <t>VJ1634</t>
  </si>
  <si>
    <t>VJ1324</t>
  </si>
  <si>
    <t>VJ1781</t>
  </si>
  <si>
    <t>VJ1772</t>
  </si>
  <si>
    <t>VJ1451</t>
  </si>
  <si>
    <t>VJ1452</t>
  </si>
  <si>
    <t>VJ1401</t>
  </si>
  <si>
    <t>VJ1457</t>
  </si>
  <si>
    <t>VJ1505</t>
  </si>
  <si>
    <t>VJ1506</t>
  </si>
  <si>
    <t>VJ1621</t>
  </si>
  <si>
    <t>VJ1600</t>
  </si>
  <si>
    <t>VJ141</t>
  </si>
  <si>
    <t>OK</t>
  </si>
  <si>
    <t>VJ152</t>
  </si>
  <si>
    <t>VJ157</t>
  </si>
  <si>
    <t>VJ778</t>
  </si>
  <si>
    <t>VJ508</t>
  </si>
  <si>
    <t>VJ517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</si>
</sst>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/mmm;@"/>
    <numFmt numFmtId="165" formatCode="h:mm;@"/>
    <numFmt numFmtId="166" formatCode="[$-C09]dd/mmm/yy;@"/>
    <numFmt numFmtId="167" formatCode="[$-1000000]h:mm;@"/>
  </numFmts>
  <fonts count="4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15" fontId="2" fillId="4" borderId="0" xfId="0" applyNumberFormat="1" applyFont="1" applyFill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16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readingOrder="1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5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 vertical="center" wrapText="1" readingOrder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6" borderId="0" xfId="0" applyFont="1" applyFill="1" applyAlignment="1">
      <alignment horizontal="center" vertical="center" readingOrder="1"/>
    </xf>
    <xf numFmtId="20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left" vertical="center"/>
    </xf>
    <xf numFmtId="15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0" fillId="2" borderId="0" xfId="0" applyNumberFormat="1" applyFill="1" applyAlignment="1">
      <alignment horizontal="center"/>
    </xf>
    <xf numFmtId="166" fontId="2" fillId="2" borderId="0" xfId="0" applyNumberFormat="1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center" vertical="center"/>
    </xf>
    <xf numFmtId="167" fontId="2" fillId="2" borderId="0" xfId="0" applyNumberFormat="1" applyFont="1" applyFill="1" applyAlignment="1">
      <alignment horizontal="center" vertical="center"/>
    </xf>
    <xf numFmtId="20" fontId="2" fillId="4" borderId="0" xfId="0" applyNumberFormat="1" applyFont="1" applyFill="1" applyAlignment="1">
      <alignment horizontal="center" vertical="center" readingOrder="1"/>
    </xf>
    <xf numFmtId="165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readingOrder="1"/>
    </xf>
    <xf numFmtId="0" fontId="2" fillId="7" borderId="0" xfId="0" applyFont="1" applyFill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16" fontId="0" fillId="4" borderId="3" xfId="0" applyNumberFormat="1" applyFill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5" fontId="2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1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ongthan/Desktop/moc.arr/DAILY%20SKED%2031MAR-10APR24.xlsx" TargetMode="External"/><Relationship Id="rId1" Type="http://schemas.openxmlformats.org/officeDocument/2006/relationships/externalLinkPath" Target="moc.arr/DAILY%20SKED%2031MAR-10APR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31MAR D7 - 6A330"/>
      <sheetName val="1APR D1-7A330"/>
      <sheetName val="2APR D2"/>
      <sheetName val="3APR D3"/>
      <sheetName val="4APR D4"/>
      <sheetName val="5APR D5"/>
      <sheetName val="6APR D6"/>
      <sheetName val="7APR D7"/>
      <sheetName val="8APR D1"/>
      <sheetName val="9APR D2"/>
      <sheetName val="10APR D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02">
          <cell r="D302" t="str">
            <v>AMD</v>
          </cell>
          <cell r="G302" t="str">
            <v>VJ1926</v>
          </cell>
          <cell r="H302">
            <v>6.9444444444444441E-3</v>
          </cell>
          <cell r="N302" t="str">
            <v>-</v>
          </cell>
        </row>
        <row r="548">
          <cell r="D548" t="str">
            <v>DEL</v>
          </cell>
          <cell r="G548" t="str">
            <v>VJ972</v>
          </cell>
          <cell r="H548">
            <v>3.472222222222222E-3</v>
          </cell>
          <cell r="N548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DE40B-7453-B146-8727-6176FE71EDEF}">
  <dimension ref="A1:T669"/>
  <sheetViews>
    <sheetView tabSelected="1" zoomScale="85" zoomScaleNormal="85" workbookViewId="0">
      <pane ySplit="1" topLeftCell="A185" activePane="bottomLeft" state="frozen"/>
      <selection activeCell="R1" sqref="R1:R1048576"/>
      <selection pane="bottomLeft" activeCell="V239" sqref="V239"/>
    </sheetView>
  </sheetViews>
  <sheetFormatPr baseColWidth="10" defaultColWidth="8.83203125" defaultRowHeight="15" x14ac:dyDescent="0.2"/>
  <cols>
    <col min="1" max="1" width="9.33203125" bestFit="1" customWidth="1"/>
    <col min="8" max="13" width="9.33203125" bestFit="1" customWidth="1"/>
    <col min="15" max="15" width="9.33203125" bestFit="1" customWidth="1"/>
    <col min="16" max="16" width="10" bestFit="1" customWidth="1"/>
    <col min="17" max="17" width="10.33203125" bestFit="1" customWidth="1"/>
    <col min="19" max="19" width="9.5" bestFit="1" customWidth="1"/>
    <col min="20" max="20" width="9.33203125" bestFit="1" customWidth="1"/>
  </cols>
  <sheetData>
    <row r="1" spans="1:2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3</v>
      </c>
      <c r="I1" s="3" t="s">
        <v>7</v>
      </c>
      <c r="J1" s="3" t="s">
        <v>8</v>
      </c>
      <c r="K1" s="3"/>
      <c r="L1" s="1" t="s">
        <v>9</v>
      </c>
      <c r="M1" s="4">
        <v>1</v>
      </c>
      <c r="N1" s="4" t="s">
        <v>10</v>
      </c>
      <c r="O1" s="1" t="s">
        <v>11</v>
      </c>
      <c r="P1" s="5" t="s">
        <v>12</v>
      </c>
      <c r="Q1" s="5" t="s">
        <v>13</v>
      </c>
      <c r="R1" s="6"/>
      <c r="S1" s="6"/>
      <c r="T1" s="1"/>
    </row>
    <row r="2" spans="1:20" x14ac:dyDescent="0.2">
      <c r="A2" s="7"/>
      <c r="B2" s="8"/>
      <c r="C2" s="7"/>
      <c r="D2" s="7"/>
      <c r="E2" s="7"/>
      <c r="F2" s="7"/>
      <c r="G2" s="7"/>
      <c r="H2" s="8"/>
      <c r="I2" s="8"/>
      <c r="J2" s="8"/>
      <c r="K2" s="8"/>
      <c r="L2" s="8"/>
      <c r="M2" s="7"/>
      <c r="N2" s="7"/>
      <c r="O2" s="7"/>
      <c r="P2" s="7"/>
      <c r="Q2" s="7"/>
      <c r="R2" s="9"/>
      <c r="S2" s="9"/>
      <c r="T2" s="9"/>
    </row>
    <row r="3" spans="1:20" x14ac:dyDescent="0.2">
      <c r="A3" s="9" t="s">
        <v>14</v>
      </c>
      <c r="B3" s="10" t="s">
        <v>15</v>
      </c>
      <c r="C3" s="9"/>
      <c r="D3" s="9" t="s">
        <v>16</v>
      </c>
      <c r="E3" s="9" t="s">
        <v>15</v>
      </c>
      <c r="F3" s="11" t="s">
        <v>17</v>
      </c>
      <c r="G3" s="11" t="s">
        <v>18</v>
      </c>
      <c r="H3" s="12">
        <v>8.3333333333333329E-2</v>
      </c>
      <c r="I3" s="12">
        <v>0.25694444444444448</v>
      </c>
      <c r="J3" s="10">
        <v>0.25694444444444448</v>
      </c>
      <c r="K3" s="10">
        <v>0.17361111111111113</v>
      </c>
      <c r="L3" s="13">
        <f>IF(G4=0,"-",H4-I3)</f>
        <v>5.5555555555555525E-2</v>
      </c>
      <c r="M3" s="13">
        <v>1</v>
      </c>
      <c r="N3" s="13" t="str">
        <f>IF(D4=E3,"OK",IF(N4=0,"-",IF(G3=G4,"OK","ER")))</f>
        <v>OK</v>
      </c>
      <c r="O3" s="9">
        <v>1234567</v>
      </c>
      <c r="P3" s="5">
        <v>45382</v>
      </c>
      <c r="Q3" s="5">
        <v>45591</v>
      </c>
      <c r="R3" s="14" t="s">
        <v>19</v>
      </c>
      <c r="S3" s="9"/>
      <c r="T3" s="9"/>
    </row>
    <row r="4" spans="1:20" s="9" customFormat="1" x14ac:dyDescent="0.2">
      <c r="A4" s="9" t="s">
        <v>14</v>
      </c>
      <c r="D4" s="9" t="s">
        <v>15</v>
      </c>
      <c r="E4" s="9" t="s">
        <v>20</v>
      </c>
      <c r="F4" s="11" t="s">
        <v>21</v>
      </c>
      <c r="G4" s="11" t="s">
        <v>22</v>
      </c>
      <c r="H4" s="10">
        <v>0.3125</v>
      </c>
      <c r="I4" s="10">
        <v>0.4861111111111111</v>
      </c>
      <c r="J4" s="10">
        <v>0.13194444444444445</v>
      </c>
      <c r="K4" s="10">
        <v>0.17361111111111113</v>
      </c>
      <c r="L4" s="13">
        <f>IF(G5=0,"-",H5-I4)</f>
        <v>4.1666666666666685E-2</v>
      </c>
      <c r="M4" s="13">
        <v>1</v>
      </c>
      <c r="N4" s="13" t="str">
        <f>IF(D5=E4,"OK",IF(N5=0,"-",IF(G4=G5,"OK","ER")))</f>
        <v>OK</v>
      </c>
      <c r="O4" s="15">
        <v>2467</v>
      </c>
      <c r="P4" s="5">
        <v>45382</v>
      </c>
      <c r="Q4" s="5">
        <v>45591</v>
      </c>
      <c r="R4" s="14" t="s">
        <v>19</v>
      </c>
    </row>
    <row r="5" spans="1:20" s="9" customFormat="1" x14ac:dyDescent="0.2">
      <c r="A5" s="9" t="s">
        <v>14</v>
      </c>
      <c r="D5" s="9" t="s">
        <v>20</v>
      </c>
      <c r="E5" s="9" t="s">
        <v>15</v>
      </c>
      <c r="F5" s="11" t="s">
        <v>23</v>
      </c>
      <c r="G5" s="11" t="s">
        <v>24</v>
      </c>
      <c r="H5" s="10">
        <v>0.52777777777777779</v>
      </c>
      <c r="I5" s="10">
        <v>0.61805555555555558</v>
      </c>
      <c r="J5" s="10">
        <v>0.13194444444444445</v>
      </c>
      <c r="K5" s="10">
        <v>9.0277777777777776E-2</v>
      </c>
      <c r="L5" s="13">
        <f>IF(G6=0,"-",H6-I5)</f>
        <v>23.069444444444443</v>
      </c>
      <c r="M5" s="13">
        <v>1</v>
      </c>
      <c r="N5" s="13" t="str">
        <f>IF(D6=E5,"OK",IF(N6=0,"-",IF(G5=G6,"OK","ER")))</f>
        <v>OK</v>
      </c>
      <c r="O5" s="15">
        <v>2467</v>
      </c>
      <c r="P5" s="5">
        <v>45382</v>
      </c>
      <c r="Q5" s="5">
        <v>45591</v>
      </c>
      <c r="R5" s="14" t="s">
        <v>19</v>
      </c>
    </row>
    <row r="6" spans="1:20" x14ac:dyDescent="0.2">
      <c r="A6" s="9" t="s">
        <v>14</v>
      </c>
      <c r="B6" s="10"/>
      <c r="C6" s="10" t="s">
        <v>15</v>
      </c>
      <c r="D6" s="9" t="s">
        <v>15</v>
      </c>
      <c r="E6" s="9" t="s">
        <v>16</v>
      </c>
      <c r="F6" s="11" t="s">
        <v>25</v>
      </c>
      <c r="G6" s="11" t="s">
        <v>26</v>
      </c>
      <c r="H6" s="12">
        <v>23.6875</v>
      </c>
      <c r="I6" s="12">
        <v>4.1666666666666664E-2</v>
      </c>
      <c r="J6" s="10">
        <v>0.27083333333333331</v>
      </c>
      <c r="K6" s="10">
        <v>0.35416666666666669</v>
      </c>
      <c r="L6" s="13" t="str">
        <f>IF(G7=0,"-",H7-I6)</f>
        <v>-</v>
      </c>
      <c r="M6" s="13">
        <v>1</v>
      </c>
      <c r="N6" s="13" t="str">
        <f>IF(D7=E6,"OK",IF(N7=0,"-",IF(G6=G7,"OK","ER")))</f>
        <v>-</v>
      </c>
      <c r="O6" s="9">
        <v>1234567</v>
      </c>
      <c r="P6" s="5">
        <v>45382</v>
      </c>
      <c r="Q6" s="5">
        <v>45591</v>
      </c>
      <c r="R6" s="14" t="s">
        <v>19</v>
      </c>
      <c r="S6" s="9"/>
      <c r="T6" s="9"/>
    </row>
    <row r="7" spans="1:20" x14ac:dyDescent="0.2">
      <c r="A7" s="9"/>
      <c r="B7" s="9"/>
      <c r="C7" s="9"/>
      <c r="D7" s="9"/>
      <c r="E7" s="9"/>
      <c r="F7" s="9"/>
      <c r="G7" s="9"/>
      <c r="H7" s="10"/>
      <c r="I7" s="10"/>
      <c r="J7" s="10"/>
      <c r="K7" s="10"/>
      <c r="L7" s="10"/>
      <c r="M7" s="9"/>
      <c r="N7" s="9"/>
      <c r="O7" s="9"/>
      <c r="P7" s="5"/>
      <c r="Q7" s="5"/>
      <c r="R7" s="9"/>
      <c r="S7" s="9"/>
      <c r="T7" s="9"/>
    </row>
    <row r="8" spans="1:20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9"/>
      <c r="S8" s="9"/>
      <c r="T8" s="9"/>
    </row>
    <row r="9" spans="1:20" x14ac:dyDescent="0.2">
      <c r="A9" s="9" t="s">
        <v>27</v>
      </c>
      <c r="B9" s="9" t="s">
        <v>15</v>
      </c>
      <c r="C9" s="9"/>
      <c r="D9" s="9" t="s">
        <v>15</v>
      </c>
      <c r="E9" s="9" t="s">
        <v>28</v>
      </c>
      <c r="F9" s="9" t="s">
        <v>29</v>
      </c>
      <c r="G9" s="9" t="s">
        <v>30</v>
      </c>
      <c r="H9" s="10">
        <v>0.27777777777777779</v>
      </c>
      <c r="I9" s="10">
        <v>0.36805555555555558</v>
      </c>
      <c r="J9" s="10">
        <v>9.0277777777777776E-2</v>
      </c>
      <c r="K9" s="10">
        <v>9.0277777777777776E-2</v>
      </c>
      <c r="L9" s="13">
        <f>IF(G10=0,"-",H10-I9)</f>
        <v>4.1666666666666685E-2</v>
      </c>
      <c r="M9" s="13">
        <v>1</v>
      </c>
      <c r="N9" s="13" t="str">
        <f>IF(D10=E9,"OK",IF(N10=0,"-",IF(G9=G10,"OK","ER")))</f>
        <v>OK</v>
      </c>
      <c r="O9" s="9" t="s">
        <v>31</v>
      </c>
      <c r="P9" s="5">
        <v>45382</v>
      </c>
      <c r="Q9" s="5">
        <v>45591</v>
      </c>
      <c r="R9" s="14" t="s">
        <v>32</v>
      </c>
      <c r="S9" s="9"/>
      <c r="T9" s="9"/>
    </row>
    <row r="10" spans="1:20" x14ac:dyDescent="0.2">
      <c r="A10" s="9" t="s">
        <v>27</v>
      </c>
      <c r="B10" s="10"/>
      <c r="C10" s="9"/>
      <c r="D10" s="9" t="s">
        <v>28</v>
      </c>
      <c r="E10" s="9" t="s">
        <v>15</v>
      </c>
      <c r="F10" s="9" t="s">
        <v>33</v>
      </c>
      <c r="G10" s="9" t="s">
        <v>34</v>
      </c>
      <c r="H10" s="10">
        <v>0.40972222222222227</v>
      </c>
      <c r="I10" s="10">
        <v>0.5</v>
      </c>
      <c r="J10" s="10">
        <v>9.0277777777777776E-2</v>
      </c>
      <c r="K10" s="10">
        <v>9.0277777777777776E-2</v>
      </c>
      <c r="L10" s="13">
        <f>IF(G11=0,"-",H11-I10)</f>
        <v>4.8611111111111049E-2</v>
      </c>
      <c r="M10" s="13">
        <v>1</v>
      </c>
      <c r="N10" s="13" t="str">
        <f>IF(D11=E10,"OK",IF(N11=0,"-",IF(G10=G11,"OK","ER")))</f>
        <v>OK</v>
      </c>
      <c r="O10" s="9" t="s">
        <v>31</v>
      </c>
      <c r="P10" s="5">
        <v>45382</v>
      </c>
      <c r="Q10" s="5">
        <v>45591</v>
      </c>
      <c r="R10" s="14" t="s">
        <v>32</v>
      </c>
      <c r="S10" s="9"/>
      <c r="T10" s="9"/>
    </row>
    <row r="11" spans="1:20" x14ac:dyDescent="0.2">
      <c r="A11" s="9" t="s">
        <v>27</v>
      </c>
      <c r="B11" s="9"/>
      <c r="C11" s="9"/>
      <c r="D11" s="9" t="s">
        <v>15</v>
      </c>
      <c r="E11" s="9" t="s">
        <v>28</v>
      </c>
      <c r="F11" s="9" t="s">
        <v>29</v>
      </c>
      <c r="G11" s="9" t="s">
        <v>35</v>
      </c>
      <c r="H11" s="10">
        <v>0.54861111111111105</v>
      </c>
      <c r="I11" s="10">
        <v>0.63888888888888884</v>
      </c>
      <c r="J11" s="10">
        <v>9.0277777777777776E-2</v>
      </c>
      <c r="K11" s="10">
        <v>9.0277777777777776E-2</v>
      </c>
      <c r="L11" s="13">
        <f>IF(G12=0,"-",H12-I11)</f>
        <v>3.4722222222222321E-2</v>
      </c>
      <c r="M11" s="13">
        <v>1</v>
      </c>
      <c r="N11" s="13" t="str">
        <f>IF(D12=E11,"OK",IF(N12=0,"-",IF(G11=G12,"OK","ER")))</f>
        <v>OK</v>
      </c>
      <c r="O11" s="9" t="s">
        <v>36</v>
      </c>
      <c r="P11" s="5">
        <v>45382</v>
      </c>
      <c r="Q11" s="5">
        <v>45591</v>
      </c>
      <c r="R11" s="14" t="s">
        <v>32</v>
      </c>
      <c r="S11" s="9"/>
      <c r="T11" s="9"/>
    </row>
    <row r="12" spans="1:20" x14ac:dyDescent="0.2">
      <c r="A12" s="9" t="s">
        <v>27</v>
      </c>
      <c r="B12" s="10"/>
      <c r="C12" s="9"/>
      <c r="D12" s="9" t="s">
        <v>28</v>
      </c>
      <c r="E12" s="9" t="s">
        <v>15</v>
      </c>
      <c r="F12" s="9" t="s">
        <v>33</v>
      </c>
      <c r="G12" s="9" t="s">
        <v>37</v>
      </c>
      <c r="H12" s="10">
        <v>0.67361111111111116</v>
      </c>
      <c r="I12" s="10">
        <v>0.76388888888888895</v>
      </c>
      <c r="J12" s="10">
        <v>9.0277777777777776E-2</v>
      </c>
      <c r="K12" s="10">
        <v>9.0277777777777776E-2</v>
      </c>
      <c r="L12" s="13" t="str">
        <f>IF(G543=0,"-",H543-I12)</f>
        <v>-</v>
      </c>
      <c r="M12" s="13">
        <v>1</v>
      </c>
      <c r="N12" s="13" t="str">
        <f>IF(D543=E12,"OK",IF(N543=0,"-",IF(G12=G543,"OK","ER")))</f>
        <v>-</v>
      </c>
      <c r="O12" s="9" t="s">
        <v>36</v>
      </c>
      <c r="P12" s="5">
        <v>45382</v>
      </c>
      <c r="Q12" s="5">
        <v>45591</v>
      </c>
      <c r="R12" s="14" t="s">
        <v>32</v>
      </c>
      <c r="S12" s="9"/>
      <c r="T12" s="9"/>
    </row>
    <row r="13" spans="1:20" x14ac:dyDescent="0.2">
      <c r="A13" s="9" t="s">
        <v>27</v>
      </c>
      <c r="B13" s="9"/>
      <c r="C13" s="9" t="s">
        <v>15</v>
      </c>
      <c r="D13" s="9" t="s">
        <v>15</v>
      </c>
      <c r="E13" s="9" t="s">
        <v>38</v>
      </c>
      <c r="F13" s="11" t="s">
        <v>39</v>
      </c>
      <c r="G13" s="11" t="s">
        <v>40</v>
      </c>
      <c r="H13" s="10">
        <v>0.97222222222222221</v>
      </c>
      <c r="I13" s="10">
        <v>0.31944444444444448</v>
      </c>
      <c r="J13" s="10">
        <v>0.2638888888888889</v>
      </c>
      <c r="K13" s="10">
        <v>0.34722222222222227</v>
      </c>
      <c r="L13" s="13" t="str">
        <f>IF(G14=0,"-",H14-I13)</f>
        <v>-</v>
      </c>
      <c r="M13" s="13">
        <v>1</v>
      </c>
      <c r="N13" s="13" t="str">
        <f>IF(D14=E13,"OK",IF(N14=0,"-",IF(G13=G14,"OK","ER")))</f>
        <v>-</v>
      </c>
      <c r="O13" s="9">
        <v>1234567</v>
      </c>
      <c r="P13" s="5">
        <v>45382</v>
      </c>
      <c r="Q13" s="5">
        <v>45591</v>
      </c>
      <c r="R13" s="14" t="s">
        <v>32</v>
      </c>
      <c r="S13" s="9"/>
      <c r="T13" s="9"/>
    </row>
    <row r="14" spans="1:20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5"/>
      <c r="Q14" s="5"/>
      <c r="R14" s="9"/>
      <c r="S14" s="9"/>
      <c r="T14" s="9"/>
    </row>
    <row r="15" spans="1:20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9"/>
      <c r="S15" s="9"/>
      <c r="T15" s="9"/>
    </row>
    <row r="16" spans="1:20" x14ac:dyDescent="0.2">
      <c r="A16" s="9" t="s">
        <v>41</v>
      </c>
      <c r="B16" s="9" t="s">
        <v>15</v>
      </c>
      <c r="C16" s="9"/>
      <c r="D16" s="9" t="s">
        <v>42</v>
      </c>
      <c r="E16" s="9" t="s">
        <v>43</v>
      </c>
      <c r="F16" s="11" t="s">
        <v>44</v>
      </c>
      <c r="G16" s="11" t="s">
        <v>45</v>
      </c>
      <c r="H16" s="10">
        <v>24.083333333333336</v>
      </c>
      <c r="I16" s="10">
        <v>24.270833333333336</v>
      </c>
      <c r="J16" s="10">
        <v>0.1388888888888889</v>
      </c>
      <c r="K16" s="10">
        <v>0.20138888888888887</v>
      </c>
      <c r="L16" s="13">
        <f>IF(G17=0,"-",H17-I16)</f>
        <v>4.1666666666667851E-2</v>
      </c>
      <c r="M16" s="13">
        <v>1</v>
      </c>
      <c r="N16" s="13" t="str">
        <f>IF(D17=E16,"OK",IF(N17=0,"-",IF(G16=G17,"OK","ER")))</f>
        <v>OK</v>
      </c>
      <c r="O16" s="9" t="s">
        <v>46</v>
      </c>
      <c r="P16" s="16">
        <v>45391</v>
      </c>
      <c r="Q16" s="5">
        <v>45570</v>
      </c>
      <c r="R16" s="14" t="s">
        <v>47</v>
      </c>
      <c r="S16" s="9"/>
      <c r="T16" s="9"/>
    </row>
    <row r="17" spans="1:20" x14ac:dyDescent="0.2">
      <c r="A17" s="9" t="s">
        <v>41</v>
      </c>
      <c r="B17" s="10"/>
      <c r="C17" s="9"/>
      <c r="D17" s="9" t="s">
        <v>43</v>
      </c>
      <c r="E17" s="9" t="s">
        <v>42</v>
      </c>
      <c r="F17" s="11" t="s">
        <v>48</v>
      </c>
      <c r="G17" s="11" t="s">
        <v>49</v>
      </c>
      <c r="H17" s="10">
        <v>24.312500000000004</v>
      </c>
      <c r="I17" s="10">
        <v>24.437500000000004</v>
      </c>
      <c r="J17" s="10">
        <v>0.16666666666666666</v>
      </c>
      <c r="K17" s="10">
        <v>0.10416666666666667</v>
      </c>
      <c r="L17" s="13">
        <f>IF(G18=0,"-",H18-I17)</f>
        <v>3.4722222222221433E-2</v>
      </c>
      <c r="M17" s="13">
        <v>1</v>
      </c>
      <c r="N17" s="13" t="str">
        <f>IF(D18=E17,"OK",IF(N18=0,"-",IF(G17=G18,"OK","ER")))</f>
        <v>OK</v>
      </c>
      <c r="O17" s="9" t="s">
        <v>46</v>
      </c>
      <c r="P17" s="16">
        <v>45391</v>
      </c>
      <c r="Q17" s="5">
        <v>45570</v>
      </c>
      <c r="R17" s="14" t="s">
        <v>47</v>
      </c>
      <c r="S17" s="9"/>
      <c r="T17" s="9"/>
    </row>
    <row r="18" spans="1:20" x14ac:dyDescent="0.2">
      <c r="A18" s="9" t="s">
        <v>41</v>
      </c>
      <c r="B18" s="10"/>
      <c r="C18" s="9" t="s">
        <v>15</v>
      </c>
      <c r="D18" s="9" t="s">
        <v>42</v>
      </c>
      <c r="E18" s="9" t="s">
        <v>15</v>
      </c>
      <c r="F18" s="11" t="s">
        <v>50</v>
      </c>
      <c r="G18" s="11" t="s">
        <v>49</v>
      </c>
      <c r="H18" s="10">
        <v>24.472222222222225</v>
      </c>
      <c r="I18" s="10">
        <v>24.701388888888893</v>
      </c>
      <c r="J18" s="10">
        <v>0.28472222222222221</v>
      </c>
      <c r="K18" s="10">
        <v>0.23611111111111113</v>
      </c>
      <c r="L18" s="13" t="str">
        <f>IF(G19=0,"-",H19-I18)</f>
        <v>-</v>
      </c>
      <c r="M18" s="13">
        <v>1</v>
      </c>
      <c r="N18" s="13" t="str">
        <f>IF(D19=E18,"OK",IF(N19=0,"-",IF(G18=G19,"OK","ER")))</f>
        <v>-</v>
      </c>
      <c r="O18" s="9" t="s">
        <v>46</v>
      </c>
      <c r="P18" s="16">
        <v>45391</v>
      </c>
      <c r="Q18" s="5">
        <v>45570</v>
      </c>
      <c r="R18" s="14" t="s">
        <v>47</v>
      </c>
      <c r="S18" s="9"/>
      <c r="T18" s="9"/>
    </row>
    <row r="19" spans="1:20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5"/>
      <c r="Q19" s="5"/>
      <c r="R19" s="9"/>
      <c r="S19" s="9"/>
      <c r="T19" s="9"/>
    </row>
    <row r="20" spans="1:20" x14ac:dyDescent="0.2">
      <c r="A20" s="7"/>
      <c r="B20" s="8"/>
      <c r="C20" s="7"/>
      <c r="D20" s="7"/>
      <c r="E20" s="7"/>
      <c r="F20" s="7"/>
      <c r="G20" s="7"/>
      <c r="H20" s="8"/>
      <c r="I20" s="8"/>
      <c r="J20" s="8"/>
      <c r="K20" s="8"/>
      <c r="L20" s="8"/>
      <c r="M20" s="7"/>
      <c r="N20" s="7"/>
      <c r="O20" s="7"/>
      <c r="P20" s="7"/>
      <c r="Q20" s="7"/>
      <c r="R20" s="9"/>
      <c r="S20" s="9"/>
      <c r="T20" s="9"/>
    </row>
    <row r="21" spans="1:20" x14ac:dyDescent="0.2">
      <c r="A21" s="9" t="s">
        <v>51</v>
      </c>
      <c r="B21" s="10" t="s">
        <v>15</v>
      </c>
      <c r="C21" s="17"/>
      <c r="D21" s="9" t="s">
        <v>15</v>
      </c>
      <c r="E21" s="9" t="s">
        <v>52</v>
      </c>
      <c r="F21" s="11" t="s">
        <v>53</v>
      </c>
      <c r="G21" s="11" t="s">
        <v>54</v>
      </c>
      <c r="H21" s="18">
        <v>0.34375000000000011</v>
      </c>
      <c r="I21" s="10">
        <v>0.54513888888888895</v>
      </c>
      <c r="J21" s="10">
        <v>0.15972222222222224</v>
      </c>
      <c r="K21" s="10">
        <v>0.20138888888888887</v>
      </c>
      <c r="L21" s="13">
        <f>IF(G22=0,"-",H22-I21)</f>
        <v>4.166666666666663E-2</v>
      </c>
      <c r="M21" s="13">
        <v>1</v>
      </c>
      <c r="N21" s="13" t="str">
        <f>IF(D22=E21,"OK",IF(N22=0,"-",IF(G21=G22,"OK","ER")))</f>
        <v>OK</v>
      </c>
      <c r="O21" s="9">
        <v>1234567</v>
      </c>
      <c r="P21" s="5">
        <v>45382</v>
      </c>
      <c r="Q21" s="5">
        <v>45591</v>
      </c>
      <c r="R21" s="14" t="s">
        <v>55</v>
      </c>
      <c r="S21" s="9"/>
      <c r="T21" s="9"/>
    </row>
    <row r="22" spans="1:20" x14ac:dyDescent="0.2">
      <c r="A22" s="9" t="s">
        <v>51</v>
      </c>
      <c r="B22" s="10"/>
      <c r="C22" s="9"/>
      <c r="D22" s="9" t="s">
        <v>52</v>
      </c>
      <c r="E22" s="9" t="s">
        <v>15</v>
      </c>
      <c r="F22" s="11" t="s">
        <v>56</v>
      </c>
      <c r="G22" s="11" t="s">
        <v>57</v>
      </c>
      <c r="H22" s="10">
        <v>0.58680555555555558</v>
      </c>
      <c r="I22" s="10">
        <v>0.70486111111111116</v>
      </c>
      <c r="J22" s="10">
        <v>0.15972222222222224</v>
      </c>
      <c r="K22" s="10">
        <v>0.11805555555555557</v>
      </c>
      <c r="L22" s="13">
        <f>IF(G23=0,"-",H23-I22)</f>
        <v>9.375E-2</v>
      </c>
      <c r="M22" s="13">
        <v>1</v>
      </c>
      <c r="N22" s="13" t="str">
        <f>IF(D23=E22,"OK",IF(N23=0,"-",IF(G22=G23,"OK","ER")))</f>
        <v>OK</v>
      </c>
      <c r="O22" s="9">
        <v>1234567</v>
      </c>
      <c r="P22" s="5">
        <v>45382</v>
      </c>
      <c r="Q22" s="5">
        <v>45591</v>
      </c>
      <c r="R22" s="14" t="s">
        <v>55</v>
      </c>
      <c r="S22" s="9"/>
      <c r="T22" s="9"/>
    </row>
    <row r="23" spans="1:20" x14ac:dyDescent="0.2">
      <c r="A23" s="9" t="s">
        <v>51</v>
      </c>
      <c r="B23" s="10"/>
      <c r="C23" s="17"/>
      <c r="D23" s="9" t="s">
        <v>15</v>
      </c>
      <c r="E23" s="9" t="s">
        <v>58</v>
      </c>
      <c r="F23" s="11" t="s">
        <v>59</v>
      </c>
      <c r="G23" s="11" t="s">
        <v>60</v>
      </c>
      <c r="H23" s="10">
        <v>0.79861111111111116</v>
      </c>
      <c r="I23" s="10">
        <v>0.95138888888888873</v>
      </c>
      <c r="J23" s="10">
        <v>0.21875</v>
      </c>
      <c r="K23" s="10">
        <v>0.15625</v>
      </c>
      <c r="L23" s="13">
        <f>IF(G24=0,"-",H24-I23)</f>
        <v>4.1666666666666741E-2</v>
      </c>
      <c r="M23" s="13">
        <v>1</v>
      </c>
      <c r="N23" s="13" t="str">
        <f>IF(D24=E23,"OK",IF(N24=0,"-",IF(G23=G24,"OK","ER")))</f>
        <v>OK</v>
      </c>
      <c r="O23" s="9">
        <v>1234567</v>
      </c>
      <c r="P23" s="5">
        <v>45382</v>
      </c>
      <c r="Q23" s="5">
        <v>45591</v>
      </c>
      <c r="R23" s="14" t="s">
        <v>55</v>
      </c>
      <c r="S23" s="9"/>
      <c r="T23" s="9"/>
    </row>
    <row r="24" spans="1:20" x14ac:dyDescent="0.2">
      <c r="A24" s="9" t="s">
        <v>51</v>
      </c>
      <c r="B24" s="10"/>
      <c r="C24" s="10" t="s">
        <v>15</v>
      </c>
      <c r="D24" s="9" t="s">
        <v>58</v>
      </c>
      <c r="E24" s="9" t="s">
        <v>15</v>
      </c>
      <c r="F24" s="11" t="s">
        <v>61</v>
      </c>
      <c r="G24" s="11" t="s">
        <v>62</v>
      </c>
      <c r="H24" s="10">
        <v>0.99305555555555547</v>
      </c>
      <c r="I24" s="10">
        <v>0.27083333333333331</v>
      </c>
      <c r="J24" s="10">
        <v>0.21527777777777779</v>
      </c>
      <c r="K24" s="10">
        <v>0.27777777777777779</v>
      </c>
      <c r="L24" s="13" t="str">
        <f>IF(G25=0,"-",H25-I24)</f>
        <v>-</v>
      </c>
      <c r="M24" s="13">
        <v>1</v>
      </c>
      <c r="N24" s="13" t="str">
        <f>IF(D25=E24,"OK",IF(N25=0,"-",IF(G24=G25,"OK","ER")))</f>
        <v>-</v>
      </c>
      <c r="O24" s="9">
        <v>1234567</v>
      </c>
      <c r="P24" s="5">
        <v>45382</v>
      </c>
      <c r="Q24" s="5">
        <v>45591</v>
      </c>
      <c r="R24" s="14" t="s">
        <v>55</v>
      </c>
      <c r="S24" s="9"/>
      <c r="T24" s="9"/>
    </row>
    <row r="25" spans="1:20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5"/>
      <c r="Q25" s="5"/>
      <c r="R25" s="9"/>
      <c r="S25" s="9"/>
      <c r="T25" s="9"/>
    </row>
    <row r="26" spans="1:20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9"/>
      <c r="S26" s="9"/>
      <c r="T26" s="9"/>
    </row>
    <row r="27" spans="1:20" x14ac:dyDescent="0.2">
      <c r="A27" s="9" t="s">
        <v>63</v>
      </c>
      <c r="B27" s="9" t="s">
        <v>28</v>
      </c>
      <c r="C27" s="9"/>
      <c r="D27" s="9" t="s">
        <v>28</v>
      </c>
      <c r="E27" s="9" t="s">
        <v>64</v>
      </c>
      <c r="F27" s="11" t="s">
        <v>65</v>
      </c>
      <c r="G27" s="11" t="s">
        <v>66</v>
      </c>
      <c r="H27" s="10">
        <v>5.555555555555558E-2</v>
      </c>
      <c r="I27" s="10">
        <v>0.3263888888888889</v>
      </c>
      <c r="J27" s="10">
        <v>0.1875</v>
      </c>
      <c r="K27" s="10">
        <v>0.27083333333333331</v>
      </c>
      <c r="L27" s="13">
        <f>IF(G28=0,"-",H28-I27)</f>
        <v>6.25E-2</v>
      </c>
      <c r="M27" s="13">
        <v>1</v>
      </c>
      <c r="N27" s="13" t="str">
        <f>IF(D28=E27,"OK",IF(N28=0,"-",IF(G27=G28,"OK","ER")))</f>
        <v>OK</v>
      </c>
      <c r="O27" s="9">
        <v>1234567</v>
      </c>
      <c r="P27" s="5">
        <v>45382</v>
      </c>
      <c r="Q27" s="5">
        <v>45591</v>
      </c>
      <c r="R27" s="14" t="s">
        <v>67</v>
      </c>
      <c r="S27" s="9"/>
      <c r="T27" s="9"/>
    </row>
    <row r="28" spans="1:20" x14ac:dyDescent="0.2">
      <c r="A28" s="9" t="s">
        <v>63</v>
      </c>
      <c r="B28" s="10"/>
      <c r="C28" s="9"/>
      <c r="D28" s="9" t="s">
        <v>64</v>
      </c>
      <c r="E28" s="9" t="s">
        <v>28</v>
      </c>
      <c r="F28" s="11" t="s">
        <v>68</v>
      </c>
      <c r="G28" s="11" t="s">
        <v>69</v>
      </c>
      <c r="H28" s="10">
        <v>0.3888888888888889</v>
      </c>
      <c r="I28" s="10">
        <v>0.51388888888888884</v>
      </c>
      <c r="J28" s="10">
        <v>0.20833333333333334</v>
      </c>
      <c r="K28" s="10">
        <v>0.125</v>
      </c>
      <c r="L28" s="13">
        <f>IF(G29=0,"-",H29-I28)</f>
        <v>8.680555555555558E-2</v>
      </c>
      <c r="M28" s="13">
        <v>1</v>
      </c>
      <c r="N28" s="13" t="str">
        <f>IF(D29=E28,"OK",IF(N29=0,"-",IF(G28=G29,"OK","ER")))</f>
        <v>OK</v>
      </c>
      <c r="O28" s="9">
        <v>1234567</v>
      </c>
      <c r="P28" s="5">
        <v>45382</v>
      </c>
      <c r="Q28" s="5">
        <v>45591</v>
      </c>
      <c r="R28" s="14" t="s">
        <v>67</v>
      </c>
      <c r="S28" s="9"/>
      <c r="T28" s="9"/>
    </row>
    <row r="29" spans="1:20" x14ac:dyDescent="0.2">
      <c r="A29" s="9" t="s">
        <v>63</v>
      </c>
      <c r="B29" s="9"/>
      <c r="C29" s="9"/>
      <c r="D29" s="9" t="s">
        <v>28</v>
      </c>
      <c r="E29" s="9" t="s">
        <v>70</v>
      </c>
      <c r="F29" s="11" t="s">
        <v>71</v>
      </c>
      <c r="G29" s="11" t="s">
        <v>72</v>
      </c>
      <c r="H29" s="10">
        <v>0.60069444444444442</v>
      </c>
      <c r="I29" s="10">
        <v>0.75</v>
      </c>
      <c r="J29" s="10">
        <v>0.12152777777777778</v>
      </c>
      <c r="K29" s="10">
        <v>0.16319444444444445</v>
      </c>
      <c r="L29" s="13">
        <f>IF(G30=0,"-",H30-I29)</f>
        <v>4.166666666666663E-2</v>
      </c>
      <c r="M29" s="13">
        <v>1</v>
      </c>
      <c r="N29" s="13" t="str">
        <f>IF(D30=E29,"OK",IF(N30=0,"-",IF(G29=G30,"OK","ER")))</f>
        <v>OK</v>
      </c>
      <c r="O29" s="9">
        <v>1234567</v>
      </c>
      <c r="P29" s="5">
        <v>45382</v>
      </c>
      <c r="Q29" s="5">
        <v>45591</v>
      </c>
      <c r="R29" s="14" t="s">
        <v>67</v>
      </c>
      <c r="S29" s="9"/>
      <c r="T29" s="9"/>
    </row>
    <row r="30" spans="1:20" x14ac:dyDescent="0.2">
      <c r="A30" s="9" t="s">
        <v>63</v>
      </c>
      <c r="B30" s="9"/>
      <c r="C30" s="9" t="s">
        <v>28</v>
      </c>
      <c r="D30" s="9" t="s">
        <v>70</v>
      </c>
      <c r="E30" s="9" t="s">
        <v>28</v>
      </c>
      <c r="F30" s="11" t="s">
        <v>73</v>
      </c>
      <c r="G30" s="11" t="s">
        <v>74</v>
      </c>
      <c r="H30" s="10">
        <v>0.79166666666666663</v>
      </c>
      <c r="I30" s="10">
        <v>0.87152777777777779</v>
      </c>
      <c r="J30" s="10">
        <v>0.13194444444444445</v>
      </c>
      <c r="K30" s="10">
        <v>9.0277777777777776E-2</v>
      </c>
      <c r="L30" s="13" t="str">
        <f>IF(G31=0,"-",H31-I30)</f>
        <v>-</v>
      </c>
      <c r="M30" s="13">
        <v>1</v>
      </c>
      <c r="N30" s="13" t="str">
        <f>IF(D31=E30,"OK",IF(N31=0,"-",IF(G30=G31,"OK","ER")))</f>
        <v>-</v>
      </c>
      <c r="O30" s="9">
        <v>1234567</v>
      </c>
      <c r="P30" s="5">
        <v>45382</v>
      </c>
      <c r="Q30" s="5">
        <v>45591</v>
      </c>
      <c r="R30" s="14" t="s">
        <v>67</v>
      </c>
      <c r="S30" s="9"/>
      <c r="T30" s="9"/>
    </row>
    <row r="31" spans="1:20" x14ac:dyDescent="0.2">
      <c r="A31" s="9"/>
      <c r="B31" s="9"/>
      <c r="C31" s="9"/>
      <c r="D31" s="9"/>
      <c r="E31" s="9"/>
      <c r="F31" s="9"/>
      <c r="G31" s="9"/>
      <c r="H31" s="10"/>
      <c r="I31" s="10"/>
      <c r="J31" s="10"/>
      <c r="K31" s="10"/>
      <c r="L31" s="10"/>
      <c r="M31" s="9"/>
      <c r="N31" s="9"/>
      <c r="O31" s="9"/>
      <c r="P31" s="5"/>
      <c r="Q31" s="5"/>
      <c r="R31" s="9"/>
      <c r="S31" s="9"/>
      <c r="T31" s="9"/>
    </row>
    <row r="32" spans="1:20" x14ac:dyDescent="0.2">
      <c r="A32" s="7"/>
      <c r="B32" s="8"/>
      <c r="C32" s="7"/>
      <c r="D32" s="7"/>
      <c r="E32" s="7"/>
      <c r="F32" s="7"/>
      <c r="G32" s="7"/>
      <c r="H32" s="8"/>
      <c r="I32" s="8"/>
      <c r="J32" s="8"/>
      <c r="K32" s="8"/>
      <c r="L32" s="8"/>
      <c r="M32" s="7"/>
      <c r="N32" s="7"/>
      <c r="O32" s="7"/>
      <c r="P32" s="7"/>
      <c r="Q32" s="7"/>
      <c r="R32" s="9"/>
      <c r="S32" s="9"/>
      <c r="T32" s="9"/>
    </row>
    <row r="33" spans="1:20" x14ac:dyDescent="0.2">
      <c r="A33" s="9" t="s">
        <v>75</v>
      </c>
      <c r="B33" s="10" t="s">
        <v>28</v>
      </c>
      <c r="C33" s="9"/>
      <c r="D33" s="9" t="s">
        <v>28</v>
      </c>
      <c r="E33" s="9" t="s">
        <v>76</v>
      </c>
      <c r="F33" s="11" t="s">
        <v>77</v>
      </c>
      <c r="G33" s="11" t="s">
        <v>78</v>
      </c>
      <c r="H33" s="10">
        <v>8.6805555555555552E-2</v>
      </c>
      <c r="I33" s="10">
        <v>0.33680555555555558</v>
      </c>
      <c r="J33" s="10">
        <v>0.17708333333333334</v>
      </c>
      <c r="K33" s="10">
        <v>0.26041666666666669</v>
      </c>
      <c r="L33" s="13">
        <f>IF(G34=0,"-",H34-I33)</f>
        <v>4.8611111111111105E-2</v>
      </c>
      <c r="M33" s="13">
        <v>1</v>
      </c>
      <c r="N33" s="13" t="str">
        <f>IF(D34=E33,"OK",IF(N34=0,"-",IF(G33=G34,"OK","ER")))</f>
        <v>OK</v>
      </c>
      <c r="O33" s="9" t="s">
        <v>79</v>
      </c>
      <c r="P33" s="5">
        <v>45382</v>
      </c>
      <c r="Q33" s="5">
        <v>45591</v>
      </c>
      <c r="R33" s="14" t="s">
        <v>80</v>
      </c>
      <c r="S33" s="9"/>
      <c r="T33" s="9"/>
    </row>
    <row r="34" spans="1:20" x14ac:dyDescent="0.2">
      <c r="A34" s="9" t="s">
        <v>75</v>
      </c>
      <c r="B34" s="9"/>
      <c r="C34" s="9"/>
      <c r="D34" s="9" t="s">
        <v>76</v>
      </c>
      <c r="E34" s="9" t="s">
        <v>28</v>
      </c>
      <c r="F34" s="11" t="s">
        <v>81</v>
      </c>
      <c r="G34" s="11" t="s">
        <v>82</v>
      </c>
      <c r="H34" s="10">
        <v>0.38541666666666669</v>
      </c>
      <c r="I34" s="10">
        <v>0.48958333333333337</v>
      </c>
      <c r="J34" s="10">
        <v>0.1875</v>
      </c>
      <c r="K34" s="10">
        <v>0.10416666666666667</v>
      </c>
      <c r="L34" s="13">
        <f>IF(G81=0,"-",H81-I34)</f>
        <v>0.11805555555555558</v>
      </c>
      <c r="M34" s="13">
        <v>1</v>
      </c>
      <c r="N34" s="13" t="str">
        <f>IF(D81=E34,"OK",IF(N81=0,"-",IF(G34=G81,"OK","ER")))</f>
        <v>OK</v>
      </c>
      <c r="O34" s="9" t="s">
        <v>79</v>
      </c>
      <c r="P34" s="5">
        <v>45382</v>
      </c>
      <c r="Q34" s="5">
        <v>45591</v>
      </c>
      <c r="R34" s="14" t="s">
        <v>80</v>
      </c>
      <c r="S34" s="9"/>
      <c r="T34" s="9"/>
    </row>
    <row r="35" spans="1:20" x14ac:dyDescent="0.2">
      <c r="A35" s="9" t="s">
        <v>83</v>
      </c>
      <c r="B35" s="10"/>
      <c r="C35" s="17"/>
      <c r="D35" s="9" t="s">
        <v>28</v>
      </c>
      <c r="E35" s="9" t="s">
        <v>84</v>
      </c>
      <c r="F35" s="9" t="s">
        <v>85</v>
      </c>
      <c r="G35" s="9" t="s">
        <v>86</v>
      </c>
      <c r="H35" s="10">
        <v>0.53819444444444442</v>
      </c>
      <c r="I35" s="10">
        <v>0.60416666666666663</v>
      </c>
      <c r="J35" s="10">
        <v>6.5972222222222224E-2</v>
      </c>
      <c r="K35" s="10">
        <v>6.5972222222222224E-2</v>
      </c>
      <c r="L35" s="13">
        <f>IF(G36=0,"-",H36-I35)</f>
        <v>2.430555555555558E-2</v>
      </c>
      <c r="M35" s="13">
        <v>1</v>
      </c>
      <c r="N35" s="13" t="str">
        <f>IF(D36=E35,"OK",IF(N36=0,"-",IF(G35=G36,"OK","ER")))</f>
        <v>OK</v>
      </c>
      <c r="O35" s="15" t="s">
        <v>87</v>
      </c>
      <c r="P35" s="5">
        <v>45382</v>
      </c>
      <c r="Q35" s="5">
        <v>45474</v>
      </c>
      <c r="R35" s="14" t="s">
        <v>80</v>
      </c>
      <c r="S35" s="9"/>
      <c r="T35" s="9"/>
    </row>
    <row r="36" spans="1:20" x14ac:dyDescent="0.2">
      <c r="A36" s="9" t="s">
        <v>83</v>
      </c>
      <c r="B36" s="10"/>
      <c r="C36" s="9" t="s">
        <v>28</v>
      </c>
      <c r="D36" s="9" t="s">
        <v>84</v>
      </c>
      <c r="E36" s="9" t="s">
        <v>28</v>
      </c>
      <c r="F36" s="9" t="s">
        <v>88</v>
      </c>
      <c r="G36" s="9" t="s">
        <v>89</v>
      </c>
      <c r="H36" s="10">
        <v>0.62847222222222221</v>
      </c>
      <c r="I36" s="10">
        <v>0.69791666666666663</v>
      </c>
      <c r="J36" s="10">
        <v>6.9444444444444434E-2</v>
      </c>
      <c r="K36" s="10">
        <v>6.9444444444444434E-2</v>
      </c>
      <c r="L36" s="13" t="str">
        <f>IF(G445=0,"-",H445-I36)</f>
        <v>-</v>
      </c>
      <c r="M36" s="13">
        <v>1</v>
      </c>
      <c r="N36" s="13" t="str">
        <f>IF(D445=E36,"OK",IF(N445=0,"-",IF(G36=G445,"OK","ER")))</f>
        <v>-</v>
      </c>
      <c r="O36" s="15" t="s">
        <v>87</v>
      </c>
      <c r="P36" s="5">
        <v>45382</v>
      </c>
      <c r="Q36" s="5">
        <v>45474</v>
      </c>
      <c r="R36" s="14" t="s">
        <v>80</v>
      </c>
      <c r="S36" s="9"/>
      <c r="T36" s="9"/>
    </row>
    <row r="37" spans="1:20" x14ac:dyDescent="0.2">
      <c r="A37" s="9"/>
      <c r="B37" s="10"/>
      <c r="C37" s="10"/>
      <c r="D37" s="9"/>
      <c r="E37" s="9"/>
      <c r="F37" s="9"/>
      <c r="G37" s="9"/>
      <c r="H37" s="10"/>
      <c r="I37" s="10"/>
      <c r="J37" s="10"/>
      <c r="K37" s="10"/>
      <c r="L37" s="10"/>
      <c r="M37" s="9"/>
      <c r="N37" s="9"/>
      <c r="O37" s="9"/>
      <c r="P37" s="5"/>
      <c r="Q37" s="5"/>
      <c r="R37" s="9"/>
      <c r="S37" s="9"/>
      <c r="T37" s="9"/>
    </row>
    <row r="38" spans="1:20" x14ac:dyDescent="0.2">
      <c r="A38" s="7"/>
      <c r="B38" s="8"/>
      <c r="C38" s="7"/>
      <c r="D38" s="7"/>
      <c r="E38" s="7"/>
      <c r="F38" s="7"/>
      <c r="G38" s="7"/>
      <c r="H38" s="8"/>
      <c r="I38" s="8"/>
      <c r="J38" s="8"/>
      <c r="K38" s="8"/>
      <c r="L38" s="8"/>
      <c r="M38" s="7"/>
      <c r="N38" s="7"/>
      <c r="O38" s="7"/>
      <c r="P38" s="7"/>
      <c r="Q38" s="7"/>
      <c r="R38" s="9"/>
      <c r="S38" s="9"/>
      <c r="T38" s="9"/>
    </row>
    <row r="39" spans="1:20" x14ac:dyDescent="0.2">
      <c r="A39" s="9" t="s">
        <v>90</v>
      </c>
      <c r="B39" s="9" t="s">
        <v>91</v>
      </c>
      <c r="C39" s="9"/>
      <c r="D39" s="9" t="s">
        <v>92</v>
      </c>
      <c r="E39" s="9" t="s">
        <v>91</v>
      </c>
      <c r="F39" s="11" t="s">
        <v>93</v>
      </c>
      <c r="G39" s="11" t="s">
        <v>94</v>
      </c>
      <c r="H39" s="10">
        <v>7.2916666666666671E-2</v>
      </c>
      <c r="I39" s="10">
        <v>0.21527777777777779</v>
      </c>
      <c r="J39" s="10">
        <v>0.23263888888888887</v>
      </c>
      <c r="K39" s="10">
        <v>0.1423611111111111</v>
      </c>
      <c r="L39" s="13">
        <f>IF(G40=0,"-",H40-I39)</f>
        <v>0.11458333333333331</v>
      </c>
      <c r="M39" s="13">
        <v>1</v>
      </c>
      <c r="N39" s="13" t="str">
        <f>IF(D40=E39,"OK",IF(N40=0,"-",IF(G39=G40,"OK","ER")))</f>
        <v>OK</v>
      </c>
      <c r="O39" s="9">
        <v>1234567</v>
      </c>
      <c r="P39" s="5">
        <v>45382</v>
      </c>
      <c r="Q39" s="5">
        <v>45591</v>
      </c>
      <c r="R39" s="14" t="s">
        <v>95</v>
      </c>
      <c r="S39" s="9"/>
      <c r="T39" s="9"/>
    </row>
    <row r="40" spans="1:20" x14ac:dyDescent="0.2">
      <c r="A40" s="9" t="s">
        <v>90</v>
      </c>
      <c r="B40" s="10"/>
      <c r="C40" s="9"/>
      <c r="D40" s="9" t="s">
        <v>91</v>
      </c>
      <c r="E40" s="9" t="s">
        <v>28</v>
      </c>
      <c r="F40" s="9" t="s">
        <v>96</v>
      </c>
      <c r="G40" s="9" t="s">
        <v>97</v>
      </c>
      <c r="H40" s="10">
        <v>0.3298611111111111</v>
      </c>
      <c r="I40" s="10">
        <v>0.41666666666666669</v>
      </c>
      <c r="J40" s="10">
        <v>8.6805555555555566E-2</v>
      </c>
      <c r="K40" s="10">
        <v>8.6805555555555566E-2</v>
      </c>
      <c r="L40" s="13">
        <f>IF(G41=0,"-",H41-I40)</f>
        <v>9.3750000000000056E-2</v>
      </c>
      <c r="M40" s="13">
        <v>1</v>
      </c>
      <c r="N40" s="13" t="str">
        <f>IF(D41=E40,"OK",IF(N41=0,"-",IF(G40=G41,"OK","ER")))</f>
        <v>OK</v>
      </c>
      <c r="O40" s="9">
        <v>1234567</v>
      </c>
      <c r="P40" s="5">
        <v>45382</v>
      </c>
      <c r="Q40" s="5">
        <v>45591</v>
      </c>
      <c r="R40" s="14" t="s">
        <v>95</v>
      </c>
      <c r="S40" s="9"/>
      <c r="T40" s="9"/>
    </row>
    <row r="41" spans="1:20" x14ac:dyDescent="0.2">
      <c r="A41" s="9" t="s">
        <v>90</v>
      </c>
      <c r="B41" s="9"/>
      <c r="C41" s="10"/>
      <c r="D41" s="9" t="s">
        <v>28</v>
      </c>
      <c r="E41" s="9" t="s">
        <v>91</v>
      </c>
      <c r="F41" s="9" t="s">
        <v>98</v>
      </c>
      <c r="G41" s="9" t="s">
        <v>99</v>
      </c>
      <c r="H41" s="10">
        <v>0.51041666666666674</v>
      </c>
      <c r="I41" s="10">
        <v>0.59722222222222232</v>
      </c>
      <c r="J41" s="10">
        <v>8.6805555555555566E-2</v>
      </c>
      <c r="K41" s="10">
        <v>8.6805555555555566E-2</v>
      </c>
      <c r="L41" s="13">
        <f>IF(G42=0,"-",H42-I41)</f>
        <v>4.1666666666666519E-2</v>
      </c>
      <c r="M41" s="13">
        <v>1</v>
      </c>
      <c r="N41" s="13" t="str">
        <f>IF(D42=E41,"OK",IF(N42=0,"-",IF(G41=G42,"OK","ER")))</f>
        <v>OK</v>
      </c>
      <c r="O41" s="9">
        <v>1234567</v>
      </c>
      <c r="P41" s="5">
        <v>45382</v>
      </c>
      <c r="Q41" s="5">
        <v>45591</v>
      </c>
      <c r="R41" s="14" t="s">
        <v>95</v>
      </c>
      <c r="S41" s="9"/>
      <c r="T41" s="9"/>
    </row>
    <row r="42" spans="1:20" x14ac:dyDescent="0.2">
      <c r="A42" s="9" t="s">
        <v>90</v>
      </c>
      <c r="B42" s="10"/>
      <c r="C42" s="10" t="s">
        <v>91</v>
      </c>
      <c r="D42" s="9" t="s">
        <v>91</v>
      </c>
      <c r="E42" s="9" t="s">
        <v>92</v>
      </c>
      <c r="F42" s="11" t="s">
        <v>100</v>
      </c>
      <c r="G42" s="11" t="s">
        <v>101</v>
      </c>
      <c r="H42" s="10">
        <v>0.63888888888888884</v>
      </c>
      <c r="I42" s="10">
        <v>0.94791666666666663</v>
      </c>
      <c r="J42" s="10">
        <v>0.22569444444444445</v>
      </c>
      <c r="K42" s="10">
        <v>0.30902777777777779</v>
      </c>
      <c r="L42" s="13" t="str">
        <f>IF(G43=0,"-",H43-I42)</f>
        <v>-</v>
      </c>
      <c r="M42" s="13">
        <v>1</v>
      </c>
      <c r="N42" s="13" t="str">
        <f>IF(D43=E42,"OK",IF(N43=0,"-",IF(G42=G43,"OK","ER")))</f>
        <v>-</v>
      </c>
      <c r="O42" s="9">
        <v>1234567</v>
      </c>
      <c r="P42" s="5">
        <v>45382</v>
      </c>
      <c r="Q42" s="5">
        <v>45591</v>
      </c>
      <c r="R42" s="14" t="s">
        <v>95</v>
      </c>
      <c r="S42" s="9"/>
      <c r="T42" s="9"/>
    </row>
    <row r="43" spans="1:20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5"/>
      <c r="Q43" s="5"/>
      <c r="R43" s="9"/>
      <c r="S43" s="9"/>
      <c r="T43" s="9"/>
    </row>
    <row r="44" spans="1:20" x14ac:dyDescent="0.2">
      <c r="A44" s="7"/>
      <c r="B44" s="8"/>
      <c r="C44" s="7"/>
      <c r="D44" s="7"/>
      <c r="E44" s="7"/>
      <c r="F44" s="7"/>
      <c r="G44" s="7"/>
      <c r="H44" s="8"/>
      <c r="I44" s="8"/>
      <c r="J44" s="8"/>
      <c r="K44" s="8"/>
      <c r="L44" s="8"/>
      <c r="M44" s="7"/>
      <c r="N44" s="7"/>
      <c r="O44" s="7"/>
      <c r="P44" s="7"/>
      <c r="Q44" s="7"/>
      <c r="R44" s="9"/>
      <c r="S44" s="9"/>
      <c r="T44" s="9"/>
    </row>
    <row r="45" spans="1:20" x14ac:dyDescent="0.2">
      <c r="A45" s="9" t="s">
        <v>102</v>
      </c>
      <c r="B45" s="9" t="s">
        <v>15</v>
      </c>
      <c r="C45" s="9"/>
      <c r="D45" s="9" t="s">
        <v>15</v>
      </c>
      <c r="E45" s="9" t="s">
        <v>103</v>
      </c>
      <c r="F45" s="11" t="s">
        <v>104</v>
      </c>
      <c r="G45" s="11" t="s">
        <v>105</v>
      </c>
      <c r="H45" s="10">
        <v>3.8194444444444441E-2</v>
      </c>
      <c r="I45" s="10">
        <v>0.32291666666666663</v>
      </c>
      <c r="J45" s="10">
        <v>0.20138888888888887</v>
      </c>
      <c r="K45" s="10">
        <v>0.28472222222222221</v>
      </c>
      <c r="L45" s="13">
        <f>IF(G46=0,"-",H46-I45)</f>
        <v>4.1666666666666685E-2</v>
      </c>
      <c r="M45" s="13">
        <v>1</v>
      </c>
      <c r="N45" s="13" t="str">
        <f>IF(D46=E45,"OK",IF(N46=0,"-",IF(G45=G46,"OK","ER")))</f>
        <v>OK</v>
      </c>
      <c r="O45" s="9">
        <v>1234567</v>
      </c>
      <c r="P45" s="5">
        <v>45382</v>
      </c>
      <c r="Q45" s="5">
        <v>45591</v>
      </c>
      <c r="R45" s="14" t="s">
        <v>106</v>
      </c>
      <c r="S45" s="9"/>
      <c r="T45" s="9"/>
    </row>
    <row r="46" spans="1:20" x14ac:dyDescent="0.2">
      <c r="A46" s="9" t="s">
        <v>102</v>
      </c>
      <c r="B46" s="9"/>
      <c r="C46" s="9"/>
      <c r="D46" s="9" t="s">
        <v>103</v>
      </c>
      <c r="E46" s="9" t="s">
        <v>15</v>
      </c>
      <c r="F46" s="11" t="s">
        <v>107</v>
      </c>
      <c r="G46" s="11" t="s">
        <v>108</v>
      </c>
      <c r="H46" s="10">
        <v>0.36458333333333331</v>
      </c>
      <c r="I46" s="10">
        <v>0.4861111111111111</v>
      </c>
      <c r="J46" s="10">
        <v>0.21875</v>
      </c>
      <c r="K46" s="10">
        <v>0.13541666666666666</v>
      </c>
      <c r="L46" s="13">
        <f>IF(G47=0,"-",H47-I46)</f>
        <v>7.6388888888888895E-2</v>
      </c>
      <c r="M46" s="13">
        <v>1</v>
      </c>
      <c r="N46" s="13" t="str">
        <f>IF(D47=E46,"OK",IF(N47=0,"-",IF(G46=G47,"OK","ER")))</f>
        <v>OK</v>
      </c>
      <c r="O46" s="9">
        <v>1234567</v>
      </c>
      <c r="P46" s="5">
        <v>45382</v>
      </c>
      <c r="Q46" s="5">
        <v>45591</v>
      </c>
      <c r="R46" s="14" t="s">
        <v>106</v>
      </c>
      <c r="S46" s="9"/>
      <c r="T46" s="9"/>
    </row>
    <row r="47" spans="1:20" x14ac:dyDescent="0.2">
      <c r="A47" s="9" t="s">
        <v>102</v>
      </c>
      <c r="B47" s="10"/>
      <c r="C47" s="9"/>
      <c r="D47" s="9" t="s">
        <v>15</v>
      </c>
      <c r="E47" s="9" t="s">
        <v>70</v>
      </c>
      <c r="F47" s="11" t="s">
        <v>109</v>
      </c>
      <c r="G47" s="11" t="s">
        <v>110</v>
      </c>
      <c r="H47" s="10">
        <v>0.5625</v>
      </c>
      <c r="I47" s="10">
        <v>0.75</v>
      </c>
      <c r="J47" s="10">
        <v>0.14583333333333334</v>
      </c>
      <c r="K47" s="10">
        <v>0.1875</v>
      </c>
      <c r="L47" s="13">
        <f>IF(G48=0,"-",H48-I47)</f>
        <v>4.166666666666663E-2</v>
      </c>
      <c r="M47" s="13">
        <v>1</v>
      </c>
      <c r="N47" s="13" t="str">
        <f>IF(D48=E47,"OK",IF(N48=0,"-",IF(G47=G48,"OK","ER")))</f>
        <v>OK</v>
      </c>
      <c r="O47" s="9">
        <v>1234567</v>
      </c>
      <c r="P47" s="5">
        <v>45382</v>
      </c>
      <c r="Q47" s="5">
        <v>45591</v>
      </c>
      <c r="R47" s="14" t="s">
        <v>106</v>
      </c>
      <c r="S47" s="9"/>
      <c r="T47" s="9"/>
    </row>
    <row r="48" spans="1:20" x14ac:dyDescent="0.2">
      <c r="A48" s="9" t="s">
        <v>102</v>
      </c>
      <c r="B48" s="10"/>
      <c r="C48" s="9" t="s">
        <v>15</v>
      </c>
      <c r="D48" s="9" t="s">
        <v>70</v>
      </c>
      <c r="E48" s="9" t="s">
        <v>15</v>
      </c>
      <c r="F48" s="11" t="s">
        <v>111</v>
      </c>
      <c r="G48" s="11" t="s">
        <v>112</v>
      </c>
      <c r="H48" s="10">
        <v>0.79166666666666663</v>
      </c>
      <c r="I48" s="10">
        <v>0.89236111111111105</v>
      </c>
      <c r="J48" s="10">
        <v>0.1423611111111111</v>
      </c>
      <c r="K48" s="10">
        <v>0.10069444444444443</v>
      </c>
      <c r="L48" s="13" t="str">
        <f>IF(G49=0,"-",H49-I48)</f>
        <v>-</v>
      </c>
      <c r="M48" s="13">
        <v>1</v>
      </c>
      <c r="N48" s="13" t="str">
        <f>IF(D49=E48,"OK",IF(N49=0,"-",IF(G48=G49,"OK","ER")))</f>
        <v>-</v>
      </c>
      <c r="O48" s="9">
        <v>1234567</v>
      </c>
      <c r="P48" s="5">
        <v>45382</v>
      </c>
      <c r="Q48" s="5">
        <v>45591</v>
      </c>
      <c r="R48" s="14" t="s">
        <v>106</v>
      </c>
      <c r="S48" s="9"/>
      <c r="T48" s="9"/>
    </row>
    <row r="49" spans="1:20" x14ac:dyDescent="0.2">
      <c r="A49" s="9"/>
      <c r="B49" s="10"/>
      <c r="C49" s="9"/>
      <c r="D49" s="9"/>
      <c r="E49" s="9"/>
      <c r="F49" s="9"/>
      <c r="G49" s="9"/>
      <c r="H49" s="10"/>
      <c r="I49" s="10"/>
      <c r="J49" s="10"/>
      <c r="K49" s="10"/>
      <c r="L49" s="10"/>
      <c r="M49" s="9"/>
      <c r="N49" s="9"/>
      <c r="O49" s="9"/>
      <c r="P49" s="5"/>
      <c r="Q49" s="5"/>
      <c r="R49" s="9"/>
      <c r="S49" s="9"/>
      <c r="T49" s="9"/>
    </row>
    <row r="50" spans="1:20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9"/>
      <c r="S50" s="9"/>
      <c r="T50" s="9"/>
    </row>
    <row r="51" spans="1:20" x14ac:dyDescent="0.2">
      <c r="A51" s="9" t="s">
        <v>113</v>
      </c>
      <c r="B51" s="9" t="s">
        <v>15</v>
      </c>
      <c r="C51" s="9"/>
      <c r="D51" s="9" t="s">
        <v>15</v>
      </c>
      <c r="E51" s="9" t="s">
        <v>92</v>
      </c>
      <c r="F51" s="11" t="s">
        <v>114</v>
      </c>
      <c r="G51" s="11" t="s">
        <v>115</v>
      </c>
      <c r="H51" s="10">
        <v>0.1076388888888889</v>
      </c>
      <c r="I51" s="10">
        <v>0.40277777777777773</v>
      </c>
      <c r="J51" s="10">
        <v>0.21180555555555555</v>
      </c>
      <c r="K51" s="10">
        <v>0.2951388888888889</v>
      </c>
      <c r="L51" s="13">
        <f>IF(G52=0,"-",H52-I51)</f>
        <v>8.333333333333337E-2</v>
      </c>
      <c r="M51" s="13">
        <v>1</v>
      </c>
      <c r="N51" s="13" t="str">
        <f>IF(D52=E51,"OK",IF(N52=0,"-",IF(G51=G52,"OK","ER")))</f>
        <v>OK</v>
      </c>
      <c r="O51" s="9">
        <v>1234567</v>
      </c>
      <c r="P51" s="5">
        <v>45382</v>
      </c>
      <c r="Q51" s="5">
        <v>45591</v>
      </c>
      <c r="R51" s="14" t="s">
        <v>116</v>
      </c>
      <c r="S51" s="9"/>
      <c r="T51" s="9"/>
    </row>
    <row r="52" spans="1:20" x14ac:dyDescent="0.2">
      <c r="A52" s="9" t="s">
        <v>113</v>
      </c>
      <c r="B52" s="10"/>
      <c r="C52" s="9" t="s">
        <v>15</v>
      </c>
      <c r="D52" s="9" t="s">
        <v>92</v>
      </c>
      <c r="E52" s="9" t="s">
        <v>15</v>
      </c>
      <c r="F52" s="11" t="s">
        <v>117</v>
      </c>
      <c r="G52" s="11" t="s">
        <v>118</v>
      </c>
      <c r="H52" s="10">
        <v>0.4861111111111111</v>
      </c>
      <c r="I52" s="10">
        <v>0.62152777777777779</v>
      </c>
      <c r="J52" s="10">
        <v>0.21875</v>
      </c>
      <c r="K52" s="10">
        <v>0.13541666666666666</v>
      </c>
      <c r="L52" s="13" t="str">
        <f>IF(G53=0,"-",H53-I52)</f>
        <v>-</v>
      </c>
      <c r="M52" s="13">
        <v>1</v>
      </c>
      <c r="N52" s="13" t="str">
        <f>IF(D53=E52,"OK",IF(N53=0,"-",IF(G52=G53,"OK","ER")))</f>
        <v>-</v>
      </c>
      <c r="O52" s="9">
        <v>1234567</v>
      </c>
      <c r="P52" s="5">
        <v>45382</v>
      </c>
      <c r="Q52" s="5">
        <v>45591</v>
      </c>
      <c r="R52" s="14" t="s">
        <v>116</v>
      </c>
      <c r="S52" s="9"/>
      <c r="T52" s="9"/>
    </row>
    <row r="53" spans="1:20" x14ac:dyDescent="0.2">
      <c r="T53" s="9"/>
    </row>
    <row r="54" spans="1:20" x14ac:dyDescent="0.2">
      <c r="T54" s="9"/>
    </row>
    <row r="55" spans="1:20" x14ac:dyDescent="0.2">
      <c r="A55" s="9"/>
      <c r="B55" s="9"/>
      <c r="C55" s="9"/>
      <c r="D55" s="9"/>
      <c r="E55" s="9"/>
      <c r="F55" s="9"/>
      <c r="G55" s="9"/>
      <c r="H55" s="10"/>
      <c r="I55" s="10"/>
      <c r="J55" s="10"/>
      <c r="K55" s="10"/>
      <c r="L55" s="10"/>
      <c r="M55" s="9"/>
      <c r="N55" s="9"/>
      <c r="O55" s="9"/>
      <c r="P55" s="5"/>
      <c r="Q55" s="5"/>
      <c r="R55" s="9"/>
      <c r="S55" s="9"/>
      <c r="T55" s="9"/>
    </row>
    <row r="56" spans="1:20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9"/>
      <c r="S56" s="9"/>
      <c r="T56" s="9"/>
    </row>
    <row r="57" spans="1:20" x14ac:dyDescent="0.2">
      <c r="A57" s="9" t="s">
        <v>119</v>
      </c>
      <c r="B57" s="10" t="s">
        <v>28</v>
      </c>
      <c r="C57" s="9"/>
      <c r="D57" s="9" t="s">
        <v>28</v>
      </c>
      <c r="E57" s="9" t="s">
        <v>38</v>
      </c>
      <c r="F57" s="11" t="s">
        <v>120</v>
      </c>
      <c r="G57" s="11" t="s">
        <v>121</v>
      </c>
      <c r="H57" s="10">
        <v>0.3298611111111111</v>
      </c>
      <c r="I57" s="10">
        <v>0.64583333333333337</v>
      </c>
      <c r="J57" s="10">
        <v>0.22916666666666666</v>
      </c>
      <c r="K57" s="10">
        <v>0.3125</v>
      </c>
      <c r="L57" s="13">
        <f>IF(G58=0,"-",H58-I57)</f>
        <v>4.166666666666663E-2</v>
      </c>
      <c r="M57" s="13">
        <v>1</v>
      </c>
      <c r="N57" s="13" t="str">
        <f>IF(D58=E57,"OK",IF(N58=0,"-",IF(G57=G58,"OK","ER")))</f>
        <v>OK</v>
      </c>
      <c r="O57" s="15">
        <v>1234567</v>
      </c>
      <c r="P57" s="5">
        <v>45382</v>
      </c>
      <c r="Q57" s="5">
        <v>45591</v>
      </c>
      <c r="R57" s="14" t="s">
        <v>122</v>
      </c>
      <c r="S57" s="9"/>
      <c r="T57" s="9"/>
    </row>
    <row r="58" spans="1:20" x14ac:dyDescent="0.2">
      <c r="A58" s="9" t="s">
        <v>119</v>
      </c>
      <c r="B58" s="9"/>
      <c r="C58" s="10" t="s">
        <v>28</v>
      </c>
      <c r="D58" s="9" t="s">
        <v>38</v>
      </c>
      <c r="E58" s="9" t="s">
        <v>28</v>
      </c>
      <c r="F58" s="11" t="s">
        <v>123</v>
      </c>
      <c r="G58" s="11" t="s">
        <v>124</v>
      </c>
      <c r="H58" s="10">
        <v>0.6875</v>
      </c>
      <c r="I58" s="10">
        <v>0.83680555555555558</v>
      </c>
      <c r="J58" s="10">
        <v>0.23263888888888887</v>
      </c>
      <c r="K58" s="10">
        <v>0.14930555555555555</v>
      </c>
      <c r="L58" s="13" t="str">
        <f>IF(G59=0,"-",H59-I58)</f>
        <v>-</v>
      </c>
      <c r="M58" s="13">
        <v>1</v>
      </c>
      <c r="N58" s="13" t="str">
        <f>IF(D59=E58,"OK",IF(N59=0,"-",IF(G58=G59,"OK","ER")))</f>
        <v>-</v>
      </c>
      <c r="O58" s="15">
        <v>1234567</v>
      </c>
      <c r="P58" s="5">
        <v>45382</v>
      </c>
      <c r="Q58" s="5">
        <v>45591</v>
      </c>
      <c r="R58" s="14" t="s">
        <v>122</v>
      </c>
      <c r="S58" s="9"/>
      <c r="T58" s="9"/>
    </row>
    <row r="59" spans="1:20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5"/>
      <c r="Q59" s="5"/>
      <c r="R59" s="9"/>
      <c r="S59" s="9"/>
      <c r="T59" s="9"/>
    </row>
    <row r="60" spans="1:20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9"/>
      <c r="S60" s="9"/>
      <c r="T60" s="9"/>
    </row>
    <row r="61" spans="1:20" s="9" customFormat="1" x14ac:dyDescent="0.2">
      <c r="A61" s="9" t="s">
        <v>125</v>
      </c>
      <c r="B61" s="9" t="s">
        <v>15</v>
      </c>
      <c r="D61" s="9" t="s">
        <v>15</v>
      </c>
      <c r="E61" s="9" t="s">
        <v>28</v>
      </c>
      <c r="F61" s="9" t="s">
        <v>29</v>
      </c>
      <c r="G61" s="9" t="s">
        <v>126</v>
      </c>
      <c r="H61" s="10">
        <v>0.20833333333333334</v>
      </c>
      <c r="I61" s="10">
        <v>0.2986111111111111</v>
      </c>
      <c r="J61" s="10">
        <v>9.0277777777777776E-2</v>
      </c>
      <c r="K61" s="10">
        <v>9.0277777777777776E-2</v>
      </c>
      <c r="L61" s="13">
        <f>IF(G62=0,"-",H62-I61)</f>
        <v>0.12152777777777779</v>
      </c>
      <c r="M61" s="13">
        <v>1</v>
      </c>
      <c r="N61" s="13" t="str">
        <f>IF(D62=E61,"OK",IF(N62=0,"-",IF(G61=G62,"OK","ER")))</f>
        <v>OK</v>
      </c>
      <c r="O61" s="9">
        <v>1234567</v>
      </c>
      <c r="P61" s="5">
        <v>45382</v>
      </c>
      <c r="Q61" s="5">
        <v>45591</v>
      </c>
      <c r="R61" s="14" t="s">
        <v>127</v>
      </c>
    </row>
    <row r="62" spans="1:20" x14ac:dyDescent="0.2">
      <c r="A62" s="9" t="s">
        <v>125</v>
      </c>
      <c r="B62" s="10"/>
      <c r="C62" s="10"/>
      <c r="D62" s="9" t="s">
        <v>28</v>
      </c>
      <c r="E62" s="9" t="s">
        <v>52</v>
      </c>
      <c r="F62" s="11" t="s">
        <v>128</v>
      </c>
      <c r="G62" s="11" t="s">
        <v>129</v>
      </c>
      <c r="H62" s="12">
        <v>0.4201388888888889</v>
      </c>
      <c r="I62" s="12">
        <v>0.68402777777777779</v>
      </c>
      <c r="J62" s="10">
        <v>0.22222222222222221</v>
      </c>
      <c r="K62" s="10">
        <v>0.2638888888888889</v>
      </c>
      <c r="L62" s="13">
        <f>IF(G63=0,"-",H63-I62)</f>
        <v>4.513888888888884E-2</v>
      </c>
      <c r="M62" s="13">
        <v>1</v>
      </c>
      <c r="N62" s="13" t="str">
        <f>IF(D63=E62,"OK",IF(N63=0,"-",IF(G62=G63,"OK","ER")))</f>
        <v>OK</v>
      </c>
      <c r="O62" s="9">
        <v>1234567</v>
      </c>
      <c r="P62" s="5">
        <v>45382</v>
      </c>
      <c r="Q62" s="5">
        <v>45591</v>
      </c>
      <c r="R62" s="14" t="s">
        <v>127</v>
      </c>
      <c r="S62" s="9"/>
      <c r="T62" s="9"/>
    </row>
    <row r="63" spans="1:20" x14ac:dyDescent="0.2">
      <c r="A63" s="9" t="s">
        <v>125</v>
      </c>
      <c r="B63" s="10"/>
      <c r="C63" s="10"/>
      <c r="D63" s="9" t="s">
        <v>52</v>
      </c>
      <c r="E63" s="9" t="s">
        <v>28</v>
      </c>
      <c r="F63" s="11" t="s">
        <v>130</v>
      </c>
      <c r="G63" s="11" t="s">
        <v>131</v>
      </c>
      <c r="H63" s="12">
        <v>0.72916666666666663</v>
      </c>
      <c r="I63" s="12">
        <v>0.90625</v>
      </c>
      <c r="J63" s="10">
        <v>0.21875</v>
      </c>
      <c r="K63" s="10">
        <v>0.17708333333333334</v>
      </c>
      <c r="L63" s="13">
        <f>IF(G64=0,"-",H64-I63)</f>
        <v>4.166666666666663E-2</v>
      </c>
      <c r="M63" s="13">
        <v>1</v>
      </c>
      <c r="N63" s="13" t="str">
        <f>IF(D64=E63,"OK",IF(N64=0,"-",IF(G63=G64,"OK","ER")))</f>
        <v>OK</v>
      </c>
      <c r="O63" s="9">
        <v>1234567</v>
      </c>
      <c r="P63" s="5">
        <v>45382</v>
      </c>
      <c r="Q63" s="5">
        <v>45591</v>
      </c>
      <c r="R63" s="14" t="s">
        <v>127</v>
      </c>
      <c r="S63" s="9"/>
      <c r="T63" s="9"/>
    </row>
    <row r="64" spans="1:20" s="9" customFormat="1" x14ac:dyDescent="0.2">
      <c r="A64" s="9" t="s">
        <v>125</v>
      </c>
      <c r="C64" s="9" t="s">
        <v>15</v>
      </c>
      <c r="D64" s="9" t="s">
        <v>28</v>
      </c>
      <c r="E64" s="9" t="s">
        <v>15</v>
      </c>
      <c r="F64" s="9" t="s">
        <v>33</v>
      </c>
      <c r="G64" s="9" t="s">
        <v>132</v>
      </c>
      <c r="H64" s="10">
        <v>0.94791666666666663</v>
      </c>
      <c r="I64" s="10">
        <v>3.8194444444444448E-2</v>
      </c>
      <c r="J64" s="10">
        <v>9.0277777777777776E-2</v>
      </c>
      <c r="K64" s="10">
        <v>9.0277777777777776E-2</v>
      </c>
      <c r="L64" s="13" t="e">
        <f>IF(#REF!=0,"-",#REF!-I64)</f>
        <v>#REF!</v>
      </c>
      <c r="M64" s="13">
        <v>1</v>
      </c>
      <c r="N64" s="13" t="e">
        <f>IF(#REF!=E64,"OK",IF(#REF!=0,"-",IF(G64=#REF!,"OK","ER")))</f>
        <v>#REF!</v>
      </c>
      <c r="O64" s="9">
        <v>1234567</v>
      </c>
      <c r="P64" s="5">
        <v>45382</v>
      </c>
      <c r="Q64" s="5">
        <v>45591</v>
      </c>
      <c r="R64" s="14" t="s">
        <v>127</v>
      </c>
    </row>
    <row r="65" spans="1:20" x14ac:dyDescent="0.2">
      <c r="A65" s="9"/>
      <c r="B65" s="19"/>
      <c r="C65" s="17"/>
      <c r="D65" s="9"/>
      <c r="E65" s="9"/>
      <c r="F65" s="9"/>
      <c r="G65" s="9"/>
      <c r="H65" s="10"/>
      <c r="I65" s="10"/>
      <c r="J65" s="10"/>
      <c r="K65" s="10"/>
      <c r="L65" s="10"/>
      <c r="M65" s="9"/>
      <c r="N65" s="9"/>
      <c r="O65" s="9"/>
      <c r="P65" s="5"/>
      <c r="Q65" s="5"/>
      <c r="R65" s="9"/>
      <c r="S65" s="9"/>
      <c r="T65" s="9"/>
    </row>
    <row r="66" spans="1:20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9"/>
      <c r="S66" s="9"/>
      <c r="T66" s="9"/>
    </row>
    <row r="67" spans="1:20" x14ac:dyDescent="0.2">
      <c r="A67" s="9" t="s">
        <v>133</v>
      </c>
      <c r="B67" s="10" t="s">
        <v>15</v>
      </c>
      <c r="C67" s="17"/>
      <c r="D67" s="9" t="s">
        <v>15</v>
      </c>
      <c r="E67" s="9" t="s">
        <v>134</v>
      </c>
      <c r="F67" s="11" t="s">
        <v>135</v>
      </c>
      <c r="G67" s="11" t="s">
        <v>136</v>
      </c>
      <c r="H67" s="10">
        <v>0.39930555555555558</v>
      </c>
      <c r="I67" s="10">
        <v>0.52083333333333337</v>
      </c>
      <c r="J67" s="10">
        <v>0.12152777777777778</v>
      </c>
      <c r="K67" s="10">
        <v>0.12152777777777778</v>
      </c>
      <c r="L67" s="13">
        <f>IF(G68=0,"-",H68-I67)</f>
        <v>4.166666666666663E-2</v>
      </c>
      <c r="M67" s="13">
        <v>1</v>
      </c>
      <c r="N67" s="13" t="str">
        <f>IF(D68=E67,"OK",IF(N68=0,"-",IF(G67=G68,"OK","ER")))</f>
        <v>OK</v>
      </c>
      <c r="O67" s="9">
        <v>1234567</v>
      </c>
      <c r="P67" s="5">
        <v>45382</v>
      </c>
      <c r="Q67" s="5">
        <v>45591</v>
      </c>
      <c r="R67" s="14" t="s">
        <v>137</v>
      </c>
      <c r="S67" s="9"/>
      <c r="T67" s="9"/>
    </row>
    <row r="68" spans="1:20" x14ac:dyDescent="0.2">
      <c r="A68" s="9" t="s">
        <v>133</v>
      </c>
      <c r="B68" s="10"/>
      <c r="C68" s="9"/>
      <c r="D68" s="9" t="s">
        <v>134</v>
      </c>
      <c r="E68" s="9" t="s">
        <v>15</v>
      </c>
      <c r="F68" s="11" t="s">
        <v>138</v>
      </c>
      <c r="G68" s="11" t="s">
        <v>139</v>
      </c>
      <c r="H68" s="10">
        <v>0.5625</v>
      </c>
      <c r="I68" s="10">
        <v>0.69444444444444442</v>
      </c>
      <c r="J68" s="10">
        <v>0.13194444444444445</v>
      </c>
      <c r="K68" s="10">
        <v>0.13194444444444445</v>
      </c>
      <c r="L68" s="13">
        <f>IF(G69=0,"-",H69-I68)</f>
        <v>2.430555555555558E-2</v>
      </c>
      <c r="M68" s="13">
        <v>1</v>
      </c>
      <c r="N68" s="13" t="str">
        <f>IF(D69=E68,"OK",IF(N69=0,"-",IF(G68=G69,"OK","ER")))</f>
        <v>OK</v>
      </c>
      <c r="O68" s="9">
        <v>1234567</v>
      </c>
      <c r="P68" s="5">
        <v>45382</v>
      </c>
      <c r="Q68" s="5">
        <v>45591</v>
      </c>
      <c r="R68" s="14" t="s">
        <v>137</v>
      </c>
      <c r="S68" s="9"/>
      <c r="T68" s="9"/>
    </row>
    <row r="69" spans="1:20" x14ac:dyDescent="0.2">
      <c r="A69" s="9" t="s">
        <v>133</v>
      </c>
      <c r="B69" s="10"/>
      <c r="C69" s="9"/>
      <c r="D69" s="9" t="s">
        <v>15</v>
      </c>
      <c r="E69" s="9" t="s">
        <v>140</v>
      </c>
      <c r="F69" s="11" t="s">
        <v>141</v>
      </c>
      <c r="G69" s="11" t="s">
        <v>142</v>
      </c>
      <c r="H69" s="10">
        <v>0.71875</v>
      </c>
      <c r="I69" s="10">
        <v>0.78125</v>
      </c>
      <c r="J69" s="10">
        <v>6.25E-2</v>
      </c>
      <c r="K69" s="10">
        <v>6.25E-2</v>
      </c>
      <c r="L69" s="13">
        <f>IF(G70=0,"-",H70-I69)</f>
        <v>4.861111111111116E-2</v>
      </c>
      <c r="M69" s="13">
        <v>1</v>
      </c>
      <c r="N69" s="13" t="str">
        <f>IF(D70=E69,"OK",IF(N70=0,"-",IF(G69=G70,"OK","ER")))</f>
        <v>OK</v>
      </c>
      <c r="O69" s="9">
        <v>1234567</v>
      </c>
      <c r="P69" s="5">
        <v>45382</v>
      </c>
      <c r="Q69" s="5">
        <v>45591</v>
      </c>
      <c r="R69" s="14" t="s">
        <v>137</v>
      </c>
      <c r="S69" s="9"/>
      <c r="T69" s="9"/>
    </row>
    <row r="70" spans="1:20" x14ac:dyDescent="0.2">
      <c r="A70" s="9" t="s">
        <v>133</v>
      </c>
      <c r="B70" s="10"/>
      <c r="C70" s="9" t="s">
        <v>15</v>
      </c>
      <c r="D70" s="9" t="s">
        <v>140</v>
      </c>
      <c r="E70" s="9" t="s">
        <v>15</v>
      </c>
      <c r="F70" s="11" t="s">
        <v>143</v>
      </c>
      <c r="G70" s="11" t="s">
        <v>144</v>
      </c>
      <c r="H70" s="10">
        <v>0.82986111111111116</v>
      </c>
      <c r="I70" s="10">
        <v>0.89236111111111116</v>
      </c>
      <c r="J70" s="10">
        <v>6.25E-2</v>
      </c>
      <c r="K70" s="10">
        <v>6.25E-2</v>
      </c>
      <c r="L70" s="13" t="str">
        <f>IF(G71=0,"-",H71-I70)</f>
        <v>-</v>
      </c>
      <c r="M70" s="13">
        <v>1</v>
      </c>
      <c r="N70" s="13" t="str">
        <f>IF(D71=E70,"OK",IF(N71=0,"-",IF(G70=G71,"OK","ER")))</f>
        <v>-</v>
      </c>
      <c r="O70" s="9">
        <v>1234567</v>
      </c>
      <c r="P70" s="5">
        <v>45382</v>
      </c>
      <c r="Q70" s="5">
        <v>45591</v>
      </c>
      <c r="R70" s="14" t="s">
        <v>137</v>
      </c>
      <c r="S70" s="9"/>
      <c r="T70" s="9"/>
    </row>
    <row r="71" spans="1:20" x14ac:dyDescent="0.2">
      <c r="A71" s="9"/>
      <c r="B71" s="10"/>
      <c r="C71" s="9"/>
      <c r="D71" s="9"/>
      <c r="E71" s="9"/>
      <c r="F71" s="9"/>
      <c r="G71" s="9"/>
      <c r="H71" s="10"/>
      <c r="I71" s="10"/>
      <c r="J71" s="10"/>
      <c r="K71" s="10"/>
      <c r="L71" s="10"/>
      <c r="M71" s="9"/>
      <c r="N71" s="9"/>
      <c r="O71" s="9"/>
      <c r="P71" s="5"/>
      <c r="Q71" s="5"/>
      <c r="R71" s="9"/>
      <c r="S71" s="9"/>
      <c r="T71" s="9"/>
    </row>
    <row r="72" spans="1:20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9"/>
      <c r="S72" s="9"/>
      <c r="T72" s="9"/>
    </row>
    <row r="73" spans="1:20" x14ac:dyDescent="0.2">
      <c r="A73" s="9" t="s">
        <v>119</v>
      </c>
      <c r="B73" s="9" t="s">
        <v>28</v>
      </c>
      <c r="C73" s="9"/>
      <c r="D73" s="9" t="s">
        <v>28</v>
      </c>
      <c r="E73" s="9" t="s">
        <v>64</v>
      </c>
      <c r="F73" s="11" t="s">
        <v>65</v>
      </c>
      <c r="G73" s="11" t="s">
        <v>145</v>
      </c>
      <c r="H73" s="10">
        <v>0.3298611111111111</v>
      </c>
      <c r="I73" s="10">
        <v>0.60416666666666663</v>
      </c>
      <c r="J73" s="10">
        <v>0.1875</v>
      </c>
      <c r="K73" s="10">
        <v>0.27083333333333331</v>
      </c>
      <c r="L73" s="13">
        <f>IF(G74=0,"-",H74-I73)</f>
        <v>4.1666666666666741E-2</v>
      </c>
      <c r="M73" s="13">
        <v>1</v>
      </c>
      <c r="N73" s="13" t="str">
        <f>IF(D74=E73,"OK",IF(N74=0,"-",IF(G73=G74,"OK","ER")))</f>
        <v>OK</v>
      </c>
      <c r="O73" s="15">
        <v>1234567</v>
      </c>
      <c r="P73" s="5">
        <v>45382</v>
      </c>
      <c r="Q73" s="5">
        <v>45591</v>
      </c>
      <c r="R73" s="14" t="s">
        <v>146</v>
      </c>
      <c r="S73" s="9"/>
      <c r="T73" s="9"/>
    </row>
    <row r="74" spans="1:20" x14ac:dyDescent="0.2">
      <c r="A74" s="9" t="s">
        <v>119</v>
      </c>
      <c r="B74" s="10"/>
      <c r="C74" s="9" t="s">
        <v>28</v>
      </c>
      <c r="D74" s="9" t="s">
        <v>64</v>
      </c>
      <c r="E74" s="9" t="s">
        <v>28</v>
      </c>
      <c r="F74" s="11" t="s">
        <v>68</v>
      </c>
      <c r="G74" s="11" t="s">
        <v>147</v>
      </c>
      <c r="H74" s="10">
        <v>0.64583333333333337</v>
      </c>
      <c r="I74" s="10">
        <v>0.77083333333333337</v>
      </c>
      <c r="J74" s="10">
        <v>0.20833333333333334</v>
      </c>
      <c r="K74" s="10">
        <v>0.125</v>
      </c>
      <c r="L74" s="13" t="str">
        <f>IF(G75=0,"-",H75-I74)</f>
        <v>-</v>
      </c>
      <c r="M74" s="13">
        <v>1</v>
      </c>
      <c r="N74" s="13" t="str">
        <f>IF(D75=E74,"OK",IF(N75=0,"-",IF(G74=G75,"OK","ER")))</f>
        <v>-</v>
      </c>
      <c r="O74" s="15">
        <v>1234567</v>
      </c>
      <c r="P74" s="5">
        <v>45382</v>
      </c>
      <c r="Q74" s="5">
        <v>45591</v>
      </c>
      <c r="R74" s="14" t="s">
        <v>146</v>
      </c>
      <c r="S74" s="9"/>
      <c r="T74" s="9"/>
    </row>
    <row r="77" spans="1:20" x14ac:dyDescent="0.2">
      <c r="A77" s="9"/>
      <c r="B77" s="10"/>
      <c r="C77" s="17"/>
      <c r="D77" s="9"/>
      <c r="E77" s="9"/>
      <c r="F77" s="9"/>
      <c r="G77" s="9"/>
      <c r="H77" s="10"/>
      <c r="I77" s="10"/>
      <c r="J77" s="10"/>
      <c r="K77" s="10"/>
      <c r="L77" s="10"/>
      <c r="M77" s="9"/>
      <c r="N77" s="9"/>
      <c r="O77" s="9"/>
      <c r="P77" s="5"/>
      <c r="Q77" s="5"/>
      <c r="R77" s="9"/>
      <c r="S77" s="9"/>
      <c r="T77" s="9"/>
    </row>
    <row r="78" spans="1:20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9"/>
      <c r="S78" s="9"/>
      <c r="T78" s="9"/>
    </row>
    <row r="79" spans="1:20" x14ac:dyDescent="0.2">
      <c r="A79" s="9" t="s">
        <v>148</v>
      </c>
      <c r="B79" s="9" t="s">
        <v>28</v>
      </c>
      <c r="C79" s="9"/>
      <c r="D79" s="9" t="s">
        <v>28</v>
      </c>
      <c r="E79" s="9" t="s">
        <v>92</v>
      </c>
      <c r="F79" s="11" t="s">
        <v>149</v>
      </c>
      <c r="G79" s="11" t="s">
        <v>150</v>
      </c>
      <c r="H79" s="10">
        <v>6.9444444444444448E-2</v>
      </c>
      <c r="I79" s="10">
        <v>0.3298611111111111</v>
      </c>
      <c r="J79" s="10">
        <v>0.17708333333333334</v>
      </c>
      <c r="K79" s="10">
        <v>0.26041666666666669</v>
      </c>
      <c r="L79" s="13">
        <f>IF(G80=0,"-",H80-I79)</f>
        <v>0.13194444444444448</v>
      </c>
      <c r="M79" s="13">
        <v>1</v>
      </c>
      <c r="N79" s="13" t="str">
        <f>IF(D80=E79,"OK",IF(N80=0,"-",IF(G79=G80,"OK","ER")))</f>
        <v>OK</v>
      </c>
      <c r="O79" s="9">
        <v>1234567</v>
      </c>
      <c r="P79" s="5">
        <v>45382</v>
      </c>
      <c r="Q79" s="5">
        <v>45591</v>
      </c>
      <c r="R79" s="14" t="s">
        <v>151</v>
      </c>
      <c r="S79" s="9"/>
      <c r="T79" s="9"/>
    </row>
    <row r="80" spans="1:20" x14ac:dyDescent="0.2">
      <c r="A80" s="9" t="s">
        <v>148</v>
      </c>
      <c r="B80" s="10"/>
      <c r="C80" s="9"/>
      <c r="D80" s="9" t="s">
        <v>92</v>
      </c>
      <c r="E80" s="9" t="s">
        <v>28</v>
      </c>
      <c r="F80" s="11" t="s">
        <v>152</v>
      </c>
      <c r="G80" s="11" t="s">
        <v>153</v>
      </c>
      <c r="H80" s="10">
        <v>0.46180555555555558</v>
      </c>
      <c r="I80" s="10">
        <v>0.56597222222222221</v>
      </c>
      <c r="J80" s="10">
        <v>0.1875</v>
      </c>
      <c r="K80" s="10">
        <v>0.10416666666666667</v>
      </c>
      <c r="L80" s="13">
        <f>IF(G87=0,"-",H87-I80)</f>
        <v>5.555555555555558E-2</v>
      </c>
      <c r="M80" s="13">
        <v>1</v>
      </c>
      <c r="N80" s="13" t="str">
        <f>IF(D87=E80,"OK",IF(N87=0,"-",IF(G80=G87,"OK","ER")))</f>
        <v>OK</v>
      </c>
      <c r="O80" s="9">
        <v>1234567</v>
      </c>
      <c r="P80" s="5">
        <v>45382</v>
      </c>
      <c r="Q80" s="5">
        <v>45591</v>
      </c>
      <c r="R80" s="14" t="s">
        <v>151</v>
      </c>
      <c r="S80" s="9"/>
      <c r="T80" s="9"/>
    </row>
    <row r="81" spans="1:20" s="9" customFormat="1" x14ac:dyDescent="0.2">
      <c r="A81" s="9" t="s">
        <v>148</v>
      </c>
      <c r="D81" s="9" t="s">
        <v>28</v>
      </c>
      <c r="E81" s="9" t="s">
        <v>154</v>
      </c>
      <c r="F81" s="11" t="s">
        <v>155</v>
      </c>
      <c r="G81" s="11" t="s">
        <v>156</v>
      </c>
      <c r="H81" s="12">
        <v>0.60763888888888895</v>
      </c>
      <c r="I81" s="12">
        <v>0.75</v>
      </c>
      <c r="J81" s="10">
        <v>0.10416666666666667</v>
      </c>
      <c r="K81" s="10">
        <v>0.14583333333333326</v>
      </c>
      <c r="L81" s="13">
        <f>IF(G82=0,"-",H82-I81)</f>
        <v>4.166666666666663E-2</v>
      </c>
      <c r="M81" s="13">
        <v>1</v>
      </c>
      <c r="N81" s="13" t="str">
        <f>IF(D82=E81,"OK",IF(N82=0,"-",IF(G81=G82,"OK","ER")))</f>
        <v>OK</v>
      </c>
      <c r="O81" s="15">
        <v>246</v>
      </c>
      <c r="P81" s="5">
        <v>45382</v>
      </c>
      <c r="Q81" s="5">
        <v>45443</v>
      </c>
      <c r="R81" s="14" t="s">
        <v>80</v>
      </c>
    </row>
    <row r="82" spans="1:20" s="9" customFormat="1" x14ac:dyDescent="0.2">
      <c r="A82" s="9" t="s">
        <v>148</v>
      </c>
      <c r="C82" s="10" t="s">
        <v>28</v>
      </c>
      <c r="D82" s="9" t="s">
        <v>154</v>
      </c>
      <c r="E82" s="9" t="s">
        <v>28</v>
      </c>
      <c r="F82" s="11" t="s">
        <v>157</v>
      </c>
      <c r="G82" s="11" t="s">
        <v>158</v>
      </c>
      <c r="H82" s="12">
        <v>0.79166666666666663</v>
      </c>
      <c r="I82" s="12">
        <v>0.86805555555555558</v>
      </c>
      <c r="J82" s="10">
        <v>0.11805555555555557</v>
      </c>
      <c r="K82" s="10">
        <v>7.6388888888888951E-2</v>
      </c>
      <c r="L82" s="13" t="str">
        <f>IF(G37=0,"-",H37-I82)</f>
        <v>-</v>
      </c>
      <c r="M82" s="13">
        <v>1</v>
      </c>
      <c r="N82" s="13" t="str">
        <f>IF(D37=E82,"OK",IF(N37=0,"-",IF(G82=G37,"OK","ER")))</f>
        <v>-</v>
      </c>
      <c r="O82" s="15">
        <v>246</v>
      </c>
      <c r="P82" s="5">
        <v>45382</v>
      </c>
      <c r="Q82" s="5">
        <v>45443</v>
      </c>
      <c r="R82" s="14" t="s">
        <v>80</v>
      </c>
    </row>
    <row r="83" spans="1:20" x14ac:dyDescent="0.2">
      <c r="A83" s="9"/>
      <c r="B83" s="9"/>
      <c r="C83" s="9"/>
      <c r="D83" s="9"/>
      <c r="E83" s="9"/>
      <c r="F83" s="9"/>
      <c r="G83" s="9"/>
      <c r="H83" s="10"/>
      <c r="I83" s="10"/>
      <c r="J83" s="10"/>
      <c r="K83" s="10"/>
      <c r="L83" s="10"/>
      <c r="M83" s="9"/>
      <c r="N83" s="9"/>
      <c r="O83" s="9"/>
      <c r="P83" s="5"/>
      <c r="Q83" s="5"/>
      <c r="R83" s="9"/>
      <c r="S83" s="9"/>
      <c r="T83" s="9"/>
    </row>
    <row r="84" spans="1:20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9"/>
      <c r="S84" s="9"/>
      <c r="T84" s="9"/>
    </row>
    <row r="85" spans="1:20" x14ac:dyDescent="0.2">
      <c r="A85" s="9" t="s">
        <v>159</v>
      </c>
      <c r="B85" s="9" t="s">
        <v>28</v>
      </c>
      <c r="C85" s="9"/>
      <c r="D85" s="9" t="s">
        <v>28</v>
      </c>
      <c r="E85" s="9" t="s">
        <v>38</v>
      </c>
      <c r="F85" s="11" t="s">
        <v>120</v>
      </c>
      <c r="G85" s="11" t="s">
        <v>160</v>
      </c>
      <c r="H85" s="10">
        <v>2.0833333333333332E-2</v>
      </c>
      <c r="I85" s="10">
        <v>0.33333333333333331</v>
      </c>
      <c r="J85" s="10">
        <v>0.22916666666666666</v>
      </c>
      <c r="K85" s="10">
        <v>0.3125</v>
      </c>
      <c r="L85" s="13">
        <f>IF(G86=0,"-",H86-I85)</f>
        <v>6.25E-2</v>
      </c>
      <c r="M85" s="13">
        <v>1</v>
      </c>
      <c r="N85" s="13" t="str">
        <f>IF(D86=E85,"OK",IF(N86=0,"-",IF(G85=G86,"OK","ER")))</f>
        <v>OK</v>
      </c>
      <c r="O85" s="9">
        <v>1234567</v>
      </c>
      <c r="P85" s="5">
        <v>45382</v>
      </c>
      <c r="Q85" s="5">
        <v>45591</v>
      </c>
      <c r="R85" s="14" t="s">
        <v>161</v>
      </c>
      <c r="S85" s="9"/>
      <c r="T85" s="9"/>
    </row>
    <row r="86" spans="1:20" x14ac:dyDescent="0.2">
      <c r="A86" s="9" t="s">
        <v>159</v>
      </c>
      <c r="B86" s="10"/>
      <c r="C86" s="9"/>
      <c r="D86" s="9" t="s">
        <v>38</v>
      </c>
      <c r="E86" s="9" t="s">
        <v>28</v>
      </c>
      <c r="F86" s="11" t="s">
        <v>123</v>
      </c>
      <c r="G86" s="11" t="s">
        <v>162</v>
      </c>
      <c r="H86" s="10">
        <v>0.39583333333333331</v>
      </c>
      <c r="I86" s="10">
        <v>0.54513888888888884</v>
      </c>
      <c r="J86" s="10">
        <v>0.23263888888888887</v>
      </c>
      <c r="K86" s="10">
        <v>0.14930555555555555</v>
      </c>
      <c r="L86" s="13" t="str">
        <f>IF(G89=0,"-",H89-I86)</f>
        <v>-</v>
      </c>
      <c r="M86" s="13">
        <v>1</v>
      </c>
      <c r="N86" s="13" t="str">
        <f>IF(D89=E86,"OK",IF(N89=0,"-",IF(G86=G89,"OK","ER")))</f>
        <v>-</v>
      </c>
      <c r="O86" s="9">
        <v>1234567</v>
      </c>
      <c r="P86" s="5">
        <v>45382</v>
      </c>
      <c r="Q86" s="5">
        <v>45591</v>
      </c>
      <c r="R86" s="14" t="s">
        <v>161</v>
      </c>
      <c r="S86" s="9"/>
      <c r="T86" s="9"/>
    </row>
    <row r="87" spans="1:20" x14ac:dyDescent="0.2">
      <c r="A87" s="9" t="s">
        <v>148</v>
      </c>
      <c r="B87" s="9"/>
      <c r="C87" s="9"/>
      <c r="D87" s="9" t="s">
        <v>28</v>
      </c>
      <c r="E87" s="9" t="s">
        <v>91</v>
      </c>
      <c r="F87" s="9" t="s">
        <v>98</v>
      </c>
      <c r="G87" s="9" t="s">
        <v>163</v>
      </c>
      <c r="H87" s="10">
        <v>0.62152777777777779</v>
      </c>
      <c r="I87" s="10">
        <v>0.70833333333333337</v>
      </c>
      <c r="J87" s="10">
        <v>8.6805555555555566E-2</v>
      </c>
      <c r="K87" s="10">
        <v>8.6805555555555566E-2</v>
      </c>
      <c r="L87" s="13">
        <f>IF(G88=0,"-",H88-I87)</f>
        <v>4.166666666666663E-2</v>
      </c>
      <c r="M87" s="13">
        <v>1</v>
      </c>
      <c r="N87" s="13" t="str">
        <f>IF(D88=E87,"OK",IF(N88=0,"-",IF(G87=G88,"OK","ER")))</f>
        <v>OK</v>
      </c>
      <c r="O87" s="9">
        <v>1234567</v>
      </c>
      <c r="P87" s="5">
        <v>45382</v>
      </c>
      <c r="Q87" s="5">
        <v>45591</v>
      </c>
      <c r="R87" s="14" t="s">
        <v>151</v>
      </c>
      <c r="S87" s="9"/>
      <c r="T87" s="9"/>
    </row>
    <row r="88" spans="1:20" x14ac:dyDescent="0.2">
      <c r="A88" s="9" t="s">
        <v>148</v>
      </c>
      <c r="B88" s="9"/>
      <c r="C88" s="9" t="s">
        <v>28</v>
      </c>
      <c r="D88" s="9" t="s">
        <v>91</v>
      </c>
      <c r="E88" s="9" t="s">
        <v>28</v>
      </c>
      <c r="F88" s="9" t="s">
        <v>96</v>
      </c>
      <c r="G88" s="9" t="s">
        <v>164</v>
      </c>
      <c r="H88" s="10">
        <v>0.75</v>
      </c>
      <c r="I88" s="10">
        <v>0.83680555555555558</v>
      </c>
      <c r="J88" s="10">
        <v>8.6805555555555566E-2</v>
      </c>
      <c r="K88" s="10">
        <v>8.6805555555555566E-2</v>
      </c>
      <c r="L88" s="13" t="str">
        <f>IF(G83=0,"-",H83-I88)</f>
        <v>-</v>
      </c>
      <c r="M88" s="13">
        <v>1</v>
      </c>
      <c r="N88" s="13" t="str">
        <f>IF(D83=E88,"OK",IF(N83=0,"-",IF(G88=G83,"OK","ER")))</f>
        <v>-</v>
      </c>
      <c r="O88" s="9">
        <v>1234567</v>
      </c>
      <c r="P88" s="5">
        <v>45382</v>
      </c>
      <c r="Q88" s="5">
        <v>45591</v>
      </c>
      <c r="R88" s="14" t="s">
        <v>151</v>
      </c>
      <c r="S88" s="9"/>
      <c r="T88" s="9"/>
    </row>
    <row r="89" spans="1:20" x14ac:dyDescent="0.2">
      <c r="A89" s="9"/>
      <c r="B89" s="9"/>
      <c r="C89" s="9"/>
      <c r="D89" s="9"/>
      <c r="E89" s="9"/>
      <c r="F89" s="9"/>
      <c r="G89" s="9"/>
      <c r="H89" s="10"/>
      <c r="I89" s="10"/>
      <c r="J89" s="10"/>
      <c r="K89" s="10"/>
      <c r="L89" s="13"/>
      <c r="M89" s="13"/>
      <c r="N89" s="13"/>
      <c r="O89" s="9"/>
      <c r="P89" s="5"/>
      <c r="Q89" s="5"/>
      <c r="R89" s="9"/>
      <c r="S89" s="9"/>
      <c r="T89" s="9"/>
    </row>
    <row r="90" spans="1:20" x14ac:dyDescent="0.2">
      <c r="A90" s="9"/>
      <c r="B90" s="9"/>
      <c r="C90" s="9"/>
      <c r="D90" s="9"/>
      <c r="E90" s="9"/>
      <c r="F90" s="9"/>
      <c r="G90" s="9"/>
      <c r="H90" s="10"/>
      <c r="I90" s="10"/>
      <c r="J90" s="10"/>
      <c r="K90" s="10"/>
      <c r="L90" s="13"/>
      <c r="M90" s="13"/>
      <c r="N90" s="13"/>
      <c r="O90" s="9"/>
      <c r="P90" s="5"/>
      <c r="Q90" s="5"/>
      <c r="R90" s="9"/>
      <c r="S90" s="9"/>
      <c r="T90" s="9"/>
    </row>
    <row r="91" spans="1:20" x14ac:dyDescent="0.2">
      <c r="A91" s="9"/>
      <c r="B91" s="9"/>
      <c r="C91" s="9"/>
      <c r="D91" s="9"/>
      <c r="E91" s="9"/>
      <c r="F91" s="9"/>
      <c r="G91" s="9"/>
      <c r="H91" s="10"/>
      <c r="I91" s="10"/>
      <c r="J91" s="10"/>
      <c r="K91" s="10"/>
      <c r="L91" s="10"/>
      <c r="M91" s="9"/>
      <c r="N91" s="9"/>
      <c r="O91" s="9"/>
      <c r="P91" s="5"/>
      <c r="Q91" s="5"/>
      <c r="R91" s="9"/>
      <c r="S91" s="9"/>
      <c r="T91" s="9"/>
    </row>
    <row r="92" spans="1:20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9"/>
      <c r="S92" s="9"/>
      <c r="T92" s="9"/>
    </row>
    <row r="93" spans="1:20" x14ac:dyDescent="0.2">
      <c r="A93" s="9">
        <v>4</v>
      </c>
      <c r="B93" s="9" t="s">
        <v>15</v>
      </c>
      <c r="C93" s="9"/>
      <c r="D93" s="9" t="s">
        <v>15</v>
      </c>
      <c r="E93" s="9" t="s">
        <v>91</v>
      </c>
      <c r="F93" s="9" t="s">
        <v>165</v>
      </c>
      <c r="G93" s="9" t="s">
        <v>166</v>
      </c>
      <c r="H93" s="10">
        <v>0.3125</v>
      </c>
      <c r="I93" s="10">
        <v>0.35416666666666669</v>
      </c>
      <c r="J93" s="10">
        <v>4.1666666666666664E-2</v>
      </c>
      <c r="K93" s="10">
        <v>4.1666666666666664E-2</v>
      </c>
      <c r="L93" s="13">
        <f t="shared" ref="L93:L100" si="0">IF(G94=0,"-",H94-I93)</f>
        <v>2.430555555555558E-2</v>
      </c>
      <c r="M93" s="13">
        <v>1</v>
      </c>
      <c r="N93" s="13" t="str">
        <f t="shared" ref="N93:N100" si="1">IF(D94=E93,"OK",IF(N94=0,"-",IF(G93=G94,"OK","ER")))</f>
        <v>OK</v>
      </c>
      <c r="O93" s="9">
        <v>1234567</v>
      </c>
      <c r="P93" s="5">
        <v>45382</v>
      </c>
      <c r="Q93" s="5">
        <v>45591</v>
      </c>
      <c r="R93" s="20" t="s">
        <v>167</v>
      </c>
      <c r="S93" s="9"/>
      <c r="T93" s="9"/>
    </row>
    <row r="94" spans="1:20" x14ac:dyDescent="0.2">
      <c r="A94" s="9">
        <v>4</v>
      </c>
      <c r="B94" s="9"/>
      <c r="C94" s="9"/>
      <c r="D94" s="9" t="s">
        <v>91</v>
      </c>
      <c r="E94" s="9" t="s">
        <v>15</v>
      </c>
      <c r="F94" s="9" t="s">
        <v>168</v>
      </c>
      <c r="G94" s="9" t="s">
        <v>169</v>
      </c>
      <c r="H94" s="10">
        <v>0.37847222222222227</v>
      </c>
      <c r="I94" s="10">
        <v>0.42361111111111116</v>
      </c>
      <c r="J94" s="10">
        <v>4.5138888888888888E-2</v>
      </c>
      <c r="K94" s="10">
        <v>4.5138888888888888E-2</v>
      </c>
      <c r="L94" s="13">
        <f t="shared" si="0"/>
        <v>3.125E-2</v>
      </c>
      <c r="M94" s="13">
        <v>1</v>
      </c>
      <c r="N94" s="13" t="str">
        <f t="shared" si="1"/>
        <v>OK</v>
      </c>
      <c r="O94" s="9">
        <v>1234567</v>
      </c>
      <c r="P94" s="5">
        <v>45382</v>
      </c>
      <c r="Q94" s="5">
        <v>45591</v>
      </c>
      <c r="R94" s="20" t="s">
        <v>167</v>
      </c>
      <c r="S94" s="9"/>
      <c r="T94" s="9"/>
    </row>
    <row r="95" spans="1:20" x14ac:dyDescent="0.2">
      <c r="A95" s="9">
        <v>4</v>
      </c>
      <c r="B95" s="19"/>
      <c r="C95" s="9"/>
      <c r="D95" s="9" t="s">
        <v>15</v>
      </c>
      <c r="E95" s="9" t="s">
        <v>170</v>
      </c>
      <c r="F95" s="9" t="s">
        <v>171</v>
      </c>
      <c r="G95" s="9" t="s">
        <v>172</v>
      </c>
      <c r="H95" s="10">
        <v>0.45486111111111116</v>
      </c>
      <c r="I95" s="10">
        <v>0.53819444444444453</v>
      </c>
      <c r="J95" s="10">
        <v>8.3333333333333329E-2</v>
      </c>
      <c r="K95" s="10">
        <v>8.3333333333333329E-2</v>
      </c>
      <c r="L95" s="13">
        <f t="shared" si="0"/>
        <v>2.777777777777779E-2</v>
      </c>
      <c r="M95" s="13">
        <v>1</v>
      </c>
      <c r="N95" s="13" t="str">
        <f t="shared" si="1"/>
        <v>OK</v>
      </c>
      <c r="O95" s="9">
        <v>1234567</v>
      </c>
      <c r="P95" s="5">
        <v>45382</v>
      </c>
      <c r="Q95" s="5">
        <v>45591</v>
      </c>
      <c r="R95" s="20" t="s">
        <v>167</v>
      </c>
      <c r="S95" s="9"/>
      <c r="T95" s="9"/>
    </row>
    <row r="96" spans="1:20" x14ac:dyDescent="0.2">
      <c r="A96" s="9">
        <v>4</v>
      </c>
      <c r="B96" s="19"/>
      <c r="C96" s="9"/>
      <c r="D96" s="9" t="s">
        <v>170</v>
      </c>
      <c r="E96" s="9" t="s">
        <v>15</v>
      </c>
      <c r="F96" s="9" t="s">
        <v>173</v>
      </c>
      <c r="G96" s="9" t="s">
        <v>174</v>
      </c>
      <c r="H96" s="10">
        <v>0.56597222222222232</v>
      </c>
      <c r="I96" s="10">
        <v>0.64930555555555569</v>
      </c>
      <c r="J96" s="10">
        <v>8.3333333333333329E-2</v>
      </c>
      <c r="K96" s="10">
        <v>8.3333333333333329E-2</v>
      </c>
      <c r="L96" s="13">
        <f t="shared" si="0"/>
        <v>2.083333333333337E-2</v>
      </c>
      <c r="M96" s="13">
        <v>1</v>
      </c>
      <c r="N96" s="13" t="str">
        <f t="shared" si="1"/>
        <v>OK</v>
      </c>
      <c r="O96" s="9">
        <v>1234567</v>
      </c>
      <c r="P96" s="5">
        <v>45382</v>
      </c>
      <c r="Q96" s="5">
        <v>45591</v>
      </c>
      <c r="R96" s="20" t="s">
        <v>167</v>
      </c>
      <c r="S96" s="9"/>
      <c r="T96" s="9"/>
    </row>
    <row r="97" spans="1:20" x14ac:dyDescent="0.2">
      <c r="A97" s="9">
        <v>4</v>
      </c>
      <c r="B97" s="19"/>
      <c r="C97" s="9"/>
      <c r="D97" s="9" t="s">
        <v>15</v>
      </c>
      <c r="E97" s="9" t="s">
        <v>91</v>
      </c>
      <c r="F97" s="9" t="s">
        <v>165</v>
      </c>
      <c r="G97" s="9" t="s">
        <v>175</v>
      </c>
      <c r="H97" s="10">
        <v>0.67013888888888906</v>
      </c>
      <c r="I97" s="10">
        <v>0.71180555555555569</v>
      </c>
      <c r="J97" s="10">
        <v>4.1666666666666664E-2</v>
      </c>
      <c r="K97" s="10">
        <v>4.1666666666666664E-2</v>
      </c>
      <c r="L97" s="13">
        <f t="shared" si="0"/>
        <v>3.125E-2</v>
      </c>
      <c r="M97" s="13">
        <v>1</v>
      </c>
      <c r="N97" s="13" t="str">
        <f t="shared" si="1"/>
        <v>OK</v>
      </c>
      <c r="O97" s="9">
        <v>1234567</v>
      </c>
      <c r="P97" s="5">
        <v>45382</v>
      </c>
      <c r="Q97" s="5">
        <v>45591</v>
      </c>
      <c r="R97" s="20" t="s">
        <v>167</v>
      </c>
      <c r="S97" s="9"/>
      <c r="T97" s="9"/>
    </row>
    <row r="98" spans="1:20" x14ac:dyDescent="0.2">
      <c r="A98" s="9">
        <v>4</v>
      </c>
      <c r="B98" s="9"/>
      <c r="C98" s="9"/>
      <c r="D98" s="9" t="s">
        <v>91</v>
      </c>
      <c r="E98" s="9" t="s">
        <v>15</v>
      </c>
      <c r="F98" s="9" t="s">
        <v>168</v>
      </c>
      <c r="G98" s="9" t="s">
        <v>176</v>
      </c>
      <c r="H98" s="10">
        <v>0.74305555555555569</v>
      </c>
      <c r="I98" s="10">
        <v>0.78819444444444453</v>
      </c>
      <c r="J98" s="10">
        <v>4.5138888888888888E-2</v>
      </c>
      <c r="K98" s="10">
        <v>4.5138888888888888E-2</v>
      </c>
      <c r="L98" s="13">
        <f t="shared" si="0"/>
        <v>3.472222222222221E-2</v>
      </c>
      <c r="M98" s="13">
        <v>1</v>
      </c>
      <c r="N98" s="13" t="str">
        <f t="shared" si="1"/>
        <v>OK</v>
      </c>
      <c r="O98" s="9">
        <v>1234567</v>
      </c>
      <c r="P98" s="5">
        <v>45382</v>
      </c>
      <c r="Q98" s="5">
        <v>45591</v>
      </c>
      <c r="R98" s="20" t="s">
        <v>167</v>
      </c>
      <c r="S98" s="9"/>
      <c r="T98" s="9"/>
    </row>
    <row r="99" spans="1:20" x14ac:dyDescent="0.2">
      <c r="A99" s="9">
        <v>4</v>
      </c>
      <c r="B99" s="19"/>
      <c r="C99" s="9"/>
      <c r="D99" s="9" t="s">
        <v>15</v>
      </c>
      <c r="E99" s="9" t="s">
        <v>177</v>
      </c>
      <c r="F99" s="9" t="s">
        <v>178</v>
      </c>
      <c r="G99" s="9" t="s">
        <v>179</v>
      </c>
      <c r="H99" s="10">
        <v>0.82291666666666674</v>
      </c>
      <c r="I99" s="10">
        <v>0.87847222222222232</v>
      </c>
      <c r="J99" s="10">
        <v>5.5555555555555552E-2</v>
      </c>
      <c r="K99" s="10">
        <v>5.5555555555555552E-2</v>
      </c>
      <c r="L99" s="13">
        <f t="shared" si="0"/>
        <v>2.777777777777779E-2</v>
      </c>
      <c r="M99" s="13">
        <v>1</v>
      </c>
      <c r="N99" s="13" t="str">
        <f t="shared" si="1"/>
        <v>OK</v>
      </c>
      <c r="O99" s="9">
        <v>1234567</v>
      </c>
      <c r="P99" s="5">
        <v>45382</v>
      </c>
      <c r="Q99" s="5">
        <v>45591</v>
      </c>
      <c r="R99" s="20" t="s">
        <v>167</v>
      </c>
      <c r="S99" s="9"/>
      <c r="T99" s="9"/>
    </row>
    <row r="100" spans="1:20" x14ac:dyDescent="0.2">
      <c r="A100" s="9">
        <v>4</v>
      </c>
      <c r="B100" s="9"/>
      <c r="C100" s="9" t="s">
        <v>15</v>
      </c>
      <c r="D100" s="9" t="s">
        <v>177</v>
      </c>
      <c r="E100" s="9" t="s">
        <v>15</v>
      </c>
      <c r="F100" s="9" t="s">
        <v>180</v>
      </c>
      <c r="G100" s="9" t="s">
        <v>181</v>
      </c>
      <c r="H100" s="10">
        <v>0.90625000000000011</v>
      </c>
      <c r="I100" s="10">
        <v>0.9652777777777779</v>
      </c>
      <c r="J100" s="10">
        <v>5.9027777777777783E-2</v>
      </c>
      <c r="K100" s="10">
        <v>5.9027777777777783E-2</v>
      </c>
      <c r="L100" s="13" t="str">
        <f t="shared" si="0"/>
        <v>-</v>
      </c>
      <c r="M100" s="13">
        <v>1</v>
      </c>
      <c r="N100" s="13" t="str">
        <f t="shared" si="1"/>
        <v>-</v>
      </c>
      <c r="O100" s="9">
        <v>1234567</v>
      </c>
      <c r="P100" s="5">
        <v>45382</v>
      </c>
      <c r="Q100" s="5">
        <v>45591</v>
      </c>
      <c r="R100" s="20" t="s">
        <v>167</v>
      </c>
      <c r="S100" s="9"/>
      <c r="T100" s="9"/>
    </row>
    <row r="101" spans="1:20" x14ac:dyDescent="0.2">
      <c r="A101" s="9"/>
      <c r="B101" s="9"/>
      <c r="C101" s="9"/>
      <c r="D101" s="9"/>
      <c r="E101" s="9"/>
      <c r="F101" s="9"/>
      <c r="G101" s="9"/>
      <c r="H101" s="10"/>
      <c r="I101" s="10"/>
      <c r="J101" s="10"/>
      <c r="K101" s="10"/>
      <c r="L101" s="10"/>
      <c r="M101" s="9"/>
      <c r="N101" s="9"/>
      <c r="O101" s="9"/>
      <c r="P101" s="5"/>
      <c r="Q101" s="5"/>
      <c r="R101" s="9"/>
      <c r="S101" s="9"/>
      <c r="T101" s="9"/>
    </row>
    <row r="102" spans="1:20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9"/>
      <c r="S102" s="9"/>
      <c r="T102" s="9"/>
    </row>
    <row r="103" spans="1:20" x14ac:dyDescent="0.2">
      <c r="A103" s="9">
        <v>5</v>
      </c>
      <c r="B103" s="9" t="s">
        <v>15</v>
      </c>
      <c r="C103" s="9"/>
      <c r="D103" s="9" t="s">
        <v>15</v>
      </c>
      <c r="E103" s="9" t="s">
        <v>170</v>
      </c>
      <c r="F103" s="9" t="s">
        <v>171</v>
      </c>
      <c r="G103" s="9" t="s">
        <v>182</v>
      </c>
      <c r="H103" s="10">
        <v>0.25694444444444448</v>
      </c>
      <c r="I103" s="10">
        <v>0.34027777777777779</v>
      </c>
      <c r="J103" s="10">
        <v>8.3333333333333329E-2</v>
      </c>
      <c r="K103" s="10">
        <v>8.3333333333333329E-2</v>
      </c>
      <c r="L103" s="13">
        <f t="shared" ref="L103:L110" si="2">IF(G104=0,"-",H104-I103)</f>
        <v>2.430555555555558E-2</v>
      </c>
      <c r="M103" s="13">
        <v>1</v>
      </c>
      <c r="N103" s="13" t="str">
        <f t="shared" ref="N103:N110" si="3">IF(D104=E103,"OK",IF(N104=0,"-",IF(G103=G104,"OK","ER")))</f>
        <v>OK</v>
      </c>
      <c r="O103" s="9">
        <v>1234567</v>
      </c>
      <c r="P103" s="5">
        <v>45382</v>
      </c>
      <c r="Q103" s="5">
        <v>45591</v>
      </c>
      <c r="R103" s="20" t="s">
        <v>183</v>
      </c>
      <c r="S103" s="9"/>
      <c r="T103" s="9"/>
    </row>
    <row r="104" spans="1:20" x14ac:dyDescent="0.2">
      <c r="A104" s="9">
        <v>5</v>
      </c>
      <c r="B104" s="9"/>
      <c r="C104" s="9"/>
      <c r="D104" s="9" t="s">
        <v>170</v>
      </c>
      <c r="E104" s="9" t="s">
        <v>15</v>
      </c>
      <c r="F104" s="9" t="s">
        <v>173</v>
      </c>
      <c r="G104" s="9" t="s">
        <v>184</v>
      </c>
      <c r="H104" s="10">
        <v>0.36458333333333337</v>
      </c>
      <c r="I104" s="10">
        <v>0.44791666666666669</v>
      </c>
      <c r="J104" s="10">
        <v>8.3333333333333329E-2</v>
      </c>
      <c r="K104" s="10">
        <v>8.3333333333333329E-2</v>
      </c>
      <c r="L104" s="13">
        <f t="shared" si="2"/>
        <v>3.125E-2</v>
      </c>
      <c r="M104" s="13">
        <v>1</v>
      </c>
      <c r="N104" s="13" t="str">
        <f t="shared" si="3"/>
        <v>OK</v>
      </c>
      <c r="O104" s="9">
        <v>1234567</v>
      </c>
      <c r="P104" s="5">
        <v>45382</v>
      </c>
      <c r="Q104" s="5">
        <v>45591</v>
      </c>
      <c r="R104" s="20" t="s">
        <v>183</v>
      </c>
      <c r="S104" s="9"/>
      <c r="T104" s="9"/>
    </row>
    <row r="105" spans="1:20" x14ac:dyDescent="0.2">
      <c r="A105" s="9">
        <v>5</v>
      </c>
      <c r="B105" s="19"/>
      <c r="C105" s="9"/>
      <c r="D105" s="9" t="s">
        <v>15</v>
      </c>
      <c r="E105" s="9" t="s">
        <v>177</v>
      </c>
      <c r="F105" s="9" t="s">
        <v>178</v>
      </c>
      <c r="G105" s="9" t="s">
        <v>185</v>
      </c>
      <c r="H105" s="10">
        <v>0.47916666666666669</v>
      </c>
      <c r="I105" s="10">
        <v>0.53472222222222221</v>
      </c>
      <c r="J105" s="10">
        <v>5.5555555555555552E-2</v>
      </c>
      <c r="K105" s="10">
        <v>5.5555555555555552E-2</v>
      </c>
      <c r="L105" s="13">
        <f t="shared" si="2"/>
        <v>2.430555555555558E-2</v>
      </c>
      <c r="M105" s="13">
        <v>1</v>
      </c>
      <c r="N105" s="13" t="str">
        <f t="shared" si="3"/>
        <v>OK</v>
      </c>
      <c r="O105" s="9">
        <v>1234567</v>
      </c>
      <c r="P105" s="5">
        <v>45382</v>
      </c>
      <c r="Q105" s="5">
        <v>45591</v>
      </c>
      <c r="R105" s="20" t="s">
        <v>183</v>
      </c>
      <c r="S105" s="9"/>
      <c r="T105" s="9"/>
    </row>
    <row r="106" spans="1:20" x14ac:dyDescent="0.2">
      <c r="A106" s="9">
        <v>5</v>
      </c>
      <c r="B106" s="9"/>
      <c r="C106" s="9"/>
      <c r="D106" s="9" t="s">
        <v>177</v>
      </c>
      <c r="E106" s="9" t="s">
        <v>15</v>
      </c>
      <c r="F106" s="9" t="s">
        <v>180</v>
      </c>
      <c r="G106" s="9" t="s">
        <v>186</v>
      </c>
      <c r="H106" s="10">
        <v>0.55902777777777779</v>
      </c>
      <c r="I106" s="10">
        <v>0.61458333333333337</v>
      </c>
      <c r="J106" s="10">
        <v>5.9027777777777783E-2</v>
      </c>
      <c r="K106" s="10">
        <v>5.9027777777777783E-2</v>
      </c>
      <c r="L106" s="13">
        <f t="shared" si="2"/>
        <v>3.8194444444444309E-2</v>
      </c>
      <c r="M106" s="13">
        <v>1</v>
      </c>
      <c r="N106" s="13" t="str">
        <f t="shared" si="3"/>
        <v>OK</v>
      </c>
      <c r="O106" s="9">
        <v>1234567</v>
      </c>
      <c r="P106" s="5">
        <v>45382</v>
      </c>
      <c r="Q106" s="5">
        <v>45591</v>
      </c>
      <c r="R106" s="20" t="s">
        <v>183</v>
      </c>
      <c r="S106" s="9"/>
      <c r="T106" s="9"/>
    </row>
    <row r="107" spans="1:20" x14ac:dyDescent="0.2">
      <c r="A107" s="9">
        <v>3</v>
      </c>
      <c r="B107" s="10"/>
      <c r="C107" s="9"/>
      <c r="D107" s="9" t="s">
        <v>15</v>
      </c>
      <c r="E107" s="9" t="s">
        <v>187</v>
      </c>
      <c r="F107" s="9" t="s">
        <v>188</v>
      </c>
      <c r="G107" s="9" t="s">
        <v>189</v>
      </c>
      <c r="H107" s="10">
        <v>0.65277777777777768</v>
      </c>
      <c r="I107" s="10">
        <v>0.71180555555555547</v>
      </c>
      <c r="J107" s="10">
        <v>5.9027777777777783E-2</v>
      </c>
      <c r="K107" s="10">
        <v>5.9027777777777783E-2</v>
      </c>
      <c r="L107" s="13">
        <f t="shared" si="2"/>
        <v>2.083333333333337E-2</v>
      </c>
      <c r="M107" s="13">
        <v>1</v>
      </c>
      <c r="N107" s="13" t="str">
        <f t="shared" si="3"/>
        <v>OK</v>
      </c>
      <c r="O107" s="9">
        <v>1234567</v>
      </c>
      <c r="P107" s="5">
        <v>45382</v>
      </c>
      <c r="Q107" s="5">
        <v>45591</v>
      </c>
      <c r="R107" s="20" t="s">
        <v>183</v>
      </c>
      <c r="S107" s="9"/>
      <c r="T107" s="9"/>
    </row>
    <row r="108" spans="1:20" x14ac:dyDescent="0.2">
      <c r="A108" s="9">
        <v>3</v>
      </c>
      <c r="B108" s="10"/>
      <c r="C108" s="10"/>
      <c r="D108" s="9" t="s">
        <v>187</v>
      </c>
      <c r="E108" s="9" t="s">
        <v>15</v>
      </c>
      <c r="F108" s="9" t="s">
        <v>190</v>
      </c>
      <c r="G108" s="9" t="s">
        <v>191</v>
      </c>
      <c r="H108" s="10">
        <v>0.73263888888888884</v>
      </c>
      <c r="I108" s="10">
        <v>0.79166666666666663</v>
      </c>
      <c r="J108" s="10">
        <v>5.9027777777777783E-2</v>
      </c>
      <c r="K108" s="10">
        <v>5.9027777777777783E-2</v>
      </c>
      <c r="L108" s="13">
        <f t="shared" si="2"/>
        <v>3.472222222222221E-2</v>
      </c>
      <c r="M108" s="13">
        <v>1</v>
      </c>
      <c r="N108" s="13" t="str">
        <f t="shared" si="3"/>
        <v>OK</v>
      </c>
      <c r="O108" s="9">
        <v>1234567</v>
      </c>
      <c r="P108" s="5">
        <v>45382</v>
      </c>
      <c r="Q108" s="5">
        <v>45591</v>
      </c>
      <c r="R108" s="20" t="s">
        <v>183</v>
      </c>
      <c r="S108" s="9"/>
      <c r="T108" s="9"/>
    </row>
    <row r="109" spans="1:20" x14ac:dyDescent="0.2">
      <c r="A109" s="9">
        <v>3</v>
      </c>
      <c r="B109" s="10"/>
      <c r="C109" s="9"/>
      <c r="D109" s="9" t="s">
        <v>15</v>
      </c>
      <c r="E109" s="9" t="s">
        <v>192</v>
      </c>
      <c r="F109" s="9" t="s">
        <v>193</v>
      </c>
      <c r="G109" s="9" t="s">
        <v>194</v>
      </c>
      <c r="H109" s="10">
        <v>0.82638888888888884</v>
      </c>
      <c r="I109" s="10">
        <v>0.90277777777777768</v>
      </c>
      <c r="J109" s="10">
        <v>7.6388888888888895E-2</v>
      </c>
      <c r="K109" s="10">
        <v>7.6388888888888895E-2</v>
      </c>
      <c r="L109" s="13">
        <f t="shared" si="2"/>
        <v>2.430555555555558E-2</v>
      </c>
      <c r="M109" s="13">
        <v>1</v>
      </c>
      <c r="N109" s="13" t="str">
        <f t="shared" si="3"/>
        <v>OK</v>
      </c>
      <c r="O109" s="9">
        <v>1234567</v>
      </c>
      <c r="P109" s="5">
        <v>45382</v>
      </c>
      <c r="Q109" s="5">
        <v>45591</v>
      </c>
      <c r="R109" s="20" t="s">
        <v>183</v>
      </c>
      <c r="S109" s="9"/>
      <c r="T109" s="9"/>
    </row>
    <row r="110" spans="1:20" x14ac:dyDescent="0.2">
      <c r="A110" s="9">
        <v>3</v>
      </c>
      <c r="B110" s="19"/>
      <c r="C110" s="17" t="s">
        <v>15</v>
      </c>
      <c r="D110" s="9" t="s">
        <v>192</v>
      </c>
      <c r="E110" s="9" t="s">
        <v>15</v>
      </c>
      <c r="F110" s="9" t="s">
        <v>195</v>
      </c>
      <c r="G110" s="9" t="s">
        <v>196</v>
      </c>
      <c r="H110" s="10">
        <v>0.92708333333333326</v>
      </c>
      <c r="I110" s="10">
        <v>1.0034722222222221</v>
      </c>
      <c r="J110" s="10">
        <v>7.6388888888888895E-2</v>
      </c>
      <c r="K110" s="10">
        <v>7.6388888888888895E-2</v>
      </c>
      <c r="L110" s="13" t="str">
        <f t="shared" si="2"/>
        <v>-</v>
      </c>
      <c r="M110" s="13">
        <v>1</v>
      </c>
      <c r="N110" s="13" t="str">
        <f t="shared" si="3"/>
        <v>-</v>
      </c>
      <c r="O110" s="9">
        <v>1234567</v>
      </c>
      <c r="P110" s="5">
        <v>45382</v>
      </c>
      <c r="Q110" s="5">
        <v>45591</v>
      </c>
      <c r="R110" s="20" t="s">
        <v>183</v>
      </c>
      <c r="S110" s="9"/>
      <c r="T110" s="9"/>
    </row>
    <row r="111" spans="1:20" x14ac:dyDescent="0.2">
      <c r="A111" s="9"/>
      <c r="B111" s="9"/>
      <c r="C111" s="9"/>
      <c r="D111" s="9"/>
      <c r="E111" s="9"/>
      <c r="F111" s="9"/>
      <c r="G111" s="9"/>
      <c r="H111" s="10"/>
      <c r="I111" s="10"/>
      <c r="J111" s="10"/>
      <c r="K111" s="10"/>
      <c r="L111" s="10"/>
      <c r="M111" s="9"/>
      <c r="N111" s="9"/>
      <c r="O111" s="9"/>
      <c r="P111" s="5"/>
      <c r="Q111" s="5"/>
      <c r="R111" s="9"/>
      <c r="S111" s="9"/>
      <c r="T111" s="9"/>
    </row>
    <row r="112" spans="1:20" x14ac:dyDescent="0.2">
      <c r="A112" s="7"/>
      <c r="B112" s="8"/>
      <c r="C112" s="7"/>
      <c r="D112" s="7"/>
      <c r="E112" s="7"/>
      <c r="F112" s="7"/>
      <c r="G112" s="7"/>
      <c r="H112" s="8"/>
      <c r="I112" s="8"/>
      <c r="J112" s="8"/>
      <c r="K112" s="8"/>
      <c r="L112" s="8"/>
      <c r="M112" s="7"/>
      <c r="N112" s="7"/>
      <c r="O112" s="7"/>
      <c r="P112" s="7"/>
      <c r="Q112" s="7"/>
      <c r="R112" s="9"/>
      <c r="S112" s="9"/>
      <c r="T112" s="9"/>
    </row>
    <row r="113" spans="1:20" x14ac:dyDescent="0.2">
      <c r="S113" s="9"/>
      <c r="T113" s="9"/>
    </row>
    <row r="114" spans="1:20" x14ac:dyDescent="0.2">
      <c r="S114" s="9"/>
      <c r="T114" s="9"/>
    </row>
    <row r="115" spans="1:20" x14ac:dyDescent="0.2">
      <c r="A115" s="9">
        <v>8</v>
      </c>
      <c r="B115" s="10" t="s">
        <v>15</v>
      </c>
      <c r="C115" s="17"/>
      <c r="D115" s="9" t="s">
        <v>15</v>
      </c>
      <c r="E115" s="9" t="s">
        <v>187</v>
      </c>
      <c r="F115" s="9" t="s">
        <v>188</v>
      </c>
      <c r="G115" s="9" t="s">
        <v>197</v>
      </c>
      <c r="H115" s="10">
        <v>0.32291666666666669</v>
      </c>
      <c r="I115" s="10">
        <v>0.38194444444444448</v>
      </c>
      <c r="J115" s="10">
        <v>5.9027777777777783E-2</v>
      </c>
      <c r="K115" s="10">
        <v>5.9027777777777783E-2</v>
      </c>
      <c r="L115" s="13">
        <f>IF(G116=0,"-",H116-I115)</f>
        <v>2.430555555555558E-2</v>
      </c>
      <c r="M115" s="13">
        <v>1</v>
      </c>
      <c r="N115" s="13" t="str">
        <f>IF(D116=E115,"OK",IF(N116=0,"-",IF(G115=G116,"OK","ER")))</f>
        <v>OK</v>
      </c>
      <c r="O115" s="9">
        <v>1234567</v>
      </c>
      <c r="P115" s="5">
        <v>45382</v>
      </c>
      <c r="Q115" s="5">
        <v>45591</v>
      </c>
      <c r="R115" s="15" t="s">
        <v>198</v>
      </c>
      <c r="S115" s="9"/>
      <c r="T115" s="9"/>
    </row>
    <row r="116" spans="1:20" x14ac:dyDescent="0.2">
      <c r="A116" s="9">
        <v>8</v>
      </c>
      <c r="B116" s="10"/>
      <c r="C116" s="9"/>
      <c r="D116" s="9" t="s">
        <v>187</v>
      </c>
      <c r="E116" s="9" t="s">
        <v>15</v>
      </c>
      <c r="F116" s="9" t="s">
        <v>190</v>
      </c>
      <c r="G116" s="9" t="s">
        <v>199</v>
      </c>
      <c r="H116" s="10">
        <v>0.40625000000000006</v>
      </c>
      <c r="I116" s="10">
        <v>0.46527777777777785</v>
      </c>
      <c r="J116" s="10">
        <v>5.9027777777777783E-2</v>
      </c>
      <c r="K116" s="10">
        <v>5.9027777777777783E-2</v>
      </c>
      <c r="L116" s="13">
        <f>IF(G219=0,"-",H219-I116)</f>
        <v>4.1666666666666685E-2</v>
      </c>
      <c r="M116" s="13">
        <v>1</v>
      </c>
      <c r="N116" s="13" t="str">
        <f>IF(D219=E116,"OK",IF(N219=0,"-",IF(G116=G219,"OK","ER")))</f>
        <v>OK</v>
      </c>
      <c r="O116" s="9">
        <v>1234567</v>
      </c>
      <c r="P116" s="5">
        <v>45382</v>
      </c>
      <c r="Q116" s="5">
        <v>45591</v>
      </c>
      <c r="R116" s="15" t="s">
        <v>198</v>
      </c>
      <c r="S116" s="9"/>
      <c r="T116" s="9"/>
    </row>
    <row r="117" spans="1:20" x14ac:dyDescent="0.2">
      <c r="A117" s="9">
        <v>8</v>
      </c>
      <c r="B117" s="10"/>
      <c r="C117" s="10"/>
      <c r="D117" s="9" t="s">
        <v>15</v>
      </c>
      <c r="E117" s="9" t="s">
        <v>91</v>
      </c>
      <c r="F117" s="9" t="s">
        <v>165</v>
      </c>
      <c r="G117" s="9" t="s">
        <v>200</v>
      </c>
      <c r="H117" s="10">
        <v>0.53125</v>
      </c>
      <c r="I117" s="10">
        <v>0.57291666666666663</v>
      </c>
      <c r="J117" s="10">
        <v>4.1666666666666664E-2</v>
      </c>
      <c r="K117" s="10">
        <v>4.1666666666666664E-2</v>
      </c>
      <c r="L117" s="13">
        <f>IF(G118=0,"-",H118-I117)</f>
        <v>3.125E-2</v>
      </c>
      <c r="M117" s="13">
        <v>1</v>
      </c>
      <c r="N117" s="13" t="str">
        <f>IF(D118=E117,"OK",IF(N118=0,"-",IF(G117=G118,"OK","ER")))</f>
        <v>OK</v>
      </c>
      <c r="O117" s="9">
        <v>1234567</v>
      </c>
      <c r="P117" s="5">
        <v>45382</v>
      </c>
      <c r="Q117" s="5">
        <v>45591</v>
      </c>
      <c r="R117" s="20" t="s">
        <v>201</v>
      </c>
      <c r="S117" s="9"/>
      <c r="T117" s="9"/>
    </row>
    <row r="118" spans="1:20" x14ac:dyDescent="0.2">
      <c r="A118" s="9">
        <v>8</v>
      </c>
      <c r="B118" s="10"/>
      <c r="C118" s="10"/>
      <c r="D118" s="9" t="s">
        <v>91</v>
      </c>
      <c r="E118" s="9" t="s">
        <v>15</v>
      </c>
      <c r="F118" s="9" t="s">
        <v>168</v>
      </c>
      <c r="G118" s="9" t="s">
        <v>202</v>
      </c>
      <c r="H118" s="10">
        <v>0.60416666666666663</v>
      </c>
      <c r="I118" s="10">
        <v>0.64236111111111105</v>
      </c>
      <c r="J118" s="10">
        <v>4.5138888888888888E-2</v>
      </c>
      <c r="K118" s="10">
        <v>4.5138888888888888E-2</v>
      </c>
      <c r="L118" s="13" t="str">
        <f>IF(G123=0,"-",H123-I118)</f>
        <v>-</v>
      </c>
      <c r="M118" s="13">
        <v>1</v>
      </c>
      <c r="N118" s="13" t="str">
        <f>IF(D123=E118,"OK",IF(N123=0,"-",IF(G118=G123,"OK","ER")))</f>
        <v>-</v>
      </c>
      <c r="O118" s="9">
        <v>1234567</v>
      </c>
      <c r="P118" s="5">
        <v>45382</v>
      </c>
      <c r="Q118" s="5">
        <v>45591</v>
      </c>
      <c r="R118" s="20" t="s">
        <v>201</v>
      </c>
      <c r="S118" s="9"/>
      <c r="T118" s="9"/>
    </row>
    <row r="119" spans="1:20" x14ac:dyDescent="0.2">
      <c r="A119" s="9">
        <v>8</v>
      </c>
      <c r="B119" s="10"/>
      <c r="C119" s="9"/>
      <c r="D119" s="9" t="s">
        <v>15</v>
      </c>
      <c r="E119" s="9" t="s">
        <v>203</v>
      </c>
      <c r="F119" s="9" t="s">
        <v>204</v>
      </c>
      <c r="G119" s="9" t="s">
        <v>205</v>
      </c>
      <c r="H119" s="10">
        <v>0.71180555555555547</v>
      </c>
      <c r="I119" s="10">
        <v>0.7534722222222221</v>
      </c>
      <c r="J119" s="10">
        <v>4.1666666666666664E-2</v>
      </c>
      <c r="K119" s="10">
        <v>4.1666666666666664E-2</v>
      </c>
      <c r="L119" s="13">
        <f>IF(G120=0,"-",H120-I119)</f>
        <v>2.430555555555558E-2</v>
      </c>
      <c r="M119" s="13">
        <v>1</v>
      </c>
      <c r="N119" s="13" t="str">
        <f>IF(D120=E119,"OK",IF(N120=0,"-",IF(G119=G120,"OK","ER")))</f>
        <v>OK</v>
      </c>
      <c r="O119" s="9">
        <v>1234567</v>
      </c>
      <c r="P119" s="5">
        <v>45382</v>
      </c>
      <c r="Q119" s="5">
        <v>45591</v>
      </c>
      <c r="R119" s="15" t="s">
        <v>198</v>
      </c>
      <c r="S119" s="9"/>
      <c r="T119" s="9"/>
    </row>
    <row r="120" spans="1:20" x14ac:dyDescent="0.2">
      <c r="A120" s="9">
        <v>8</v>
      </c>
      <c r="B120" s="10"/>
      <c r="C120" s="9"/>
      <c r="D120" s="9" t="s">
        <v>203</v>
      </c>
      <c r="E120" s="21" t="s">
        <v>15</v>
      </c>
      <c r="F120" s="21" t="s">
        <v>206</v>
      </c>
      <c r="G120" s="9" t="s">
        <v>207</v>
      </c>
      <c r="H120" s="10">
        <v>0.77777777777777768</v>
      </c>
      <c r="I120" s="10">
        <v>0.81944444444444431</v>
      </c>
      <c r="J120" s="10">
        <v>4.1666666666666664E-2</v>
      </c>
      <c r="K120" s="10">
        <v>4.1666666666666664E-2</v>
      </c>
      <c r="L120" s="13" t="str">
        <f>IF(G367=0,"-",H367-I120)</f>
        <v>-</v>
      </c>
      <c r="M120" s="13">
        <v>1</v>
      </c>
      <c r="N120" s="13" t="str">
        <f>IF(D367=E120,"OK",IF(N367=0,"-",IF(G120=G367,"OK","ER")))</f>
        <v>-</v>
      </c>
      <c r="O120" s="9">
        <v>1234567</v>
      </c>
      <c r="P120" s="5">
        <v>45382</v>
      </c>
      <c r="Q120" s="5">
        <v>45591</v>
      </c>
      <c r="R120" s="15" t="s">
        <v>198</v>
      </c>
      <c r="S120" s="9"/>
      <c r="T120" s="9"/>
    </row>
    <row r="121" spans="1:20" x14ac:dyDescent="0.2">
      <c r="A121" s="9">
        <v>8</v>
      </c>
      <c r="B121" s="10"/>
      <c r="C121" s="9"/>
      <c r="D121" s="9" t="s">
        <v>15</v>
      </c>
      <c r="E121" s="9" t="s">
        <v>28</v>
      </c>
      <c r="F121" s="9" t="s">
        <v>29</v>
      </c>
      <c r="G121" s="9" t="s">
        <v>208</v>
      </c>
      <c r="H121" s="10">
        <v>0.84374999999999989</v>
      </c>
      <c r="I121" s="10">
        <v>0.93402777777777768</v>
      </c>
      <c r="J121" s="10">
        <v>9.0277777777777776E-2</v>
      </c>
      <c r="K121" s="10">
        <v>9.0277777777777776E-2</v>
      </c>
      <c r="L121" s="13">
        <f>IF(G122=0,"-",H122-I121)</f>
        <v>2.777777777777779E-2</v>
      </c>
      <c r="M121" s="13">
        <v>1</v>
      </c>
      <c r="N121" s="13" t="str">
        <f>IF(D122=E121,"OK",IF(N122=0,"-",IF(G121=G122,"OK","ER")))</f>
        <v>OK</v>
      </c>
      <c r="O121" s="9">
        <v>1234567</v>
      </c>
      <c r="P121" s="5">
        <v>45382</v>
      </c>
      <c r="Q121" s="5">
        <v>45591</v>
      </c>
      <c r="R121" s="15" t="s">
        <v>198</v>
      </c>
      <c r="S121" s="9"/>
      <c r="T121" s="9"/>
    </row>
    <row r="122" spans="1:20" x14ac:dyDescent="0.2">
      <c r="A122" s="9">
        <v>8</v>
      </c>
      <c r="B122" s="10"/>
      <c r="C122" s="9" t="s">
        <v>15</v>
      </c>
      <c r="D122" s="9" t="s">
        <v>28</v>
      </c>
      <c r="E122" s="9" t="s">
        <v>15</v>
      </c>
      <c r="F122" s="9" t="s">
        <v>33</v>
      </c>
      <c r="G122" s="9" t="s">
        <v>209</v>
      </c>
      <c r="H122" s="10">
        <v>0.96180555555555547</v>
      </c>
      <c r="I122" s="10">
        <v>1.0520833333333333</v>
      </c>
      <c r="J122" s="10">
        <v>9.0277777777777776E-2</v>
      </c>
      <c r="K122" s="10">
        <v>9.0277777777777776E-2</v>
      </c>
      <c r="L122" s="13" t="str">
        <f>IF(G223=0,"-",H223-I122)</f>
        <v>-</v>
      </c>
      <c r="M122" s="13">
        <v>1</v>
      </c>
      <c r="N122" s="13" t="str">
        <f>IF(D223=E122,"OK",IF(N223=0,"-",IF(G122=G223,"OK","ER")))</f>
        <v>-</v>
      </c>
      <c r="O122" s="9">
        <v>1234567</v>
      </c>
      <c r="P122" s="5">
        <v>45382</v>
      </c>
      <c r="Q122" s="5">
        <v>45591</v>
      </c>
      <c r="R122" s="15" t="s">
        <v>198</v>
      </c>
      <c r="S122" s="9"/>
      <c r="T122" s="9"/>
    </row>
    <row r="123" spans="1:20" x14ac:dyDescent="0.2">
      <c r="S123" s="9"/>
      <c r="T123" s="9"/>
    </row>
    <row r="124" spans="1:20" x14ac:dyDescent="0.2">
      <c r="S124" s="9"/>
      <c r="T124" s="9"/>
    </row>
    <row r="125" spans="1:20" x14ac:dyDescent="0.2">
      <c r="S125" s="9"/>
      <c r="T125" s="9"/>
    </row>
    <row r="126" spans="1:20" x14ac:dyDescent="0.2">
      <c r="S126" s="9"/>
      <c r="T126" s="9"/>
    </row>
    <row r="127" spans="1:20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5"/>
      <c r="Q127" s="5"/>
      <c r="R127" s="9"/>
      <c r="S127" s="9"/>
      <c r="T127" s="9"/>
    </row>
    <row r="128" spans="1:20" x14ac:dyDescent="0.2">
      <c r="A128" s="7"/>
      <c r="B128" s="8"/>
      <c r="C128" s="7"/>
      <c r="D128" s="7"/>
      <c r="E128" s="7"/>
      <c r="F128" s="7"/>
      <c r="G128" s="7"/>
      <c r="H128" s="8"/>
      <c r="I128" s="8"/>
      <c r="J128" s="8"/>
      <c r="K128" s="8"/>
      <c r="L128" s="8"/>
      <c r="M128" s="7"/>
      <c r="N128" s="7"/>
      <c r="O128" s="7"/>
      <c r="P128" s="7"/>
      <c r="Q128" s="7"/>
      <c r="R128" s="9"/>
      <c r="S128" s="9"/>
      <c r="T128" s="9"/>
    </row>
    <row r="129" spans="1:20" x14ac:dyDescent="0.2">
      <c r="A129" s="9">
        <v>12</v>
      </c>
      <c r="B129" s="10" t="s">
        <v>15</v>
      </c>
      <c r="C129" s="9"/>
      <c r="D129" s="9" t="s">
        <v>15</v>
      </c>
      <c r="E129" s="9" t="s">
        <v>187</v>
      </c>
      <c r="F129" s="9" t="s">
        <v>188</v>
      </c>
      <c r="G129" s="9" t="s">
        <v>210</v>
      </c>
      <c r="H129" s="10">
        <v>0.27083333333333331</v>
      </c>
      <c r="I129" s="10">
        <v>0.3298611111111111</v>
      </c>
      <c r="J129" s="10">
        <v>5.9027777777777783E-2</v>
      </c>
      <c r="K129" s="10">
        <v>5.9027777777777783E-2</v>
      </c>
      <c r="L129" s="13">
        <f t="shared" ref="L129:L136" si="4">IF(G130=0,"-",H130-I129)</f>
        <v>2.430555555555558E-2</v>
      </c>
      <c r="M129" s="13">
        <v>1</v>
      </c>
      <c r="N129" s="13" t="str">
        <f t="shared" ref="N129:N136" si="5">IF(D130=E129,"OK",IF(N130=0,"-",IF(G129=G130,"OK","ER")))</f>
        <v>OK</v>
      </c>
      <c r="O129" s="9">
        <v>1234567</v>
      </c>
      <c r="P129" s="5">
        <v>45382</v>
      </c>
      <c r="Q129" s="5">
        <v>45591</v>
      </c>
      <c r="R129" s="20" t="s">
        <v>211</v>
      </c>
      <c r="S129" s="9"/>
      <c r="T129" s="9"/>
    </row>
    <row r="130" spans="1:20" x14ac:dyDescent="0.2">
      <c r="A130" s="9">
        <v>12</v>
      </c>
      <c r="B130" s="10"/>
      <c r="C130" s="10"/>
      <c r="D130" s="9" t="s">
        <v>187</v>
      </c>
      <c r="E130" s="9" t="s">
        <v>15</v>
      </c>
      <c r="F130" s="9" t="s">
        <v>190</v>
      </c>
      <c r="G130" s="9" t="s">
        <v>212</v>
      </c>
      <c r="H130" s="10">
        <v>0.35416666666666669</v>
      </c>
      <c r="I130" s="10">
        <v>0.41319444444444448</v>
      </c>
      <c r="J130" s="10">
        <v>5.9027777777777783E-2</v>
      </c>
      <c r="K130" s="10">
        <v>5.9027777777777783E-2</v>
      </c>
      <c r="L130" s="13">
        <f t="shared" si="4"/>
        <v>2.777777777777779E-2</v>
      </c>
      <c r="M130" s="13">
        <v>1</v>
      </c>
      <c r="N130" s="13" t="str">
        <f t="shared" si="5"/>
        <v>OK</v>
      </c>
      <c r="O130" s="9">
        <v>1234567</v>
      </c>
      <c r="P130" s="5">
        <v>45382</v>
      </c>
      <c r="Q130" s="5">
        <v>45591</v>
      </c>
      <c r="R130" s="20" t="s">
        <v>211</v>
      </c>
      <c r="S130" s="9"/>
      <c r="T130" s="9"/>
    </row>
    <row r="131" spans="1:20" x14ac:dyDescent="0.2">
      <c r="A131" s="9">
        <v>12</v>
      </c>
      <c r="B131" s="10"/>
      <c r="C131" s="9"/>
      <c r="D131" s="9" t="s">
        <v>15</v>
      </c>
      <c r="E131" s="9" t="s">
        <v>91</v>
      </c>
      <c r="F131" s="9" t="s">
        <v>165</v>
      </c>
      <c r="G131" s="9" t="s">
        <v>213</v>
      </c>
      <c r="H131" s="10">
        <v>0.44097222222222227</v>
      </c>
      <c r="I131" s="10">
        <v>0.48263888888888895</v>
      </c>
      <c r="J131" s="10">
        <v>4.1666666666666664E-2</v>
      </c>
      <c r="K131" s="10">
        <v>4.1666666666666664E-2</v>
      </c>
      <c r="L131" s="13">
        <f t="shared" si="4"/>
        <v>2.430555555555558E-2</v>
      </c>
      <c r="M131" s="13">
        <v>1</v>
      </c>
      <c r="N131" s="13" t="str">
        <f t="shared" si="5"/>
        <v>OK</v>
      </c>
      <c r="O131" s="9">
        <v>1234567</v>
      </c>
      <c r="P131" s="5">
        <v>45382</v>
      </c>
      <c r="Q131" s="5">
        <v>45591</v>
      </c>
      <c r="R131" s="20" t="s">
        <v>211</v>
      </c>
      <c r="S131" s="9"/>
      <c r="T131" s="9"/>
    </row>
    <row r="132" spans="1:20" x14ac:dyDescent="0.2">
      <c r="A132" s="9">
        <v>12</v>
      </c>
      <c r="B132" s="10"/>
      <c r="C132" s="9"/>
      <c r="D132" s="9" t="s">
        <v>91</v>
      </c>
      <c r="E132" s="9" t="s">
        <v>15</v>
      </c>
      <c r="F132" s="9" t="s">
        <v>168</v>
      </c>
      <c r="G132" s="9" t="s">
        <v>214</v>
      </c>
      <c r="H132" s="10">
        <v>0.50694444444444453</v>
      </c>
      <c r="I132" s="10">
        <v>0.54861111111111105</v>
      </c>
      <c r="J132" s="10">
        <v>4.5138888888888888E-2</v>
      </c>
      <c r="K132" s="10">
        <v>4.5138888888888888E-2</v>
      </c>
      <c r="L132" s="13">
        <f t="shared" si="4"/>
        <v>2.083333333333337E-2</v>
      </c>
      <c r="M132" s="13">
        <v>1</v>
      </c>
      <c r="N132" s="13" t="str">
        <f t="shared" si="5"/>
        <v>OK</v>
      </c>
      <c r="O132" s="9">
        <v>1234567</v>
      </c>
      <c r="P132" s="5">
        <v>45382</v>
      </c>
      <c r="Q132" s="5">
        <v>45591</v>
      </c>
      <c r="R132" s="20" t="s">
        <v>211</v>
      </c>
      <c r="S132" s="9"/>
      <c r="T132" s="9"/>
    </row>
    <row r="133" spans="1:20" x14ac:dyDescent="0.2">
      <c r="A133" s="9">
        <v>12</v>
      </c>
      <c r="B133" s="10"/>
      <c r="C133" s="10"/>
      <c r="D133" s="9" t="s">
        <v>15</v>
      </c>
      <c r="E133" s="9" t="s">
        <v>177</v>
      </c>
      <c r="F133" s="9" t="s">
        <v>178</v>
      </c>
      <c r="G133" s="9" t="s">
        <v>215</v>
      </c>
      <c r="H133" s="10">
        <v>0.56944444444444442</v>
      </c>
      <c r="I133" s="10">
        <v>0.625</v>
      </c>
      <c r="J133" s="10">
        <v>5.5555555555555552E-2</v>
      </c>
      <c r="K133" s="10">
        <v>5.5555555555555552E-2</v>
      </c>
      <c r="L133" s="13">
        <f t="shared" si="4"/>
        <v>2.777777777777779E-2</v>
      </c>
      <c r="M133" s="13">
        <v>1</v>
      </c>
      <c r="N133" s="13" t="str">
        <f t="shared" si="5"/>
        <v>OK</v>
      </c>
      <c r="O133" s="9">
        <v>1234567</v>
      </c>
      <c r="P133" s="5">
        <v>45382</v>
      </c>
      <c r="Q133" s="5">
        <v>45591</v>
      </c>
      <c r="R133" s="20" t="s">
        <v>211</v>
      </c>
      <c r="S133" s="9"/>
      <c r="T133" s="9"/>
    </row>
    <row r="134" spans="1:20" x14ac:dyDescent="0.2">
      <c r="A134" s="9">
        <v>12</v>
      </c>
      <c r="B134" s="10"/>
      <c r="C134" s="9"/>
      <c r="D134" s="9" t="s">
        <v>177</v>
      </c>
      <c r="E134" s="9" t="s">
        <v>15</v>
      </c>
      <c r="F134" s="9" t="s">
        <v>180</v>
      </c>
      <c r="G134" s="9" t="s">
        <v>216</v>
      </c>
      <c r="H134" s="10">
        <v>0.65277777777777779</v>
      </c>
      <c r="I134" s="10">
        <v>0.71180555555555558</v>
      </c>
      <c r="J134" s="10">
        <v>5.9027777777777783E-2</v>
      </c>
      <c r="K134" s="10">
        <v>5.9027777777777783E-2</v>
      </c>
      <c r="L134" s="13">
        <f t="shared" si="4"/>
        <v>3.125E-2</v>
      </c>
      <c r="M134" s="13">
        <v>1</v>
      </c>
      <c r="N134" s="13" t="str">
        <f t="shared" si="5"/>
        <v>OK</v>
      </c>
      <c r="O134" s="9">
        <v>1234567</v>
      </c>
      <c r="P134" s="5">
        <v>45382</v>
      </c>
      <c r="Q134" s="5">
        <v>45591</v>
      </c>
      <c r="R134" s="20" t="s">
        <v>211</v>
      </c>
      <c r="S134" s="9"/>
      <c r="T134" s="9"/>
    </row>
    <row r="135" spans="1:20" x14ac:dyDescent="0.2">
      <c r="A135" s="9">
        <v>12</v>
      </c>
      <c r="B135" s="10"/>
      <c r="C135" s="9"/>
      <c r="D135" s="9" t="s">
        <v>15</v>
      </c>
      <c r="E135" s="9" t="s">
        <v>170</v>
      </c>
      <c r="F135" s="9" t="s">
        <v>171</v>
      </c>
      <c r="G135" s="9" t="s">
        <v>217</v>
      </c>
      <c r="H135" s="10">
        <v>0.74305555555555558</v>
      </c>
      <c r="I135" s="10">
        <v>0.82638888888888895</v>
      </c>
      <c r="J135" s="10">
        <v>8.3333333333333329E-2</v>
      </c>
      <c r="K135" s="10">
        <v>8.3333333333333329E-2</v>
      </c>
      <c r="L135" s="13">
        <f t="shared" si="4"/>
        <v>2.083333333333337E-2</v>
      </c>
      <c r="M135" s="13">
        <v>1</v>
      </c>
      <c r="N135" s="13" t="str">
        <f t="shared" si="5"/>
        <v>OK</v>
      </c>
      <c r="O135" s="9">
        <v>1234567</v>
      </c>
      <c r="P135" s="5">
        <v>45382</v>
      </c>
      <c r="Q135" s="5">
        <v>45591</v>
      </c>
      <c r="R135" s="20" t="s">
        <v>211</v>
      </c>
      <c r="S135" s="9"/>
      <c r="T135" s="9"/>
    </row>
    <row r="136" spans="1:20" x14ac:dyDescent="0.2">
      <c r="A136" s="9">
        <v>12</v>
      </c>
      <c r="B136" s="10"/>
      <c r="C136" s="10" t="s">
        <v>15</v>
      </c>
      <c r="D136" s="9" t="s">
        <v>170</v>
      </c>
      <c r="E136" s="9" t="s">
        <v>15</v>
      </c>
      <c r="F136" s="9" t="s">
        <v>173</v>
      </c>
      <c r="G136" s="9" t="s">
        <v>218</v>
      </c>
      <c r="H136" s="10">
        <v>0.84722222222222232</v>
      </c>
      <c r="I136" s="10">
        <v>0.93055555555555569</v>
      </c>
      <c r="J136" s="10">
        <v>8.3333333333333329E-2</v>
      </c>
      <c r="K136" s="10">
        <v>8.3333333333333329E-2</v>
      </c>
      <c r="L136" s="13" t="str">
        <f t="shared" si="4"/>
        <v>-</v>
      </c>
      <c r="M136" s="13">
        <v>1</v>
      </c>
      <c r="N136" s="13" t="str">
        <f t="shared" si="5"/>
        <v>-</v>
      </c>
      <c r="O136" s="9">
        <v>1234567</v>
      </c>
      <c r="P136" s="5">
        <v>45382</v>
      </c>
      <c r="Q136" s="5">
        <v>45591</v>
      </c>
      <c r="R136" s="20" t="s">
        <v>211</v>
      </c>
      <c r="S136" s="9"/>
      <c r="T136" s="9"/>
    </row>
    <row r="137" spans="1:20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5"/>
      <c r="Q137" s="5"/>
      <c r="R137" s="9"/>
      <c r="S137" s="9"/>
      <c r="T137" s="9"/>
    </row>
    <row r="138" spans="1:20" x14ac:dyDescent="0.2">
      <c r="A138" s="7"/>
      <c r="B138" s="7"/>
      <c r="C138" s="8"/>
      <c r="D138" s="7"/>
      <c r="E138" s="7"/>
      <c r="F138" s="7"/>
      <c r="G138" s="7"/>
      <c r="H138" s="8"/>
      <c r="I138" s="8"/>
      <c r="J138" s="8"/>
      <c r="K138" s="8"/>
      <c r="L138" s="8"/>
      <c r="M138" s="7"/>
      <c r="N138" s="7"/>
      <c r="O138" s="7"/>
      <c r="P138" s="7"/>
      <c r="Q138" s="7"/>
      <c r="R138" s="9"/>
      <c r="S138" s="9"/>
      <c r="T138" s="9"/>
    </row>
    <row r="139" spans="1:20" x14ac:dyDescent="0.2">
      <c r="A139" s="9" t="s">
        <v>219</v>
      </c>
      <c r="B139" s="9" t="s">
        <v>91</v>
      </c>
      <c r="C139" s="9"/>
      <c r="D139" s="9" t="s">
        <v>92</v>
      </c>
      <c r="E139" s="9" t="s">
        <v>91</v>
      </c>
      <c r="F139" s="11" t="s">
        <v>93</v>
      </c>
      <c r="G139" s="11" t="s">
        <v>220</v>
      </c>
      <c r="H139" s="12">
        <v>0.10069444444444443</v>
      </c>
      <c r="I139" s="12">
        <v>0.24305555555555555</v>
      </c>
      <c r="J139" s="10">
        <v>0.23263888888888887</v>
      </c>
      <c r="K139" s="10">
        <v>0.1423611111111111</v>
      </c>
      <c r="L139" s="13">
        <f>IF(G140=0,"-",H140-I139)</f>
        <v>0.10416666666666666</v>
      </c>
      <c r="M139" s="13">
        <v>1</v>
      </c>
      <c r="N139" s="13" t="str">
        <f>IF(D140=E139,"OK",IF(N140=0,"-",IF(G139=G140,"OK","ER")))</f>
        <v>OK</v>
      </c>
      <c r="O139" s="9">
        <v>1234567</v>
      </c>
      <c r="P139" s="5">
        <v>45382</v>
      </c>
      <c r="Q139" s="5">
        <v>45591</v>
      </c>
      <c r="R139" s="14"/>
      <c r="S139" s="9"/>
      <c r="T139" s="9"/>
    </row>
    <row r="140" spans="1:20" x14ac:dyDescent="0.2">
      <c r="A140" s="9" t="s">
        <v>219</v>
      </c>
      <c r="B140" s="10"/>
      <c r="C140" s="17"/>
      <c r="D140" s="9" t="s">
        <v>91</v>
      </c>
      <c r="E140" s="9" t="s">
        <v>70</v>
      </c>
      <c r="F140" s="11" t="s">
        <v>221</v>
      </c>
      <c r="G140" s="11" t="s">
        <v>222</v>
      </c>
      <c r="H140" s="12">
        <v>0.34722222222222221</v>
      </c>
      <c r="I140" s="12">
        <v>0.54166666666666663</v>
      </c>
      <c r="J140" s="10">
        <v>0.15277777777777776</v>
      </c>
      <c r="K140" s="10">
        <v>0.19444444444444442</v>
      </c>
      <c r="L140" s="13">
        <f>IF(G141=0,"-",H141-I140)</f>
        <v>4.861111111111116E-2</v>
      </c>
      <c r="M140" s="13">
        <v>1</v>
      </c>
      <c r="N140" s="13" t="str">
        <f>IF(D141=E140,"OK",IF(N141=0,"-",IF(G140=G141,"OK","ER")))</f>
        <v>OK</v>
      </c>
      <c r="O140" s="15">
        <v>1234567</v>
      </c>
      <c r="P140" s="5">
        <v>45382</v>
      </c>
      <c r="Q140" s="5">
        <v>45591</v>
      </c>
      <c r="R140" s="14"/>
      <c r="S140" s="9"/>
      <c r="T140" s="9"/>
    </row>
    <row r="141" spans="1:20" x14ac:dyDescent="0.2">
      <c r="A141" s="9" t="s">
        <v>219</v>
      </c>
      <c r="B141" s="10"/>
      <c r="C141" s="9"/>
      <c r="D141" s="9" t="s">
        <v>70</v>
      </c>
      <c r="E141" s="9" t="s">
        <v>91</v>
      </c>
      <c r="F141" s="11" t="s">
        <v>223</v>
      </c>
      <c r="G141" s="11" t="s">
        <v>224</v>
      </c>
      <c r="H141" s="12">
        <v>0.59027777777777779</v>
      </c>
      <c r="I141" s="12">
        <v>0.70138888888888884</v>
      </c>
      <c r="J141" s="10">
        <v>0.15277777777777776</v>
      </c>
      <c r="K141" s="10">
        <v>0.1111111111111111</v>
      </c>
      <c r="L141" s="13">
        <f>IF(G142=0,"-",H142-I141)</f>
        <v>23.048611111111111</v>
      </c>
      <c r="M141" s="13">
        <v>1</v>
      </c>
      <c r="N141" s="13" t="str">
        <f>IF(D142=E141,"OK",IF(N142=0,"-",IF(G141=G142,"OK","ER")))</f>
        <v>OK</v>
      </c>
      <c r="O141" s="15">
        <v>1234567</v>
      </c>
      <c r="P141" s="5">
        <v>45382</v>
      </c>
      <c r="Q141" s="5">
        <v>45591</v>
      </c>
      <c r="R141" s="14"/>
      <c r="S141" s="9"/>
      <c r="T141" s="9"/>
    </row>
    <row r="142" spans="1:20" x14ac:dyDescent="0.2">
      <c r="A142" s="9" t="s">
        <v>219</v>
      </c>
      <c r="B142" s="9"/>
      <c r="C142" s="10" t="s">
        <v>91</v>
      </c>
      <c r="D142" s="9" t="s">
        <v>91</v>
      </c>
      <c r="E142" s="9" t="s">
        <v>92</v>
      </c>
      <c r="F142" s="11" t="s">
        <v>100</v>
      </c>
      <c r="G142" s="11" t="s">
        <v>225</v>
      </c>
      <c r="H142" s="12">
        <v>23.75</v>
      </c>
      <c r="I142" s="12">
        <v>5.9027777777777783E-2</v>
      </c>
      <c r="J142" s="10">
        <v>0.22569444444444445</v>
      </c>
      <c r="K142" s="10">
        <v>0.30902777777777779</v>
      </c>
      <c r="L142" s="13" t="str">
        <f>IF(G143=0,"-",H143-I142)</f>
        <v>-</v>
      </c>
      <c r="M142" s="13">
        <v>1</v>
      </c>
      <c r="N142" s="13" t="str">
        <f>IF(D143=E142,"OK",IF(N143=0,"-",IF(G142=G143,"OK","ER")))</f>
        <v>-</v>
      </c>
      <c r="O142" s="9">
        <v>1234567</v>
      </c>
      <c r="P142" s="5">
        <v>45382</v>
      </c>
      <c r="Q142" s="5">
        <v>45591</v>
      </c>
      <c r="R142" s="14"/>
      <c r="S142" s="9"/>
      <c r="T142" s="9"/>
    </row>
    <row r="143" spans="1:20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5"/>
      <c r="Q143" s="5"/>
      <c r="R143" s="9"/>
      <c r="S143" s="9"/>
      <c r="T143" s="9"/>
    </row>
    <row r="144" spans="1:20" x14ac:dyDescent="0.2">
      <c r="A144" s="7"/>
      <c r="B144" s="7"/>
      <c r="C144" s="7"/>
      <c r="D144" s="7"/>
      <c r="E144" s="7"/>
      <c r="F144" s="7"/>
      <c r="G144" s="7"/>
      <c r="H144" s="8"/>
      <c r="I144" s="8"/>
      <c r="J144" s="8"/>
      <c r="K144" s="8"/>
      <c r="L144" s="8"/>
      <c r="M144" s="7"/>
      <c r="N144" s="7"/>
      <c r="O144" s="7"/>
      <c r="P144" s="7"/>
      <c r="Q144" s="7"/>
      <c r="R144" s="9"/>
      <c r="S144" s="9"/>
      <c r="T144" s="9"/>
    </row>
    <row r="145" spans="1:20" x14ac:dyDescent="0.2">
      <c r="A145" s="9" t="s">
        <v>226</v>
      </c>
      <c r="B145" s="10" t="s">
        <v>91</v>
      </c>
      <c r="C145" s="9"/>
      <c r="D145" s="9" t="s">
        <v>103</v>
      </c>
      <c r="E145" s="9" t="s">
        <v>91</v>
      </c>
      <c r="F145" s="11" t="s">
        <v>227</v>
      </c>
      <c r="G145" s="11" t="s">
        <v>228</v>
      </c>
      <c r="H145" s="12">
        <v>0.31597222222222221</v>
      </c>
      <c r="I145" s="12">
        <v>0.45833333333333331</v>
      </c>
      <c r="J145" s="10">
        <v>0.22569444444444445</v>
      </c>
      <c r="K145" s="10">
        <v>0.1423611111111111</v>
      </c>
      <c r="L145" s="13">
        <f>IF(G146=0,"-",H146-I145)</f>
        <v>3.819444444444442E-2</v>
      </c>
      <c r="M145" s="13">
        <v>1</v>
      </c>
      <c r="N145" s="13" t="str">
        <f>IF(D146=E145,"OK",IF(N146=0,"-",IF(G145=G146,"OK","ER")))</f>
        <v>OK</v>
      </c>
      <c r="O145" s="9">
        <v>1234567</v>
      </c>
      <c r="P145" s="5">
        <v>45382</v>
      </c>
      <c r="Q145" s="5">
        <v>45591</v>
      </c>
      <c r="R145" s="14"/>
      <c r="S145" s="9"/>
      <c r="T145" s="9"/>
    </row>
    <row r="146" spans="1:20" x14ac:dyDescent="0.2">
      <c r="A146" s="9" t="s">
        <v>226</v>
      </c>
      <c r="B146" s="10"/>
      <c r="C146" s="17"/>
      <c r="D146" s="9" t="s">
        <v>91</v>
      </c>
      <c r="E146" s="9" t="s">
        <v>229</v>
      </c>
      <c r="F146" s="11" t="s">
        <v>230</v>
      </c>
      <c r="G146" s="11" t="s">
        <v>231</v>
      </c>
      <c r="H146" s="12">
        <v>0.49652777777777773</v>
      </c>
      <c r="I146" s="12">
        <v>0.65277777777777779</v>
      </c>
      <c r="J146" s="10">
        <v>0.11458333333333333</v>
      </c>
      <c r="K146" s="10">
        <v>0.15625</v>
      </c>
      <c r="L146" s="13">
        <f>IF(G147=0,"-",H147-I146)</f>
        <v>4.1666666666666741E-2</v>
      </c>
      <c r="M146" s="13">
        <v>1</v>
      </c>
      <c r="N146" s="13" t="str">
        <f>IF(D147=E146,"OK",IF(N147=0,"-",IF(G146=G147,"OK","ER")))</f>
        <v>OK</v>
      </c>
      <c r="O146" s="15" t="s">
        <v>79</v>
      </c>
      <c r="P146" s="5">
        <v>45382</v>
      </c>
      <c r="Q146" s="5">
        <v>45591</v>
      </c>
      <c r="R146" s="14"/>
      <c r="S146" s="9"/>
      <c r="T146" s="9"/>
    </row>
    <row r="147" spans="1:20" x14ac:dyDescent="0.2">
      <c r="A147" s="9" t="s">
        <v>226</v>
      </c>
      <c r="B147" s="10"/>
      <c r="C147" s="9"/>
      <c r="D147" s="9" t="s">
        <v>229</v>
      </c>
      <c r="E147" s="9" t="s">
        <v>91</v>
      </c>
      <c r="F147" s="11" t="s">
        <v>232</v>
      </c>
      <c r="G147" s="11" t="s">
        <v>233</v>
      </c>
      <c r="H147" s="12">
        <v>0.69444444444444453</v>
      </c>
      <c r="I147" s="12">
        <v>0.76736111111111116</v>
      </c>
      <c r="J147" s="10">
        <v>0.11458333333333333</v>
      </c>
      <c r="K147" s="10">
        <v>7.2916666666666671E-2</v>
      </c>
      <c r="L147" s="13">
        <f>IF(G148=0,"-",H148-I147)</f>
        <v>23.211805555555557</v>
      </c>
      <c r="M147" s="13">
        <v>1</v>
      </c>
      <c r="N147" s="13" t="str">
        <f>IF(D148=E147,"OK",IF(N148=0,"-",IF(G147=G148,"OK","ER")))</f>
        <v>OK</v>
      </c>
      <c r="O147" s="15" t="s">
        <v>79</v>
      </c>
      <c r="P147" s="5">
        <v>45382</v>
      </c>
      <c r="Q147" s="5">
        <v>45591</v>
      </c>
      <c r="R147" s="14"/>
      <c r="S147" s="9"/>
      <c r="T147" s="9"/>
    </row>
    <row r="148" spans="1:20" x14ac:dyDescent="0.2">
      <c r="A148" s="9" t="s">
        <v>226</v>
      </c>
      <c r="B148" s="9"/>
      <c r="C148" s="9" t="s">
        <v>91</v>
      </c>
      <c r="D148" s="9" t="s">
        <v>91</v>
      </c>
      <c r="E148" s="9" t="s">
        <v>103</v>
      </c>
      <c r="F148" s="11" t="s">
        <v>234</v>
      </c>
      <c r="G148" s="11" t="s">
        <v>235</v>
      </c>
      <c r="H148" s="12">
        <v>23.979166666666668</v>
      </c>
      <c r="I148" s="12">
        <v>0.27083333333333331</v>
      </c>
      <c r="J148" s="10">
        <v>0.20833333333333334</v>
      </c>
      <c r="K148" s="10">
        <v>0.29166666666666669</v>
      </c>
      <c r="L148" s="13" t="str">
        <f>IF(G149=0,"-",H149-I148)</f>
        <v>-</v>
      </c>
      <c r="M148" s="13">
        <v>1</v>
      </c>
      <c r="N148" s="13" t="str">
        <f>IF(D149=E148,"OK",IF(N149=0,"-",IF(G148=G149,"OK","ER")))</f>
        <v>-</v>
      </c>
      <c r="O148" s="9">
        <v>1234567</v>
      </c>
      <c r="P148" s="5">
        <v>45382</v>
      </c>
      <c r="Q148" s="5">
        <v>45591</v>
      </c>
      <c r="R148" s="14"/>
      <c r="S148" s="9"/>
      <c r="T148" s="9"/>
    </row>
    <row r="149" spans="1:20" x14ac:dyDescent="0.2">
      <c r="A149" s="9"/>
      <c r="B149" s="10"/>
      <c r="C149" s="9"/>
      <c r="D149" s="9"/>
      <c r="E149" s="9"/>
      <c r="F149" s="9"/>
      <c r="G149" s="9"/>
      <c r="H149" s="10"/>
      <c r="I149" s="10"/>
      <c r="J149" s="10"/>
      <c r="K149" s="10"/>
      <c r="L149" s="10"/>
      <c r="M149" s="9"/>
      <c r="N149" s="9"/>
      <c r="O149" s="9"/>
      <c r="P149" s="5"/>
      <c r="Q149" s="5"/>
      <c r="R149" s="9"/>
      <c r="S149" s="9"/>
      <c r="T149" s="9"/>
    </row>
    <row r="150" spans="1:20" x14ac:dyDescent="0.2">
      <c r="A150" s="7"/>
      <c r="B150" s="8"/>
      <c r="C150" s="7"/>
      <c r="D150" s="7"/>
      <c r="E150" s="7"/>
      <c r="F150" s="7"/>
      <c r="G150" s="7"/>
      <c r="H150" s="8"/>
      <c r="I150" s="8"/>
      <c r="J150" s="8"/>
      <c r="K150" s="8"/>
      <c r="L150" s="8"/>
      <c r="M150" s="7"/>
      <c r="N150" s="7"/>
      <c r="O150" s="7"/>
      <c r="P150" s="7"/>
      <c r="Q150" s="7"/>
      <c r="R150" s="9"/>
      <c r="S150" s="9"/>
      <c r="T150" s="9"/>
    </row>
    <row r="151" spans="1:20" s="9" customFormat="1" x14ac:dyDescent="0.2">
      <c r="A151" s="9" t="s">
        <v>236</v>
      </c>
      <c r="B151" s="17" t="s">
        <v>15</v>
      </c>
      <c r="D151" s="9" t="s">
        <v>15</v>
      </c>
      <c r="E151" s="9" t="s">
        <v>177</v>
      </c>
      <c r="F151" s="9" t="s">
        <v>178</v>
      </c>
      <c r="G151" s="9" t="s">
        <v>237</v>
      </c>
      <c r="H151" s="10">
        <v>0.23263888888888887</v>
      </c>
      <c r="I151" s="10">
        <v>0.28819444444444442</v>
      </c>
      <c r="J151" s="10">
        <v>5.5555555555555552E-2</v>
      </c>
      <c r="K151" s="10">
        <v>5.5555555555555552E-2</v>
      </c>
      <c r="L151" s="13">
        <f>IF(G152=0,"-",H152-I151)</f>
        <v>2.430555555555558E-2</v>
      </c>
      <c r="M151" s="13">
        <v>1</v>
      </c>
      <c r="N151" s="13" t="str">
        <f>IF(D152=E151,"OK",IF(N152=0,"-",IF(G151=G152,"OK","ER")))</f>
        <v>OK</v>
      </c>
      <c r="O151" s="9">
        <v>1234567</v>
      </c>
      <c r="P151" s="5">
        <v>45382</v>
      </c>
      <c r="Q151" s="5">
        <v>45591</v>
      </c>
      <c r="R151" s="14"/>
    </row>
    <row r="152" spans="1:20" s="9" customFormat="1" x14ac:dyDescent="0.2">
      <c r="A152" s="9" t="s">
        <v>236</v>
      </c>
      <c r="B152" s="17"/>
      <c r="D152" s="9" t="s">
        <v>177</v>
      </c>
      <c r="E152" s="9" t="s">
        <v>15</v>
      </c>
      <c r="F152" s="9" t="s">
        <v>180</v>
      </c>
      <c r="G152" s="9" t="s">
        <v>238</v>
      </c>
      <c r="H152" s="10">
        <v>0.3125</v>
      </c>
      <c r="I152" s="10">
        <v>0.37152777777777779</v>
      </c>
      <c r="J152" s="10">
        <v>5.9027777777777783E-2</v>
      </c>
      <c r="K152" s="10">
        <v>5.9027777777777783E-2</v>
      </c>
      <c r="L152" s="13">
        <f>IF(G153=0,"-",H153-I152)</f>
        <v>3.472222222222221E-2</v>
      </c>
      <c r="M152" s="13">
        <v>1</v>
      </c>
      <c r="N152" s="13" t="str">
        <f>IF(D153=E152,"OK",IF(N153=0,"-",IF(G152=G153,"OK","ER")))</f>
        <v>OK</v>
      </c>
      <c r="O152" s="9">
        <v>1234567</v>
      </c>
      <c r="P152" s="5">
        <v>45382</v>
      </c>
      <c r="Q152" s="5">
        <v>45591</v>
      </c>
      <c r="R152" s="14"/>
    </row>
    <row r="153" spans="1:20" x14ac:dyDescent="0.2">
      <c r="A153" s="9" t="s">
        <v>236</v>
      </c>
      <c r="B153" s="17"/>
      <c r="C153" s="17"/>
      <c r="D153" s="9" t="s">
        <v>15</v>
      </c>
      <c r="E153" s="9" t="s">
        <v>52</v>
      </c>
      <c r="F153" s="11" t="s">
        <v>53</v>
      </c>
      <c r="G153" s="11" t="s">
        <v>239</v>
      </c>
      <c r="H153" s="12">
        <v>0.40625</v>
      </c>
      <c r="I153" s="12">
        <v>0.60416666666666663</v>
      </c>
      <c r="J153" s="10">
        <v>0.15972222222222224</v>
      </c>
      <c r="K153" s="10">
        <v>0.20138888888888887</v>
      </c>
      <c r="L153" s="13">
        <f>IF(G154=0,"-",H154-I153)</f>
        <v>4.1666666666666741E-2</v>
      </c>
      <c r="M153" s="13">
        <v>1</v>
      </c>
      <c r="N153" s="13" t="str">
        <f>IF(D154=E153,"OK",IF(N154=0,"-",IF(G153=G154,"OK","ER")))</f>
        <v>OK</v>
      </c>
      <c r="O153" s="9">
        <v>1234567</v>
      </c>
      <c r="P153" s="5">
        <v>45382</v>
      </c>
      <c r="Q153" s="5">
        <v>45591</v>
      </c>
      <c r="R153" s="14"/>
      <c r="S153" s="9"/>
      <c r="T153" s="9"/>
    </row>
    <row r="154" spans="1:20" x14ac:dyDescent="0.2">
      <c r="A154" s="9" t="s">
        <v>236</v>
      </c>
      <c r="B154" s="10"/>
      <c r="C154" s="9" t="s">
        <v>15</v>
      </c>
      <c r="D154" s="9" t="s">
        <v>52</v>
      </c>
      <c r="E154" s="9" t="s">
        <v>15</v>
      </c>
      <c r="F154" s="11" t="s">
        <v>56</v>
      </c>
      <c r="G154" s="11" t="s">
        <v>240</v>
      </c>
      <c r="H154" s="12">
        <v>0.64583333333333337</v>
      </c>
      <c r="I154" s="12">
        <v>0.76388888888888884</v>
      </c>
      <c r="J154" s="10">
        <v>0.15972222222222224</v>
      </c>
      <c r="K154" s="10">
        <v>0.11805555555555557</v>
      </c>
      <c r="L154" s="13" t="str">
        <f>IF(G155=0,"-",H155-I154)</f>
        <v>-</v>
      </c>
      <c r="M154" s="13">
        <v>1</v>
      </c>
      <c r="N154" s="13" t="str">
        <f>IF(D155=E154,"OK",IF(N155=0,"-",IF(G154=G155,"OK","ER")))</f>
        <v>-</v>
      </c>
      <c r="O154" s="9">
        <v>1234567</v>
      </c>
      <c r="P154" s="5">
        <v>45382</v>
      </c>
      <c r="Q154" s="5">
        <v>45591</v>
      </c>
      <c r="R154" s="14"/>
      <c r="S154" s="9"/>
      <c r="T154" s="9"/>
    </row>
    <row r="155" spans="1:20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5"/>
      <c r="Q155" s="5"/>
      <c r="R155" s="9"/>
      <c r="S155" s="9"/>
      <c r="T155" s="9"/>
    </row>
    <row r="156" spans="1:20" x14ac:dyDescent="0.2">
      <c r="A156" s="7"/>
      <c r="B156" s="8"/>
      <c r="C156" s="7"/>
      <c r="D156" s="7"/>
      <c r="E156" s="7"/>
      <c r="F156" s="7"/>
      <c r="G156" s="7"/>
      <c r="H156" s="8"/>
      <c r="I156" s="8"/>
      <c r="J156" s="8"/>
      <c r="K156" s="8"/>
      <c r="L156" s="8"/>
      <c r="M156" s="7"/>
      <c r="N156" s="7"/>
      <c r="O156" s="7"/>
      <c r="P156" s="7"/>
      <c r="Q156" s="7"/>
      <c r="R156" s="9"/>
      <c r="S156" s="9"/>
      <c r="T156" s="9"/>
    </row>
    <row r="157" spans="1:20" x14ac:dyDescent="0.2">
      <c r="A157" s="9" t="s">
        <v>241</v>
      </c>
      <c r="B157" s="9" t="s">
        <v>15</v>
      </c>
      <c r="C157" s="9"/>
      <c r="D157" s="9" t="s">
        <v>92</v>
      </c>
      <c r="E157" s="9" t="s">
        <v>15</v>
      </c>
      <c r="F157" s="11" t="s">
        <v>117</v>
      </c>
      <c r="G157" s="11" t="s">
        <v>242</v>
      </c>
      <c r="H157" s="10">
        <v>1.28125</v>
      </c>
      <c r="I157" s="18">
        <v>0.41319444444444442</v>
      </c>
      <c r="J157" s="10">
        <v>0.21875</v>
      </c>
      <c r="K157" s="10">
        <v>0.13541666666666666</v>
      </c>
      <c r="L157" s="13">
        <f>IF(G158=0,"-",H158-I157)</f>
        <v>5.555555555555558E-2</v>
      </c>
      <c r="M157" s="13">
        <v>1</v>
      </c>
      <c r="N157" s="13" t="str">
        <f>IF(D158=E157,"OK",IF(N158=0,"-",IF(G157=G158,"OK","ER")))</f>
        <v>OK</v>
      </c>
      <c r="O157" s="9">
        <v>1234567</v>
      </c>
      <c r="P157" s="5">
        <v>45382</v>
      </c>
      <c r="Q157" s="5">
        <v>45591</v>
      </c>
      <c r="R157" s="14"/>
      <c r="S157" s="9"/>
      <c r="T157" s="9"/>
    </row>
    <row r="158" spans="1:20" x14ac:dyDescent="0.2">
      <c r="A158" s="9" t="s">
        <v>241</v>
      </c>
      <c r="B158" s="10"/>
      <c r="C158" s="9"/>
      <c r="D158" s="9" t="s">
        <v>15</v>
      </c>
      <c r="E158" s="9" t="s">
        <v>140</v>
      </c>
      <c r="F158" s="11" t="s">
        <v>141</v>
      </c>
      <c r="G158" s="11" t="s">
        <v>243</v>
      </c>
      <c r="H158" s="10">
        <v>0.46875</v>
      </c>
      <c r="I158" s="10">
        <v>0.53125</v>
      </c>
      <c r="J158" s="10">
        <v>6.25E-2</v>
      </c>
      <c r="K158" s="10">
        <v>6.25E-2</v>
      </c>
      <c r="L158" s="13">
        <f>IF(G159=0,"-",H159-I158)</f>
        <v>4.5138888888888951E-2</v>
      </c>
      <c r="M158" s="13">
        <v>1</v>
      </c>
      <c r="N158" s="13" t="str">
        <f>IF(D159=E158,"OK",IF(N159=0,"-",IF(G158=G159,"OK","ER")))</f>
        <v>OK</v>
      </c>
      <c r="O158" s="9">
        <v>1234567</v>
      </c>
      <c r="P158" s="5">
        <v>45382</v>
      </c>
      <c r="Q158" s="5">
        <v>45591</v>
      </c>
      <c r="R158" s="14"/>
      <c r="S158" s="9"/>
      <c r="T158" s="9"/>
    </row>
    <row r="159" spans="1:20" x14ac:dyDescent="0.2">
      <c r="A159" s="9" t="s">
        <v>241</v>
      </c>
      <c r="B159" s="10"/>
      <c r="C159" s="9"/>
      <c r="D159" s="9" t="s">
        <v>140</v>
      </c>
      <c r="E159" s="9" t="s">
        <v>15</v>
      </c>
      <c r="F159" s="11" t="s">
        <v>143</v>
      </c>
      <c r="G159" s="11" t="s">
        <v>244</v>
      </c>
      <c r="H159" s="10">
        <v>0.57638888888888895</v>
      </c>
      <c r="I159" s="10">
        <v>0.63888888888888895</v>
      </c>
      <c r="J159" s="10">
        <v>6.25E-2</v>
      </c>
      <c r="K159" s="10">
        <v>6.25E-2</v>
      </c>
      <c r="L159" s="13">
        <f>IF(G241=0,"-",H241-I159)</f>
        <v>0.30555555555555547</v>
      </c>
      <c r="M159" s="13">
        <v>1</v>
      </c>
      <c r="N159" s="13" t="str">
        <f>IF(D241=E159,"OK",IF(N241=0,"-",IF(G159=G241,"OK","ER")))</f>
        <v>OK</v>
      </c>
      <c r="O159" s="9">
        <v>1234567</v>
      </c>
      <c r="P159" s="5">
        <v>45382</v>
      </c>
      <c r="Q159" s="5">
        <v>45591</v>
      </c>
      <c r="R159" s="14"/>
      <c r="S159" s="9"/>
      <c r="T159" s="9"/>
    </row>
    <row r="160" spans="1:20" ht="16" x14ac:dyDescent="0.2">
      <c r="A160" s="22" t="s">
        <v>245</v>
      </c>
      <c r="B160" s="23"/>
      <c r="C160" s="23"/>
      <c r="D160" s="22" t="s">
        <v>15</v>
      </c>
      <c r="E160" s="22" t="s">
        <v>246</v>
      </c>
      <c r="F160" s="24" t="s">
        <v>247</v>
      </c>
      <c r="G160" s="25" t="s">
        <v>248</v>
      </c>
      <c r="H160" s="26">
        <f>I160-J160</f>
        <v>0.77083333333333337</v>
      </c>
      <c r="I160" s="26">
        <v>0.8125</v>
      </c>
      <c r="J160" s="27">
        <v>4.1666666666666664E-2</v>
      </c>
      <c r="K160" s="27">
        <v>7.9861111111111105E-2</v>
      </c>
      <c r="L160" s="13" t="str">
        <f>IF(G370=0,"-",H370-I160)</f>
        <v>-</v>
      </c>
      <c r="M160" s="13">
        <v>1</v>
      </c>
      <c r="N160" s="13" t="str">
        <f>IF(D370=E160,"OK",IF(N370=0,"-",IF(G160=G370,"OK","ER")))</f>
        <v>-</v>
      </c>
      <c r="O160" s="28">
        <v>23567</v>
      </c>
      <c r="P160" s="29">
        <v>45382</v>
      </c>
      <c r="Q160" s="30">
        <v>45443</v>
      </c>
      <c r="R160" s="14"/>
      <c r="S160" s="31"/>
      <c r="T160" s="31"/>
    </row>
    <row r="161" spans="1:20" x14ac:dyDescent="0.2">
      <c r="A161" s="23" t="s">
        <v>249</v>
      </c>
      <c r="B161" s="23"/>
      <c r="C161" s="23" t="s">
        <v>246</v>
      </c>
      <c r="D161" s="9" t="s">
        <v>246</v>
      </c>
      <c r="E161" s="23" t="s">
        <v>250</v>
      </c>
      <c r="F161" s="32" t="s">
        <v>251</v>
      </c>
      <c r="G161" s="32" t="s">
        <v>252</v>
      </c>
      <c r="H161" s="33">
        <v>0.85416666666666696</v>
      </c>
      <c r="I161" s="33">
        <v>7.6388888888888895E-2</v>
      </c>
      <c r="J161" s="33">
        <v>0.22222222222222188</v>
      </c>
      <c r="K161" s="33">
        <v>0.22222222222222188</v>
      </c>
      <c r="L161" s="13" t="str">
        <f>IF(G491=0,"-",H491-I161)</f>
        <v>-</v>
      </c>
      <c r="M161" s="13">
        <v>1</v>
      </c>
      <c r="N161" s="13" t="str">
        <f>IF(D491=E161,"OK",IF(N491=0,"-",IF(G161=G491,"OK","ER")))</f>
        <v>-</v>
      </c>
      <c r="O161" s="9">
        <v>246</v>
      </c>
      <c r="P161" s="5">
        <v>45382</v>
      </c>
      <c r="Q161" s="5">
        <v>45486</v>
      </c>
      <c r="R161" s="34"/>
      <c r="S161" s="35" t="s">
        <v>253</v>
      </c>
      <c r="T161" s="35" t="s">
        <v>254</v>
      </c>
    </row>
    <row r="162" spans="1:20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5"/>
      <c r="Q162" s="5"/>
      <c r="R162" s="9"/>
      <c r="S162" s="9"/>
      <c r="T162" s="9"/>
    </row>
    <row r="163" spans="1:20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9"/>
      <c r="S163" s="9"/>
      <c r="T163" s="9"/>
    </row>
    <row r="164" spans="1:20" x14ac:dyDescent="0.2">
      <c r="A164" s="9"/>
      <c r="B164" s="10"/>
      <c r="C164" s="9"/>
      <c r="D164" s="9"/>
      <c r="E164" s="9"/>
      <c r="F164" s="9"/>
      <c r="G164" s="9"/>
      <c r="H164" s="10"/>
      <c r="I164" s="10"/>
      <c r="J164" s="10"/>
      <c r="K164" s="10"/>
      <c r="L164" s="10"/>
      <c r="M164" s="9"/>
      <c r="N164" s="9"/>
      <c r="O164" s="9"/>
      <c r="P164" s="5"/>
      <c r="Q164" s="5"/>
      <c r="R164" s="9"/>
      <c r="S164" s="9"/>
      <c r="T164" s="9"/>
    </row>
    <row r="165" spans="1:20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9"/>
      <c r="S165" s="9"/>
      <c r="T165" s="9"/>
    </row>
    <row r="166" spans="1:20" x14ac:dyDescent="0.2">
      <c r="A166" s="9">
        <v>1</v>
      </c>
      <c r="B166" s="10" t="s">
        <v>15</v>
      </c>
      <c r="C166" s="9"/>
      <c r="D166" s="9" t="s">
        <v>15</v>
      </c>
      <c r="E166" s="9" t="s">
        <v>255</v>
      </c>
      <c r="F166" s="9" t="s">
        <v>256</v>
      </c>
      <c r="G166" s="9" t="s">
        <v>257</v>
      </c>
      <c r="H166" s="10">
        <v>0.25347222222222221</v>
      </c>
      <c r="I166" s="10">
        <v>0.30208333333333331</v>
      </c>
      <c r="J166" s="10">
        <v>4.8611111111111112E-2</v>
      </c>
      <c r="K166" s="10">
        <v>4.8611111111111112E-2</v>
      </c>
      <c r="L166" s="13">
        <f t="shared" ref="L166:L171" si="6">IF(G167=0,"-",H167-I166)</f>
        <v>2.430555555555558E-2</v>
      </c>
      <c r="M166" s="13">
        <v>1</v>
      </c>
      <c r="N166" s="13" t="str">
        <f t="shared" ref="N166:N171" si="7">IF(D167=E166,"OK",IF(N167=0,"-",IF(G166=G167,"OK","ER")))</f>
        <v>OK</v>
      </c>
      <c r="O166" s="9">
        <v>1234567</v>
      </c>
      <c r="P166" s="5">
        <v>45382</v>
      </c>
      <c r="Q166" s="5">
        <v>45591</v>
      </c>
      <c r="R166" s="9"/>
      <c r="S166" s="9"/>
      <c r="T166" s="9"/>
    </row>
    <row r="167" spans="1:20" x14ac:dyDescent="0.2">
      <c r="A167" s="9">
        <v>1</v>
      </c>
      <c r="B167" s="10"/>
      <c r="C167" s="9"/>
      <c r="D167" s="9" t="s">
        <v>255</v>
      </c>
      <c r="E167" s="9" t="s">
        <v>15</v>
      </c>
      <c r="F167" s="9" t="s">
        <v>258</v>
      </c>
      <c r="G167" s="9" t="s">
        <v>259</v>
      </c>
      <c r="H167" s="10">
        <v>0.3263888888888889</v>
      </c>
      <c r="I167" s="10">
        <v>0.375</v>
      </c>
      <c r="J167" s="10">
        <v>4.8611111111111112E-2</v>
      </c>
      <c r="K167" s="10">
        <v>4.8611111111111112E-2</v>
      </c>
      <c r="L167" s="13">
        <f t="shared" si="6"/>
        <v>3.125E-2</v>
      </c>
      <c r="M167" s="13">
        <v>1</v>
      </c>
      <c r="N167" s="13" t="str">
        <f t="shared" si="7"/>
        <v>OK</v>
      </c>
      <c r="O167" s="9">
        <v>1234567</v>
      </c>
      <c r="P167" s="5">
        <v>45382</v>
      </c>
      <c r="Q167" s="5">
        <v>45591</v>
      </c>
      <c r="R167" s="9"/>
      <c r="S167" s="9"/>
      <c r="T167" s="9"/>
    </row>
    <row r="168" spans="1:20" x14ac:dyDescent="0.2">
      <c r="A168" s="9">
        <v>1</v>
      </c>
      <c r="B168" s="10"/>
      <c r="C168" s="9"/>
      <c r="D168" s="9" t="s">
        <v>15</v>
      </c>
      <c r="E168" s="9" t="s">
        <v>28</v>
      </c>
      <c r="F168" s="9" t="s">
        <v>29</v>
      </c>
      <c r="G168" s="9" t="s">
        <v>260</v>
      </c>
      <c r="H168" s="10">
        <v>0.40625</v>
      </c>
      <c r="I168" s="10">
        <v>0.49652777777777779</v>
      </c>
      <c r="J168" s="10">
        <v>9.0277777777777776E-2</v>
      </c>
      <c r="K168" s="10">
        <v>9.0277777777777776E-2</v>
      </c>
      <c r="L168" s="13">
        <f t="shared" si="6"/>
        <v>2.430555555555558E-2</v>
      </c>
      <c r="M168" s="13">
        <v>1</v>
      </c>
      <c r="N168" s="13" t="str">
        <f t="shared" si="7"/>
        <v>OK</v>
      </c>
      <c r="O168" s="9">
        <v>1234567</v>
      </c>
      <c r="P168" s="5">
        <v>45382</v>
      </c>
      <c r="Q168" s="5">
        <v>45591</v>
      </c>
      <c r="R168" s="9"/>
      <c r="S168" s="9"/>
      <c r="T168" s="9"/>
    </row>
    <row r="169" spans="1:20" x14ac:dyDescent="0.2">
      <c r="A169" s="9">
        <v>1</v>
      </c>
      <c r="B169" s="10"/>
      <c r="C169" s="9"/>
      <c r="D169" s="9" t="s">
        <v>28</v>
      </c>
      <c r="E169" s="9" t="s">
        <v>15</v>
      </c>
      <c r="F169" s="9" t="s">
        <v>33</v>
      </c>
      <c r="G169" s="9" t="s">
        <v>261</v>
      </c>
      <c r="H169" s="10">
        <v>0.52083333333333337</v>
      </c>
      <c r="I169" s="10">
        <v>0.61111111111111116</v>
      </c>
      <c r="J169" s="10">
        <v>9.0277777777777776E-2</v>
      </c>
      <c r="K169" s="10">
        <v>9.0277777777777776E-2</v>
      </c>
      <c r="L169" s="13">
        <f t="shared" si="6"/>
        <v>3.472222222222221E-2</v>
      </c>
      <c r="M169" s="13">
        <v>1</v>
      </c>
      <c r="N169" s="13" t="str">
        <f t="shared" si="7"/>
        <v>OK</v>
      </c>
      <c r="O169" s="9">
        <v>1234567</v>
      </c>
      <c r="P169" s="5">
        <v>45382</v>
      </c>
      <c r="Q169" s="5">
        <v>45591</v>
      </c>
      <c r="R169" s="9"/>
      <c r="S169" s="9"/>
      <c r="T169" s="9"/>
    </row>
    <row r="170" spans="1:20" x14ac:dyDescent="0.2">
      <c r="A170" s="9">
        <v>1</v>
      </c>
      <c r="B170" s="9"/>
      <c r="C170" s="9"/>
      <c r="D170" s="9" t="s">
        <v>15</v>
      </c>
      <c r="E170" s="9" t="s">
        <v>28</v>
      </c>
      <c r="F170" s="9" t="s">
        <v>29</v>
      </c>
      <c r="G170" s="36" t="s">
        <v>262</v>
      </c>
      <c r="H170" s="10">
        <v>0.64583333333333337</v>
      </c>
      <c r="I170" s="10">
        <v>0.73611111111111116</v>
      </c>
      <c r="J170" s="10">
        <v>9.0277777777777776E-2</v>
      </c>
      <c r="K170" s="10">
        <v>9.0277777777777776E-2</v>
      </c>
      <c r="L170" s="13">
        <f t="shared" si="6"/>
        <v>2.777777777777779E-2</v>
      </c>
      <c r="M170" s="13">
        <v>1</v>
      </c>
      <c r="N170" s="13" t="str">
        <f t="shared" si="7"/>
        <v>OK</v>
      </c>
      <c r="O170" s="9">
        <v>1234567</v>
      </c>
      <c r="P170" s="5">
        <v>45382</v>
      </c>
      <c r="Q170" s="5">
        <v>45591</v>
      </c>
      <c r="R170" s="9"/>
      <c r="S170" s="9"/>
      <c r="T170" s="9"/>
    </row>
    <row r="171" spans="1:20" x14ac:dyDescent="0.2">
      <c r="A171" s="9">
        <v>1</v>
      </c>
      <c r="B171" s="10"/>
      <c r="C171" s="9" t="s">
        <v>15</v>
      </c>
      <c r="D171" s="9" t="s">
        <v>28</v>
      </c>
      <c r="E171" s="9" t="s">
        <v>15</v>
      </c>
      <c r="F171" s="9" t="s">
        <v>33</v>
      </c>
      <c r="G171" s="9" t="s">
        <v>263</v>
      </c>
      <c r="H171" s="10">
        <v>0.76388888888888895</v>
      </c>
      <c r="I171" s="10">
        <v>0.85763888888888884</v>
      </c>
      <c r="J171" s="10">
        <v>9.0277777777777776E-2</v>
      </c>
      <c r="K171" s="10">
        <v>9.0277777777777776E-2</v>
      </c>
      <c r="L171" s="13" t="str">
        <f t="shared" si="6"/>
        <v>-</v>
      </c>
      <c r="M171" s="13">
        <v>1</v>
      </c>
      <c r="N171" s="13" t="str">
        <f t="shared" si="7"/>
        <v>-</v>
      </c>
      <c r="O171" s="9">
        <v>1234567</v>
      </c>
      <c r="P171" s="5">
        <v>45382</v>
      </c>
      <c r="Q171" s="5">
        <v>45591</v>
      </c>
      <c r="R171" s="9"/>
      <c r="S171" s="9"/>
      <c r="T171" s="9"/>
    </row>
    <row r="174" spans="1:20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5"/>
      <c r="Q174" s="5"/>
      <c r="R174" s="9"/>
      <c r="S174" s="9"/>
      <c r="T174" s="9"/>
    </row>
    <row r="175" spans="1:20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9"/>
      <c r="S175" s="9"/>
      <c r="T175" s="9"/>
    </row>
    <row r="176" spans="1:20" x14ac:dyDescent="0.2">
      <c r="A176" s="9">
        <v>2</v>
      </c>
      <c r="B176" s="10" t="s">
        <v>15</v>
      </c>
      <c r="C176" s="9"/>
      <c r="D176" s="9" t="s">
        <v>15</v>
      </c>
      <c r="E176" s="9" t="s">
        <v>28</v>
      </c>
      <c r="F176" s="9" t="s">
        <v>29</v>
      </c>
      <c r="G176" s="9" t="s">
        <v>264</v>
      </c>
      <c r="H176" s="10">
        <v>0.22569444444444445</v>
      </c>
      <c r="I176" s="10">
        <v>0.31597222222222221</v>
      </c>
      <c r="J176" s="10">
        <v>9.0277777777777776E-2</v>
      </c>
      <c r="K176" s="10">
        <v>9.0277777777777776E-2</v>
      </c>
      <c r="L176" s="13">
        <f t="shared" ref="L176:L182" si="8">IF(G177=0,"-",H177-I176)</f>
        <v>2.430555555555558E-2</v>
      </c>
      <c r="M176" s="13">
        <v>1</v>
      </c>
      <c r="N176" s="13" t="str">
        <f t="shared" ref="N176:N182" si="9">IF(D177=E176,"OK",IF(N177=0,"-",IF(G176=G177,"OK","ER")))</f>
        <v>OK</v>
      </c>
      <c r="O176" s="9">
        <v>1234567</v>
      </c>
      <c r="P176" s="5">
        <v>45382</v>
      </c>
      <c r="Q176" s="5">
        <v>45591</v>
      </c>
      <c r="R176" s="9"/>
      <c r="S176" s="9"/>
      <c r="T176" s="9"/>
    </row>
    <row r="177" spans="1:20" x14ac:dyDescent="0.2">
      <c r="A177" s="9">
        <v>2</v>
      </c>
      <c r="B177" s="10"/>
      <c r="C177" s="9"/>
      <c r="D177" s="9" t="s">
        <v>28</v>
      </c>
      <c r="E177" s="9" t="s">
        <v>15</v>
      </c>
      <c r="F177" s="9" t="s">
        <v>33</v>
      </c>
      <c r="G177" s="9" t="s">
        <v>265</v>
      </c>
      <c r="H177" s="10">
        <v>0.34027777777777779</v>
      </c>
      <c r="I177" s="10">
        <v>0.43402777777777773</v>
      </c>
      <c r="J177" s="10">
        <v>9.0277777777777776E-2</v>
      </c>
      <c r="K177" s="10">
        <v>9.0277777777777776E-2</v>
      </c>
      <c r="L177" s="13">
        <f t="shared" si="8"/>
        <v>2.430555555555558E-2</v>
      </c>
      <c r="M177" s="13">
        <v>1</v>
      </c>
      <c r="N177" s="13" t="str">
        <f t="shared" si="9"/>
        <v>OK</v>
      </c>
      <c r="O177" s="9">
        <v>1234567</v>
      </c>
      <c r="P177" s="5">
        <v>45382</v>
      </c>
      <c r="Q177" s="5">
        <v>45591</v>
      </c>
      <c r="R177" s="9"/>
      <c r="S177" s="9"/>
      <c r="T177" s="9"/>
    </row>
    <row r="178" spans="1:20" x14ac:dyDescent="0.2">
      <c r="A178" s="9">
        <v>2</v>
      </c>
      <c r="B178" s="10"/>
      <c r="C178" s="10"/>
      <c r="D178" s="9" t="s">
        <v>15</v>
      </c>
      <c r="E178" s="9" t="s">
        <v>28</v>
      </c>
      <c r="F178" s="9" t="s">
        <v>29</v>
      </c>
      <c r="G178" s="9" t="s">
        <v>266</v>
      </c>
      <c r="H178" s="10">
        <v>0.45833333333333331</v>
      </c>
      <c r="I178" s="10">
        <v>0.54861111111111105</v>
      </c>
      <c r="J178" s="10">
        <v>9.0277777777777776E-2</v>
      </c>
      <c r="K178" s="10">
        <v>9.0277777777777776E-2</v>
      </c>
      <c r="L178" s="13">
        <f t="shared" si="8"/>
        <v>2.7777777777777901E-2</v>
      </c>
      <c r="M178" s="13">
        <v>1</v>
      </c>
      <c r="N178" s="13" t="str">
        <f t="shared" si="9"/>
        <v>OK</v>
      </c>
      <c r="O178" s="9">
        <v>1234567</v>
      </c>
      <c r="P178" s="5">
        <v>45382</v>
      </c>
      <c r="Q178" s="5">
        <v>45591</v>
      </c>
      <c r="R178" s="9"/>
      <c r="S178" s="9"/>
      <c r="T178" s="9"/>
    </row>
    <row r="179" spans="1:20" x14ac:dyDescent="0.2">
      <c r="A179" s="9">
        <v>2</v>
      </c>
      <c r="B179" s="10"/>
      <c r="C179" s="9"/>
      <c r="D179" s="9" t="s">
        <v>28</v>
      </c>
      <c r="E179" s="9" t="s">
        <v>15</v>
      </c>
      <c r="F179" s="9" t="s">
        <v>33</v>
      </c>
      <c r="G179" s="9" t="s">
        <v>267</v>
      </c>
      <c r="H179" s="10">
        <v>0.57638888888888895</v>
      </c>
      <c r="I179" s="10">
        <v>0.66319444444444442</v>
      </c>
      <c r="J179" s="10">
        <v>9.0277777777777776E-2</v>
      </c>
      <c r="K179" s="10">
        <v>9.0277777777777776E-2</v>
      </c>
      <c r="L179" s="13">
        <f t="shared" si="8"/>
        <v>2.777777777777779E-2</v>
      </c>
      <c r="M179" s="13">
        <v>1</v>
      </c>
      <c r="N179" s="13" t="str">
        <f t="shared" si="9"/>
        <v>OK</v>
      </c>
      <c r="O179" s="9">
        <v>1234567</v>
      </c>
      <c r="P179" s="5">
        <v>45382</v>
      </c>
      <c r="Q179" s="5">
        <v>45591</v>
      </c>
      <c r="R179" s="9"/>
      <c r="S179" s="9"/>
      <c r="T179" s="9"/>
    </row>
    <row r="180" spans="1:20" x14ac:dyDescent="0.2">
      <c r="A180" s="9">
        <v>2</v>
      </c>
      <c r="B180" s="10"/>
      <c r="C180" s="9"/>
      <c r="D180" s="9" t="s">
        <v>15</v>
      </c>
      <c r="E180" s="9" t="s">
        <v>268</v>
      </c>
      <c r="F180" s="9" t="s">
        <v>269</v>
      </c>
      <c r="G180" s="9" t="s">
        <v>270</v>
      </c>
      <c r="H180" s="10">
        <v>0.69097222222222221</v>
      </c>
      <c r="I180" s="10">
        <v>0.77430555555555558</v>
      </c>
      <c r="J180" s="10">
        <v>8.3333333333333329E-2</v>
      </c>
      <c r="K180" s="10">
        <v>8.3333333333333329E-2</v>
      </c>
      <c r="L180" s="13">
        <f t="shared" si="8"/>
        <v>3.472222222222221E-2</v>
      </c>
      <c r="M180" s="13">
        <v>1</v>
      </c>
      <c r="N180" s="13" t="str">
        <f t="shared" si="9"/>
        <v>OK</v>
      </c>
      <c r="O180" s="9">
        <v>1234567</v>
      </c>
      <c r="P180" s="5">
        <v>45382</v>
      </c>
      <c r="Q180" s="5">
        <v>45591</v>
      </c>
      <c r="R180" s="9"/>
      <c r="S180" s="9"/>
      <c r="T180" s="9"/>
    </row>
    <row r="181" spans="1:20" x14ac:dyDescent="0.2">
      <c r="A181" s="9">
        <v>2</v>
      </c>
      <c r="B181" s="10"/>
      <c r="C181" s="9"/>
      <c r="D181" s="9" t="s">
        <v>268</v>
      </c>
      <c r="E181" s="9" t="s">
        <v>15</v>
      </c>
      <c r="F181" s="9" t="s">
        <v>271</v>
      </c>
      <c r="G181" s="9" t="s">
        <v>272</v>
      </c>
      <c r="H181" s="10">
        <v>0.80902777777777779</v>
      </c>
      <c r="I181" s="10">
        <v>0.89236111111111116</v>
      </c>
      <c r="J181" s="10">
        <v>8.3333333333333329E-2</v>
      </c>
      <c r="K181" s="10">
        <v>8.3333333333333329E-2</v>
      </c>
      <c r="L181" s="13">
        <f t="shared" si="8"/>
        <v>2.0833333333333259E-2</v>
      </c>
      <c r="M181" s="13">
        <v>1</v>
      </c>
      <c r="N181" s="13" t="str">
        <f t="shared" si="9"/>
        <v>OK</v>
      </c>
      <c r="O181" s="9">
        <v>1234567</v>
      </c>
      <c r="P181" s="5">
        <v>45382</v>
      </c>
      <c r="Q181" s="5">
        <v>45591</v>
      </c>
      <c r="R181" s="9"/>
      <c r="S181" s="9"/>
      <c r="T181" s="9"/>
    </row>
    <row r="182" spans="1:20" s="9" customFormat="1" x14ac:dyDescent="0.2">
      <c r="A182" s="9">
        <v>2</v>
      </c>
      <c r="C182" s="9" t="s">
        <v>28</v>
      </c>
      <c r="D182" s="9" t="s">
        <v>15</v>
      </c>
      <c r="E182" s="9" t="s">
        <v>28</v>
      </c>
      <c r="F182" s="9" t="s">
        <v>29</v>
      </c>
      <c r="G182" s="36" t="s">
        <v>273</v>
      </c>
      <c r="H182" s="10">
        <v>0.91319444444444442</v>
      </c>
      <c r="I182" s="37">
        <v>3.472222222222222E-3</v>
      </c>
      <c r="J182" s="10">
        <v>9.0277777777777776E-2</v>
      </c>
      <c r="K182" s="10">
        <v>9.0277777777777776E-2</v>
      </c>
      <c r="L182" s="13" t="str">
        <f t="shared" si="8"/>
        <v>-</v>
      </c>
      <c r="M182" s="13">
        <v>1</v>
      </c>
      <c r="N182" s="13" t="str">
        <f t="shared" si="9"/>
        <v>-</v>
      </c>
      <c r="O182" s="9">
        <v>1234567</v>
      </c>
      <c r="P182" s="5">
        <v>45382</v>
      </c>
      <c r="Q182" s="5">
        <v>45591</v>
      </c>
    </row>
    <row r="183" spans="1:20" x14ac:dyDescent="0.2">
      <c r="A183" s="9"/>
      <c r="B183" s="10"/>
      <c r="C183" s="10"/>
      <c r="D183" s="9"/>
      <c r="E183" s="9"/>
      <c r="F183" s="9"/>
      <c r="G183" s="9"/>
      <c r="H183" s="10"/>
      <c r="I183" s="10"/>
      <c r="J183" s="10"/>
      <c r="K183" s="10"/>
      <c r="L183" s="10"/>
      <c r="M183" s="9"/>
      <c r="N183" s="9"/>
      <c r="O183" s="9"/>
      <c r="P183" s="5"/>
      <c r="Q183" s="5"/>
      <c r="R183" s="9"/>
      <c r="S183" s="9"/>
      <c r="T183" s="9"/>
    </row>
    <row r="184" spans="1:20" x14ac:dyDescent="0.2">
      <c r="A184" s="7"/>
      <c r="B184" s="8"/>
      <c r="C184" s="7"/>
      <c r="D184" s="7"/>
      <c r="E184" s="7"/>
      <c r="F184" s="7"/>
      <c r="G184" s="7"/>
      <c r="H184" s="8"/>
      <c r="I184" s="8"/>
      <c r="J184" s="8"/>
      <c r="K184" s="8"/>
      <c r="L184" s="8"/>
      <c r="M184" s="7"/>
      <c r="N184" s="7"/>
      <c r="O184" s="7"/>
      <c r="P184" s="7"/>
      <c r="Q184" s="7"/>
      <c r="R184" s="9"/>
      <c r="S184" s="9"/>
      <c r="T184" s="9"/>
    </row>
    <row r="185" spans="1:20" x14ac:dyDescent="0.2">
      <c r="A185" s="9">
        <v>3</v>
      </c>
      <c r="B185" s="38" t="s">
        <v>15</v>
      </c>
      <c r="D185" s="38" t="s">
        <v>274</v>
      </c>
      <c r="E185" s="38" t="s">
        <v>15</v>
      </c>
      <c r="F185" s="11" t="s">
        <v>275</v>
      </c>
      <c r="G185" s="11" t="s">
        <v>276</v>
      </c>
      <c r="H185" s="10">
        <v>4.5138888888888888E-2</v>
      </c>
      <c r="I185" s="10">
        <v>0.16666666666666666</v>
      </c>
      <c r="J185" s="10">
        <v>0.12847222222222221</v>
      </c>
      <c r="K185" s="10">
        <v>0.12847222222222221</v>
      </c>
      <c r="L185" s="13">
        <f t="shared" ref="L185:L190" si="10">IF(G186=0,"-",H186-I185)</f>
        <v>0.11111111111111113</v>
      </c>
      <c r="M185" s="13">
        <v>1</v>
      </c>
      <c r="N185" s="13" t="str">
        <f t="shared" ref="N185:N190" si="11">IF(D186=E185,"OK",IF(N186=0,"-",IF(G185=G186,"OK","ER")))</f>
        <v>OK</v>
      </c>
      <c r="O185" s="9">
        <v>1234567</v>
      </c>
      <c r="P185" s="5">
        <v>45382</v>
      </c>
      <c r="Q185" s="5">
        <v>45591</v>
      </c>
    </row>
    <row r="186" spans="1:20" x14ac:dyDescent="0.2">
      <c r="A186" s="9">
        <v>3</v>
      </c>
      <c r="B186" s="10"/>
      <c r="C186" s="9"/>
      <c r="D186" s="9" t="s">
        <v>15</v>
      </c>
      <c r="E186" s="9" t="s">
        <v>246</v>
      </c>
      <c r="F186" s="9" t="s">
        <v>247</v>
      </c>
      <c r="G186" s="9" t="s">
        <v>277</v>
      </c>
      <c r="H186" s="10">
        <v>0.27777777777777779</v>
      </c>
      <c r="I186" s="10">
        <v>0.3263888888888889</v>
      </c>
      <c r="J186" s="10">
        <v>4.8611111111111112E-2</v>
      </c>
      <c r="K186" s="10">
        <v>4.8611111111111112E-2</v>
      </c>
      <c r="L186" s="13">
        <f t="shared" si="10"/>
        <v>3.125E-2</v>
      </c>
      <c r="M186" s="13">
        <v>1</v>
      </c>
      <c r="N186" s="13" t="str">
        <f t="shared" si="11"/>
        <v>OK</v>
      </c>
      <c r="O186" s="9">
        <v>1234567</v>
      </c>
      <c r="P186" s="5">
        <v>45382</v>
      </c>
      <c r="Q186" s="5">
        <v>45591</v>
      </c>
      <c r="R186" s="9"/>
      <c r="S186" s="9"/>
      <c r="T186" s="9"/>
    </row>
    <row r="187" spans="1:20" x14ac:dyDescent="0.2">
      <c r="A187" s="9">
        <v>3</v>
      </c>
      <c r="B187" s="10"/>
      <c r="C187" s="9"/>
      <c r="D187" s="9" t="s">
        <v>246</v>
      </c>
      <c r="E187" s="9" t="s">
        <v>15</v>
      </c>
      <c r="F187" s="9" t="s">
        <v>278</v>
      </c>
      <c r="G187" s="9" t="s">
        <v>279</v>
      </c>
      <c r="H187" s="10">
        <v>0.3576388888888889</v>
      </c>
      <c r="I187" s="10">
        <v>0.40277777777777779</v>
      </c>
      <c r="J187" s="10">
        <v>4.5138888888888888E-2</v>
      </c>
      <c r="K187" s="10">
        <v>4.5138888888888888E-2</v>
      </c>
      <c r="L187" s="13">
        <f t="shared" si="10"/>
        <v>2.777777777777779E-2</v>
      </c>
      <c r="M187" s="13">
        <v>1</v>
      </c>
      <c r="N187" s="13" t="str">
        <f t="shared" si="11"/>
        <v>OK</v>
      </c>
      <c r="O187" s="9">
        <v>1234567</v>
      </c>
      <c r="P187" s="5">
        <v>45382</v>
      </c>
      <c r="Q187" s="5">
        <v>45591</v>
      </c>
      <c r="R187" s="9"/>
      <c r="S187" s="9"/>
      <c r="T187" s="9"/>
    </row>
    <row r="188" spans="1:20" x14ac:dyDescent="0.2">
      <c r="A188" s="9">
        <v>3</v>
      </c>
      <c r="B188" s="9"/>
      <c r="C188" s="9"/>
      <c r="D188" s="9" t="s">
        <v>15</v>
      </c>
      <c r="E188" s="9" t="s">
        <v>192</v>
      </c>
      <c r="F188" s="9" t="s">
        <v>193</v>
      </c>
      <c r="G188" s="36" t="s">
        <v>280</v>
      </c>
      <c r="H188" s="10">
        <v>0.43055555555555558</v>
      </c>
      <c r="I188" s="10">
        <v>0.50694444444444442</v>
      </c>
      <c r="J188" s="10">
        <v>7.6388888888888895E-2</v>
      </c>
      <c r="K188" s="10">
        <v>7.6388888888888895E-2</v>
      </c>
      <c r="L188" s="13">
        <f t="shared" si="10"/>
        <v>3.819444444444442E-2</v>
      </c>
      <c r="M188" s="13">
        <v>1</v>
      </c>
      <c r="N188" s="13" t="str">
        <f t="shared" si="11"/>
        <v>OK</v>
      </c>
      <c r="O188" s="9">
        <v>1234567</v>
      </c>
      <c r="P188" s="5">
        <v>45382</v>
      </c>
      <c r="Q188" s="5">
        <v>45591</v>
      </c>
      <c r="R188" s="9"/>
      <c r="S188" s="9"/>
      <c r="T188" s="9"/>
    </row>
    <row r="189" spans="1:20" x14ac:dyDescent="0.2">
      <c r="A189" s="9">
        <v>3</v>
      </c>
      <c r="B189" s="9"/>
      <c r="C189" s="9"/>
      <c r="D189" s="9" t="s">
        <v>192</v>
      </c>
      <c r="E189" s="9" t="s">
        <v>15</v>
      </c>
      <c r="F189" s="9" t="s">
        <v>195</v>
      </c>
      <c r="G189" s="36" t="s">
        <v>281</v>
      </c>
      <c r="H189" s="10">
        <v>0.54513888888888884</v>
      </c>
      <c r="I189" s="10">
        <v>0.62152777777777768</v>
      </c>
      <c r="J189" s="10">
        <v>7.6388888888888895E-2</v>
      </c>
      <c r="K189" s="10">
        <v>7.6388888888888895E-2</v>
      </c>
      <c r="L189" s="13">
        <f t="shared" si="10"/>
        <v>3.4722222222222321E-2</v>
      </c>
      <c r="M189" s="13">
        <v>1</v>
      </c>
      <c r="N189" s="13" t="str">
        <f t="shared" si="11"/>
        <v>OK</v>
      </c>
      <c r="O189" s="9">
        <v>1234567</v>
      </c>
      <c r="P189" s="5">
        <v>45382</v>
      </c>
      <c r="Q189" s="5">
        <v>45591</v>
      </c>
      <c r="R189" s="9"/>
      <c r="S189" s="9"/>
      <c r="T189" s="9"/>
    </row>
    <row r="190" spans="1:20" x14ac:dyDescent="0.2">
      <c r="A190" s="9">
        <v>5</v>
      </c>
      <c r="B190" s="19"/>
      <c r="C190" s="9"/>
      <c r="D190" s="9" t="s">
        <v>15</v>
      </c>
      <c r="E190" s="9" t="s">
        <v>246</v>
      </c>
      <c r="F190" s="9" t="s">
        <v>247</v>
      </c>
      <c r="G190" s="9" t="s">
        <v>282</v>
      </c>
      <c r="H190" s="10">
        <v>0.65625</v>
      </c>
      <c r="I190" s="10">
        <v>0.70486111111111116</v>
      </c>
      <c r="J190" s="10">
        <v>4.8611111111111112E-2</v>
      </c>
      <c r="K190" s="10">
        <v>4.8611111111111112E-2</v>
      </c>
      <c r="L190" s="13">
        <f t="shared" si="10"/>
        <v>2.430555555555558E-2</v>
      </c>
      <c r="M190" s="13">
        <v>1</v>
      </c>
      <c r="N190" s="13" t="str">
        <f t="shared" si="11"/>
        <v>OK</v>
      </c>
      <c r="O190" s="9">
        <v>1234567</v>
      </c>
      <c r="P190" s="5">
        <v>45382</v>
      </c>
      <c r="Q190" s="5">
        <v>45591</v>
      </c>
      <c r="R190" s="9"/>
      <c r="S190" s="9"/>
      <c r="T190" s="9"/>
    </row>
    <row r="191" spans="1:20" x14ac:dyDescent="0.2">
      <c r="A191" s="9">
        <v>5</v>
      </c>
      <c r="B191" s="9"/>
      <c r="C191" s="9"/>
      <c r="D191" s="9" t="s">
        <v>246</v>
      </c>
      <c r="E191" s="21" t="s">
        <v>15</v>
      </c>
      <c r="F191" s="21" t="s">
        <v>278</v>
      </c>
      <c r="G191" s="9" t="s">
        <v>283</v>
      </c>
      <c r="H191" s="10">
        <v>0.72916666666666674</v>
      </c>
      <c r="I191" s="10">
        <v>0.77430555555555558</v>
      </c>
      <c r="J191" s="10">
        <v>4.5138888888888888E-2</v>
      </c>
      <c r="K191" s="10">
        <v>4.5138888888888888E-2</v>
      </c>
      <c r="L191" s="13" t="str">
        <f>IF(G193=0,"-",H193-I191)</f>
        <v>-</v>
      </c>
      <c r="M191" s="13">
        <v>1</v>
      </c>
      <c r="N191" s="13" t="str">
        <f>IF(D193=E191,"OK",IF(N193=0,"-",IF(G191=G193,"OK","ER")))</f>
        <v>-</v>
      </c>
      <c r="O191" s="9">
        <v>1234567</v>
      </c>
      <c r="P191" s="5">
        <v>45382</v>
      </c>
      <c r="Q191" s="5">
        <v>45591</v>
      </c>
      <c r="R191" s="9"/>
      <c r="S191" s="9"/>
      <c r="T191" s="9"/>
    </row>
    <row r="192" spans="1:20" x14ac:dyDescent="0.2">
      <c r="A192" s="9">
        <v>3</v>
      </c>
      <c r="B192" s="38"/>
      <c r="C192" s="38" t="s">
        <v>15</v>
      </c>
      <c r="D192" s="38" t="s">
        <v>15</v>
      </c>
      <c r="E192" s="38" t="s">
        <v>274</v>
      </c>
      <c r="F192" s="11" t="s">
        <v>284</v>
      </c>
      <c r="G192" s="11" t="s">
        <v>285</v>
      </c>
      <c r="H192" s="10">
        <v>0.8125</v>
      </c>
      <c r="I192" s="10">
        <v>3.472222222222222E-3</v>
      </c>
      <c r="J192" s="10">
        <v>0.2118055555555555</v>
      </c>
      <c r="K192" s="10">
        <v>0.2118055555555555</v>
      </c>
      <c r="L192" s="13" t="str">
        <f>IF(G193=0,"-",H193-I192)</f>
        <v>-</v>
      </c>
      <c r="M192" s="13">
        <v>1</v>
      </c>
      <c r="N192" s="13" t="str">
        <f>IF(D193=E192,"OK",IF(N193=0,"-",IF(G192=G193,"OK","ER")))</f>
        <v>-</v>
      </c>
      <c r="O192" s="9">
        <v>1234567</v>
      </c>
      <c r="P192" s="5">
        <v>45382</v>
      </c>
      <c r="Q192" s="5">
        <v>45591</v>
      </c>
    </row>
    <row r="193" spans="1:20" s="9" customFormat="1" x14ac:dyDescent="0.2"/>
    <row r="194" spans="1:20" s="9" customFormat="1" x14ac:dyDescent="0.2"/>
    <row r="195" spans="1:20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5"/>
      <c r="Q195" s="5"/>
      <c r="R195" s="9"/>
      <c r="S195" s="9"/>
      <c r="T195" s="9"/>
    </row>
    <row r="196" spans="1:20" x14ac:dyDescent="0.2">
      <c r="A196" s="7"/>
      <c r="B196" s="7"/>
      <c r="C196" s="7"/>
      <c r="D196" s="7"/>
      <c r="E196" s="7"/>
      <c r="F196" s="7"/>
      <c r="G196" s="7"/>
      <c r="H196" s="8"/>
      <c r="I196" s="8"/>
      <c r="J196" s="8"/>
      <c r="K196" s="8"/>
      <c r="L196" s="8"/>
      <c r="M196" s="7"/>
      <c r="N196" s="7"/>
      <c r="O196" s="7"/>
      <c r="P196" s="7"/>
      <c r="Q196" s="7"/>
      <c r="R196" s="9"/>
      <c r="S196" s="9"/>
      <c r="T196" s="9"/>
    </row>
    <row r="197" spans="1:20" x14ac:dyDescent="0.2">
      <c r="A197" s="9">
        <v>6</v>
      </c>
      <c r="B197" s="10" t="s">
        <v>15</v>
      </c>
      <c r="C197" s="9"/>
      <c r="D197" s="9" t="s">
        <v>15</v>
      </c>
      <c r="E197" s="9" t="s">
        <v>286</v>
      </c>
      <c r="F197" s="9" t="s">
        <v>287</v>
      </c>
      <c r="G197" s="9" t="s">
        <v>288</v>
      </c>
      <c r="H197" s="10">
        <v>0.24652777777777779</v>
      </c>
      <c r="I197" s="10">
        <v>0.30208333333333337</v>
      </c>
      <c r="J197" s="10">
        <v>5.5555555555555552E-2</v>
      </c>
      <c r="K197" s="10">
        <v>5.5555555555555552E-2</v>
      </c>
      <c r="L197" s="13">
        <f t="shared" ref="L197:L202" si="12">IF(G198=0,"-",H198-I197)</f>
        <v>3.125E-2</v>
      </c>
      <c r="M197" s="13">
        <v>1</v>
      </c>
      <c r="N197" s="13" t="str">
        <f t="shared" ref="N197:N202" si="13">IF(D198=E197,"OK",IF(N198=0,"-",IF(G197=G198,"OK","ER")))</f>
        <v>OK</v>
      </c>
      <c r="O197" s="9">
        <v>1234567</v>
      </c>
      <c r="P197" s="5">
        <v>45382</v>
      </c>
      <c r="Q197" s="5">
        <v>45591</v>
      </c>
      <c r="R197" s="9"/>
      <c r="S197" s="9"/>
      <c r="T197" s="9"/>
    </row>
    <row r="198" spans="1:20" x14ac:dyDescent="0.2">
      <c r="A198" s="9">
        <v>6</v>
      </c>
      <c r="B198" s="10"/>
      <c r="C198" s="9"/>
      <c r="D198" s="9" t="s">
        <v>286</v>
      </c>
      <c r="E198" s="9" t="s">
        <v>15</v>
      </c>
      <c r="F198" s="9" t="s">
        <v>289</v>
      </c>
      <c r="G198" s="9" t="s">
        <v>290</v>
      </c>
      <c r="H198" s="10">
        <v>0.33333333333333337</v>
      </c>
      <c r="I198" s="10">
        <v>0.3923611111111111</v>
      </c>
      <c r="J198" s="10">
        <v>5.5555555555555552E-2</v>
      </c>
      <c r="K198" s="10">
        <v>5.5555555555555552E-2</v>
      </c>
      <c r="L198" s="13">
        <f t="shared" si="12"/>
        <v>3.819444444444442E-2</v>
      </c>
      <c r="M198" s="13">
        <v>1</v>
      </c>
      <c r="N198" s="13" t="str">
        <f t="shared" si="13"/>
        <v>OK</v>
      </c>
      <c r="O198" s="9">
        <v>1234567</v>
      </c>
      <c r="P198" s="5">
        <v>45382</v>
      </c>
      <c r="Q198" s="5">
        <v>45591</v>
      </c>
      <c r="R198" s="9"/>
      <c r="S198" s="9"/>
      <c r="T198" s="9"/>
    </row>
    <row r="199" spans="1:20" x14ac:dyDescent="0.2">
      <c r="A199" s="9">
        <v>6</v>
      </c>
      <c r="B199" s="10"/>
      <c r="C199" s="9"/>
      <c r="D199" s="9" t="s">
        <v>15</v>
      </c>
      <c r="E199" s="9" t="s">
        <v>268</v>
      </c>
      <c r="F199" s="9" t="s">
        <v>269</v>
      </c>
      <c r="G199" s="9" t="s">
        <v>291</v>
      </c>
      <c r="H199" s="10">
        <v>0.43055555555555552</v>
      </c>
      <c r="I199" s="10">
        <v>0.51388888888888884</v>
      </c>
      <c r="J199" s="10">
        <v>8.3333333333333329E-2</v>
      </c>
      <c r="K199" s="10">
        <v>8.3333333333333329E-2</v>
      </c>
      <c r="L199" s="13">
        <f t="shared" si="12"/>
        <v>2.430555555555558E-2</v>
      </c>
      <c r="M199" s="13">
        <v>1</v>
      </c>
      <c r="N199" s="13" t="str">
        <f t="shared" si="13"/>
        <v>OK</v>
      </c>
      <c r="O199" s="9">
        <v>1234567</v>
      </c>
      <c r="P199" s="5">
        <v>45382</v>
      </c>
      <c r="Q199" s="5">
        <v>45591</v>
      </c>
      <c r="R199" s="9"/>
      <c r="S199" s="9"/>
      <c r="T199" s="9"/>
    </row>
    <row r="200" spans="1:20" x14ac:dyDescent="0.2">
      <c r="A200" s="9">
        <v>6</v>
      </c>
      <c r="B200" s="10"/>
      <c r="C200" s="9"/>
      <c r="D200" s="9" t="s">
        <v>268</v>
      </c>
      <c r="E200" s="9" t="s">
        <v>15</v>
      </c>
      <c r="F200" s="9" t="s">
        <v>271</v>
      </c>
      <c r="G200" s="9" t="s">
        <v>292</v>
      </c>
      <c r="H200" s="10">
        <v>0.53819444444444442</v>
      </c>
      <c r="I200" s="10">
        <v>0.62152777777777779</v>
      </c>
      <c r="J200" s="10">
        <v>8.3333333333333329E-2</v>
      </c>
      <c r="K200" s="10">
        <v>8.3333333333333329E-2</v>
      </c>
      <c r="L200" s="13">
        <f t="shared" si="12"/>
        <v>3.819444444444442E-2</v>
      </c>
      <c r="M200" s="13">
        <v>1</v>
      </c>
      <c r="N200" s="13" t="str">
        <f t="shared" si="13"/>
        <v>OK</v>
      </c>
      <c r="O200" s="9">
        <v>1234567</v>
      </c>
      <c r="P200" s="5">
        <v>45382</v>
      </c>
      <c r="Q200" s="5">
        <v>45591</v>
      </c>
      <c r="R200" s="9"/>
      <c r="S200" s="9"/>
      <c r="T200" s="9"/>
    </row>
    <row r="201" spans="1:20" x14ac:dyDescent="0.2">
      <c r="A201" s="9">
        <v>6</v>
      </c>
      <c r="B201" s="10"/>
      <c r="C201" s="9"/>
      <c r="D201" s="9" t="s">
        <v>15</v>
      </c>
      <c r="E201" s="9" t="s">
        <v>286</v>
      </c>
      <c r="F201" s="9" t="s">
        <v>287</v>
      </c>
      <c r="G201" s="9" t="s">
        <v>293</v>
      </c>
      <c r="H201" s="10">
        <v>0.65972222222222221</v>
      </c>
      <c r="I201" s="10">
        <v>0.71527777777777779</v>
      </c>
      <c r="J201" s="10">
        <v>5.5555555555555552E-2</v>
      </c>
      <c r="K201" s="10">
        <v>5.5555555555555552E-2</v>
      </c>
      <c r="L201" s="13">
        <f t="shared" si="12"/>
        <v>2.430555555555558E-2</v>
      </c>
      <c r="M201" s="13">
        <v>1</v>
      </c>
      <c r="N201" s="13" t="str">
        <f t="shared" si="13"/>
        <v>OK</v>
      </c>
      <c r="O201" s="9">
        <v>1234567</v>
      </c>
      <c r="P201" s="5">
        <v>45382</v>
      </c>
      <c r="Q201" s="5">
        <v>45591</v>
      </c>
      <c r="R201" s="9"/>
      <c r="S201" s="9"/>
      <c r="T201" s="9"/>
    </row>
    <row r="202" spans="1:20" x14ac:dyDescent="0.2">
      <c r="A202" s="9">
        <v>6</v>
      </c>
      <c r="B202" s="10"/>
      <c r="C202" s="9" t="s">
        <v>15</v>
      </c>
      <c r="D202" s="9" t="s">
        <v>286</v>
      </c>
      <c r="E202" s="9" t="s">
        <v>15</v>
      </c>
      <c r="F202" s="9" t="s">
        <v>289</v>
      </c>
      <c r="G202" s="9" t="s">
        <v>294</v>
      </c>
      <c r="H202" s="10">
        <v>0.73958333333333337</v>
      </c>
      <c r="I202" s="10">
        <v>0.79513888888888895</v>
      </c>
      <c r="J202" s="10">
        <v>5.5555555555555552E-2</v>
      </c>
      <c r="K202" s="10">
        <v>5.5555555555555552E-2</v>
      </c>
      <c r="L202" s="13" t="str">
        <f t="shared" si="12"/>
        <v>-</v>
      </c>
      <c r="M202" s="13">
        <v>1</v>
      </c>
      <c r="N202" s="13" t="str">
        <f t="shared" si="13"/>
        <v>-</v>
      </c>
      <c r="O202" s="9">
        <v>1234567</v>
      </c>
      <c r="P202" s="5">
        <v>45382</v>
      </c>
      <c r="Q202" s="5">
        <v>45591</v>
      </c>
      <c r="R202" s="9"/>
      <c r="S202" s="9"/>
      <c r="T202" s="9"/>
    </row>
    <row r="203" spans="1:20" x14ac:dyDescent="0.2">
      <c r="R203" s="9"/>
      <c r="S203" s="9"/>
      <c r="T203" s="9"/>
    </row>
    <row r="204" spans="1:20" x14ac:dyDescent="0.2">
      <c r="R204" s="9"/>
      <c r="S204" s="9"/>
      <c r="T204" s="9"/>
    </row>
    <row r="205" spans="1:20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5"/>
      <c r="Q205" s="5"/>
      <c r="R205" s="9"/>
      <c r="S205" s="9"/>
      <c r="T205" s="9"/>
    </row>
    <row r="206" spans="1:20" x14ac:dyDescent="0.2">
      <c r="A206" s="7"/>
      <c r="B206" s="7"/>
      <c r="C206" s="7"/>
      <c r="D206" s="7"/>
      <c r="E206" s="7"/>
      <c r="F206" s="7"/>
      <c r="G206" s="7"/>
      <c r="H206" s="8"/>
      <c r="I206" s="8"/>
      <c r="J206" s="8"/>
      <c r="K206" s="8"/>
      <c r="L206" s="8"/>
      <c r="M206" s="7"/>
      <c r="N206" s="7"/>
      <c r="O206" s="7"/>
      <c r="P206" s="7"/>
      <c r="Q206" s="7"/>
      <c r="R206" s="9"/>
      <c r="S206" s="9"/>
      <c r="T206" s="9"/>
    </row>
    <row r="207" spans="1:20" x14ac:dyDescent="0.2">
      <c r="A207" s="9">
        <v>7</v>
      </c>
      <c r="B207" s="10" t="s">
        <v>15</v>
      </c>
      <c r="C207" s="9"/>
      <c r="D207" s="9" t="s">
        <v>15</v>
      </c>
      <c r="E207" s="9" t="s">
        <v>192</v>
      </c>
      <c r="F207" s="9" t="s">
        <v>193</v>
      </c>
      <c r="G207" s="9" t="s">
        <v>295</v>
      </c>
      <c r="H207" s="10">
        <v>0.24652777777777779</v>
      </c>
      <c r="I207" s="10">
        <v>0.32291666666666669</v>
      </c>
      <c r="J207" s="10">
        <v>7.6388888888888895E-2</v>
      </c>
      <c r="K207" s="10">
        <v>7.6388888888888895E-2</v>
      </c>
      <c r="L207" s="13">
        <f t="shared" ref="L207:L214" si="14">IF(G208=0,"-",H208-I207)</f>
        <v>2.777777777777779E-2</v>
      </c>
      <c r="M207" s="13">
        <v>1</v>
      </c>
      <c r="N207" s="13" t="str">
        <f t="shared" ref="N207:N214" si="15">IF(D208=E207,"OK",IF(N208=0,"-",IF(G207=G208,"OK","ER")))</f>
        <v>OK</v>
      </c>
      <c r="O207" s="9">
        <v>1234567</v>
      </c>
      <c r="P207" s="5">
        <v>45382</v>
      </c>
      <c r="Q207" s="5">
        <v>45591</v>
      </c>
      <c r="R207" s="9"/>
      <c r="S207" s="9"/>
      <c r="T207" s="9"/>
    </row>
    <row r="208" spans="1:20" x14ac:dyDescent="0.2">
      <c r="A208" s="9">
        <v>7</v>
      </c>
      <c r="B208" s="10"/>
      <c r="C208" s="9"/>
      <c r="D208" s="9" t="s">
        <v>192</v>
      </c>
      <c r="E208" s="9" t="s">
        <v>15</v>
      </c>
      <c r="F208" s="9" t="s">
        <v>195</v>
      </c>
      <c r="G208" s="9" t="s">
        <v>296</v>
      </c>
      <c r="H208" s="10">
        <v>0.35069444444444448</v>
      </c>
      <c r="I208" s="10">
        <v>0.42708333333333337</v>
      </c>
      <c r="J208" s="10">
        <v>7.6388888888888895E-2</v>
      </c>
      <c r="K208" s="10">
        <v>7.6388888888888895E-2</v>
      </c>
      <c r="L208" s="13">
        <f t="shared" si="14"/>
        <v>3.819444444444442E-2</v>
      </c>
      <c r="M208" s="13">
        <v>1</v>
      </c>
      <c r="N208" s="13" t="str">
        <f t="shared" si="15"/>
        <v>OK</v>
      </c>
      <c r="O208" s="9">
        <v>1234567</v>
      </c>
      <c r="P208" s="5">
        <v>45382</v>
      </c>
      <c r="Q208" s="5">
        <v>45591</v>
      </c>
      <c r="R208" s="9"/>
      <c r="S208" s="9"/>
      <c r="T208" s="9"/>
    </row>
    <row r="209" spans="1:20" x14ac:dyDescent="0.2">
      <c r="A209" s="9">
        <v>7</v>
      </c>
      <c r="B209" s="10"/>
      <c r="C209" s="9"/>
      <c r="D209" s="9" t="s">
        <v>15</v>
      </c>
      <c r="E209" s="9" t="s">
        <v>187</v>
      </c>
      <c r="F209" s="9" t="s">
        <v>188</v>
      </c>
      <c r="G209" s="9" t="s">
        <v>297</v>
      </c>
      <c r="H209" s="10">
        <v>0.46527777777777779</v>
      </c>
      <c r="I209" s="10">
        <v>0.52430555555555558</v>
      </c>
      <c r="J209" s="10">
        <v>5.9027777777777783E-2</v>
      </c>
      <c r="K209" s="10">
        <v>5.9027777777777783E-2</v>
      </c>
      <c r="L209" s="13">
        <f t="shared" si="14"/>
        <v>2.430555555555558E-2</v>
      </c>
      <c r="M209" s="13">
        <v>1</v>
      </c>
      <c r="N209" s="13" t="str">
        <f t="shared" si="15"/>
        <v>OK</v>
      </c>
      <c r="O209" s="9">
        <v>1234567</v>
      </c>
      <c r="P209" s="5">
        <v>45382</v>
      </c>
      <c r="Q209" s="5">
        <v>45591</v>
      </c>
      <c r="R209" s="9"/>
      <c r="S209" s="9"/>
      <c r="T209" s="9"/>
    </row>
    <row r="210" spans="1:20" x14ac:dyDescent="0.2">
      <c r="A210" s="9">
        <v>7</v>
      </c>
      <c r="B210" s="10"/>
      <c r="C210" s="9"/>
      <c r="D210" s="9" t="s">
        <v>187</v>
      </c>
      <c r="E210" s="9" t="s">
        <v>15</v>
      </c>
      <c r="F210" s="9" t="s">
        <v>190</v>
      </c>
      <c r="G210" s="9" t="s">
        <v>298</v>
      </c>
      <c r="H210" s="10">
        <v>0.54861111111111116</v>
      </c>
      <c r="I210" s="10">
        <v>0.60763888888888895</v>
      </c>
      <c r="J210" s="10">
        <v>5.9027777777777783E-2</v>
      </c>
      <c r="K210" s="10">
        <v>5.9027777777777783E-2</v>
      </c>
      <c r="L210" s="13">
        <f t="shared" si="14"/>
        <v>3.472222222222221E-2</v>
      </c>
      <c r="M210" s="13">
        <v>1</v>
      </c>
      <c r="N210" s="13" t="str">
        <f t="shared" si="15"/>
        <v>OK</v>
      </c>
      <c r="O210" s="9">
        <v>1234567</v>
      </c>
      <c r="P210" s="5">
        <v>45382</v>
      </c>
      <c r="Q210" s="5">
        <v>45591</v>
      </c>
      <c r="R210" s="9"/>
      <c r="S210" s="9"/>
      <c r="T210" s="9"/>
    </row>
    <row r="211" spans="1:20" x14ac:dyDescent="0.2">
      <c r="A211" s="9">
        <v>7</v>
      </c>
      <c r="B211" s="10"/>
      <c r="C211" s="9"/>
      <c r="D211" s="9" t="s">
        <v>15</v>
      </c>
      <c r="E211" s="9" t="s">
        <v>192</v>
      </c>
      <c r="F211" s="9" t="s">
        <v>193</v>
      </c>
      <c r="G211" s="9" t="s">
        <v>299</v>
      </c>
      <c r="H211" s="10">
        <v>0.64236111111111116</v>
      </c>
      <c r="I211" s="10">
        <v>0.71875</v>
      </c>
      <c r="J211" s="10">
        <v>7.6388888888888895E-2</v>
      </c>
      <c r="K211" s="10">
        <v>7.6388888888888895E-2</v>
      </c>
      <c r="L211" s="13">
        <f t="shared" si="14"/>
        <v>2.430555555555558E-2</v>
      </c>
      <c r="M211" s="13">
        <v>1</v>
      </c>
      <c r="N211" s="13" t="str">
        <f t="shared" si="15"/>
        <v>OK</v>
      </c>
      <c r="O211" s="9">
        <v>1234567</v>
      </c>
      <c r="P211" s="5">
        <v>45382</v>
      </c>
      <c r="Q211" s="5">
        <v>45591</v>
      </c>
      <c r="R211" s="9"/>
      <c r="S211" s="9"/>
      <c r="T211" s="9"/>
    </row>
    <row r="212" spans="1:20" x14ac:dyDescent="0.2">
      <c r="A212" s="9">
        <v>7</v>
      </c>
      <c r="B212" s="10"/>
      <c r="C212" s="9"/>
      <c r="D212" s="9" t="s">
        <v>192</v>
      </c>
      <c r="E212" s="9" t="s">
        <v>15</v>
      </c>
      <c r="F212" s="9" t="s">
        <v>195</v>
      </c>
      <c r="G212" s="9" t="s">
        <v>300</v>
      </c>
      <c r="H212" s="10">
        <v>0.74305555555555558</v>
      </c>
      <c r="I212" s="10">
        <v>0.81944444444444442</v>
      </c>
      <c r="J212" s="10">
        <v>7.6388888888888895E-2</v>
      </c>
      <c r="K212" s="10">
        <v>7.6388888888888895E-2</v>
      </c>
      <c r="L212" s="13">
        <f t="shared" si="14"/>
        <v>2.777777777777779E-2</v>
      </c>
      <c r="M212" s="13">
        <v>1</v>
      </c>
      <c r="N212" s="13" t="str">
        <f t="shared" si="15"/>
        <v>OK</v>
      </c>
      <c r="O212" s="9">
        <v>1234567</v>
      </c>
      <c r="P212" s="5">
        <v>45382</v>
      </c>
      <c r="Q212" s="5">
        <v>45591</v>
      </c>
      <c r="R212" s="9"/>
      <c r="S212" s="9"/>
      <c r="T212" s="9"/>
    </row>
    <row r="213" spans="1:20" x14ac:dyDescent="0.2">
      <c r="A213" s="39">
        <v>7</v>
      </c>
      <c r="B213" s="39"/>
      <c r="C213" s="39"/>
      <c r="D213" s="39" t="s">
        <v>15</v>
      </c>
      <c r="E213" s="39" t="s">
        <v>268</v>
      </c>
      <c r="F213" s="39" t="s">
        <v>269</v>
      </c>
      <c r="G213" s="39" t="s">
        <v>301</v>
      </c>
      <c r="H213" s="26">
        <v>0.84722222222222221</v>
      </c>
      <c r="I213" s="26">
        <v>0.93055555555555547</v>
      </c>
      <c r="J213" s="26">
        <v>8.3333333333333259E-2</v>
      </c>
      <c r="K213" s="26">
        <v>8.3333333333333259E-2</v>
      </c>
      <c r="L213" s="13">
        <f t="shared" si="14"/>
        <v>2.4305555555555691E-2</v>
      </c>
      <c r="M213" s="13">
        <v>1</v>
      </c>
      <c r="N213" s="13" t="str">
        <f t="shared" si="15"/>
        <v>OK</v>
      </c>
      <c r="O213" s="39">
        <v>1234567</v>
      </c>
      <c r="P213" s="5">
        <v>45382</v>
      </c>
      <c r="Q213" s="5">
        <v>45435</v>
      </c>
    </row>
    <row r="214" spans="1:20" x14ac:dyDescent="0.2">
      <c r="A214" s="39">
        <v>7</v>
      </c>
      <c r="B214" s="39"/>
      <c r="C214" s="10" t="s">
        <v>15</v>
      </c>
      <c r="D214" s="39" t="s">
        <v>268</v>
      </c>
      <c r="E214" s="39" t="s">
        <v>15</v>
      </c>
      <c r="F214" s="39" t="s">
        <v>271</v>
      </c>
      <c r="G214" s="39" t="s">
        <v>302</v>
      </c>
      <c r="H214" s="26">
        <v>0.95486111111111116</v>
      </c>
      <c r="I214" s="26">
        <v>3.4722222222222224E-2</v>
      </c>
      <c r="J214" s="26">
        <v>7.986111111111116E-2</v>
      </c>
      <c r="K214" s="26">
        <v>7.986111111111116E-2</v>
      </c>
      <c r="L214" s="13" t="str">
        <f t="shared" si="14"/>
        <v>-</v>
      </c>
      <c r="M214" s="13">
        <v>1</v>
      </c>
      <c r="N214" s="13" t="str">
        <f t="shared" si="15"/>
        <v>-</v>
      </c>
      <c r="O214" s="39">
        <v>1234567</v>
      </c>
      <c r="P214" s="5">
        <v>45382</v>
      </c>
      <c r="Q214" s="5">
        <v>45435</v>
      </c>
    </row>
    <row r="215" spans="1:20" x14ac:dyDescent="0.2">
      <c r="A215" s="9"/>
      <c r="B215" s="10"/>
      <c r="C215" s="9"/>
      <c r="D215" s="9"/>
      <c r="E215" s="9"/>
      <c r="F215" s="9"/>
      <c r="G215" s="9"/>
      <c r="H215" s="10"/>
      <c r="I215" s="10"/>
      <c r="J215" s="10"/>
      <c r="K215" s="10"/>
      <c r="L215" s="10"/>
      <c r="M215" s="21"/>
      <c r="N215" s="21"/>
      <c r="O215" s="9"/>
      <c r="P215" s="5"/>
      <c r="Q215" s="5"/>
      <c r="R215" s="9"/>
      <c r="S215" s="9"/>
      <c r="T215" s="9"/>
    </row>
    <row r="216" spans="1:20" x14ac:dyDescent="0.2">
      <c r="A216" s="7"/>
      <c r="B216" s="8"/>
      <c r="C216" s="7"/>
      <c r="D216" s="7"/>
      <c r="E216" s="7"/>
      <c r="F216" s="7"/>
      <c r="G216" s="7"/>
      <c r="H216" s="8"/>
      <c r="I216" s="8"/>
      <c r="J216" s="8"/>
      <c r="K216" s="8"/>
      <c r="L216" s="8"/>
      <c r="M216" s="7"/>
      <c r="N216" s="7"/>
      <c r="O216" s="7"/>
      <c r="P216" s="7"/>
      <c r="Q216" s="7"/>
      <c r="R216" s="9"/>
      <c r="S216" s="9"/>
      <c r="T216" s="9"/>
    </row>
    <row r="217" spans="1:20" s="9" customFormat="1" x14ac:dyDescent="0.2">
      <c r="A217" s="9">
        <v>31</v>
      </c>
      <c r="B217" s="17" t="s">
        <v>15</v>
      </c>
      <c r="D217" s="9" t="s">
        <v>15</v>
      </c>
      <c r="E217" s="9" t="s">
        <v>177</v>
      </c>
      <c r="F217" s="9" t="s">
        <v>178</v>
      </c>
      <c r="G217" s="9" t="s">
        <v>303</v>
      </c>
      <c r="H217" s="10">
        <v>0.2951388888888889</v>
      </c>
      <c r="I217" s="10">
        <v>0.35069444444444442</v>
      </c>
      <c r="J217" s="10">
        <v>5.5555555555555552E-2</v>
      </c>
      <c r="K217" s="10">
        <v>5.5555555555555552E-2</v>
      </c>
      <c r="L217" s="13">
        <f>IF(G218=0,"-",H218-I217)</f>
        <v>2.430555555555558E-2</v>
      </c>
      <c r="M217" s="13">
        <v>1</v>
      </c>
      <c r="N217" s="13" t="str">
        <f>IF(D218=E217,"OK",IF(N218=0,"-",IF(G217=G218,"OK","ER")))</f>
        <v>OK</v>
      </c>
      <c r="O217" s="9">
        <v>1234567</v>
      </c>
      <c r="P217" s="5">
        <v>45382</v>
      </c>
      <c r="Q217" s="5">
        <v>45591</v>
      </c>
    </row>
    <row r="218" spans="1:20" s="9" customFormat="1" x14ac:dyDescent="0.2">
      <c r="A218" s="9">
        <v>31</v>
      </c>
      <c r="B218" s="17"/>
      <c r="D218" s="9" t="s">
        <v>177</v>
      </c>
      <c r="E218" s="9" t="s">
        <v>15</v>
      </c>
      <c r="F218" s="9" t="s">
        <v>180</v>
      </c>
      <c r="G218" s="9" t="s">
        <v>304</v>
      </c>
      <c r="H218" s="10">
        <v>0.375</v>
      </c>
      <c r="I218" s="10">
        <v>0.43055555555555558</v>
      </c>
      <c r="J218" s="10">
        <v>5.9027777777777783E-2</v>
      </c>
      <c r="K218" s="10">
        <v>5.9027777777777783E-2</v>
      </c>
      <c r="L218" s="13" t="str">
        <f>IF(G769=0,"-",H769-I218)</f>
        <v>-</v>
      </c>
      <c r="M218" s="13">
        <v>1</v>
      </c>
      <c r="N218" s="13" t="str">
        <f>IF(D769=E218,"OK",IF(N769=0,"-",IF(G218=G769,"OK","ER")))</f>
        <v>-</v>
      </c>
      <c r="O218" s="9">
        <v>1234567</v>
      </c>
      <c r="P218" s="5">
        <v>45382</v>
      </c>
      <c r="Q218" s="5">
        <v>45591</v>
      </c>
    </row>
    <row r="219" spans="1:20" x14ac:dyDescent="0.2">
      <c r="A219" s="9">
        <v>9</v>
      </c>
      <c r="B219" s="10"/>
      <c r="C219" s="17"/>
      <c r="D219" s="9" t="s">
        <v>15</v>
      </c>
      <c r="E219" s="9" t="s">
        <v>268</v>
      </c>
      <c r="F219" s="9" t="s">
        <v>269</v>
      </c>
      <c r="G219" s="9" t="s">
        <v>305</v>
      </c>
      <c r="H219" s="10">
        <v>0.50694444444444453</v>
      </c>
      <c r="I219" s="10">
        <v>0.5902777777777779</v>
      </c>
      <c r="J219" s="10">
        <v>8.3333333333333329E-2</v>
      </c>
      <c r="K219" s="10">
        <v>8.3333333333333329E-2</v>
      </c>
      <c r="L219" s="13">
        <f>IF(G220=0,"-",H220-I219)</f>
        <v>2.430555555555558E-2</v>
      </c>
      <c r="M219" s="13">
        <v>1</v>
      </c>
      <c r="N219" s="13" t="str">
        <f>IF(D220=E219,"OK",IF(N220=0,"-",IF(G219=G220,"OK","ER")))</f>
        <v>OK</v>
      </c>
      <c r="O219" s="9">
        <v>1234567</v>
      </c>
      <c r="P219" s="5">
        <v>45382</v>
      </c>
      <c r="Q219" s="5">
        <v>45591</v>
      </c>
      <c r="R219" s="9"/>
      <c r="S219" s="9"/>
      <c r="T219" s="9"/>
    </row>
    <row r="220" spans="1:20" x14ac:dyDescent="0.2">
      <c r="A220" s="9">
        <v>9</v>
      </c>
      <c r="B220" s="10"/>
      <c r="C220" s="9"/>
      <c r="D220" s="9" t="s">
        <v>268</v>
      </c>
      <c r="E220" s="9" t="s">
        <v>15</v>
      </c>
      <c r="F220" s="9" t="s">
        <v>271</v>
      </c>
      <c r="G220" s="9" t="s">
        <v>306</v>
      </c>
      <c r="H220" s="10">
        <v>0.61458333333333348</v>
      </c>
      <c r="I220" s="10">
        <v>0.69791666666666685</v>
      </c>
      <c r="J220" s="10">
        <v>8.3333333333333329E-2</v>
      </c>
      <c r="K220" s="10">
        <v>8.3333333333333329E-2</v>
      </c>
      <c r="L220" s="13">
        <f>IF(G221=0,"-",H221-I220)</f>
        <v>2.777777777777779E-2</v>
      </c>
      <c r="M220" s="13">
        <v>1</v>
      </c>
      <c r="N220" s="13" t="str">
        <f>IF(D221=E220,"OK",IF(N221=0,"-",IF(G220=G221,"OK","ER")))</f>
        <v>OK</v>
      </c>
      <c r="O220" s="9">
        <v>1234567</v>
      </c>
      <c r="P220" s="5">
        <v>45382</v>
      </c>
      <c r="Q220" s="5">
        <v>45591</v>
      </c>
      <c r="R220" s="9"/>
      <c r="S220" s="9"/>
      <c r="T220" s="9"/>
    </row>
    <row r="221" spans="1:20" x14ac:dyDescent="0.2">
      <c r="A221" s="9">
        <v>9</v>
      </c>
      <c r="B221" s="10"/>
      <c r="C221" s="9"/>
      <c r="D221" s="9" t="s">
        <v>15</v>
      </c>
      <c r="E221" s="9" t="s">
        <v>307</v>
      </c>
      <c r="F221" s="9" t="s">
        <v>308</v>
      </c>
      <c r="G221" s="9" t="s">
        <v>309</v>
      </c>
      <c r="H221" s="10">
        <v>0.72569444444444464</v>
      </c>
      <c r="I221" s="10">
        <v>0.76388888888888906</v>
      </c>
      <c r="J221" s="10">
        <v>3.8194444444444441E-2</v>
      </c>
      <c r="K221" s="10">
        <v>3.8194444444444441E-2</v>
      </c>
      <c r="L221" s="13">
        <f>IF(G222=0,"-",H222-I221)</f>
        <v>2.430555555555558E-2</v>
      </c>
      <c r="M221" s="13">
        <v>1</v>
      </c>
      <c r="N221" s="13" t="str">
        <f>IF(D222=E221,"OK",IF(N222=0,"-",IF(G221=G222,"OK","ER")))</f>
        <v>OK</v>
      </c>
      <c r="O221" s="9">
        <v>1234567</v>
      </c>
      <c r="P221" s="5">
        <v>45382</v>
      </c>
      <c r="Q221" s="5">
        <v>45591</v>
      </c>
      <c r="R221" s="9"/>
      <c r="S221" s="9"/>
      <c r="T221" s="9"/>
    </row>
    <row r="222" spans="1:20" x14ac:dyDescent="0.2">
      <c r="A222" s="9">
        <v>9</v>
      </c>
      <c r="B222" s="10"/>
      <c r="C222" s="9" t="s">
        <v>15</v>
      </c>
      <c r="D222" s="9" t="s">
        <v>307</v>
      </c>
      <c r="E222" s="9" t="s">
        <v>15</v>
      </c>
      <c r="F222" s="9" t="s">
        <v>310</v>
      </c>
      <c r="G222" s="9" t="s">
        <v>311</v>
      </c>
      <c r="H222" s="10">
        <v>0.78819444444444464</v>
      </c>
      <c r="I222" s="10">
        <v>0.82638888888888906</v>
      </c>
      <c r="J222" s="10">
        <v>3.8194444444444441E-2</v>
      </c>
      <c r="K222" s="10">
        <v>3.8194444444444441E-2</v>
      </c>
      <c r="L222" s="40">
        <f>IF(G121=0,"-",H121-I222)</f>
        <v>1.7361111111110827E-2</v>
      </c>
      <c r="M222" s="13">
        <v>1</v>
      </c>
      <c r="N222" s="13" t="str">
        <f>IF(D121=E222,"OK",IF(N121=0,"-",IF(G222=G121,"OK","ER")))</f>
        <v>OK</v>
      </c>
      <c r="O222" s="9">
        <v>1234567</v>
      </c>
      <c r="P222" s="5">
        <v>45382</v>
      </c>
      <c r="Q222" s="5">
        <v>45591</v>
      </c>
      <c r="R222" s="9"/>
      <c r="S222" s="9"/>
      <c r="T222" s="9"/>
    </row>
    <row r="223" spans="1:20" x14ac:dyDescent="0.2">
      <c r="A223" s="9"/>
      <c r="B223" s="10"/>
      <c r="C223" s="9"/>
      <c r="D223" s="9"/>
      <c r="E223" s="9"/>
      <c r="F223" s="9"/>
      <c r="G223" s="9"/>
      <c r="H223" s="10"/>
      <c r="I223" s="10"/>
      <c r="J223" s="10"/>
      <c r="K223" s="10"/>
      <c r="L223" s="10"/>
      <c r="M223" s="9"/>
      <c r="N223" s="9"/>
      <c r="O223" s="9"/>
      <c r="P223" s="5"/>
      <c r="Q223" s="5"/>
      <c r="R223" s="9"/>
      <c r="S223" s="9"/>
      <c r="T223" s="9"/>
    </row>
    <row r="224" spans="1:20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9"/>
      <c r="S224" s="9"/>
      <c r="T224" s="9"/>
    </row>
    <row r="225" spans="1:20" x14ac:dyDescent="0.2">
      <c r="A225" s="9">
        <v>10</v>
      </c>
      <c r="B225" s="10" t="s">
        <v>15</v>
      </c>
      <c r="C225" s="10"/>
      <c r="D225" s="9" t="s">
        <v>15</v>
      </c>
      <c r="E225" s="9" t="s">
        <v>268</v>
      </c>
      <c r="F225" s="9" t="s">
        <v>269</v>
      </c>
      <c r="G225" s="9" t="s">
        <v>312</v>
      </c>
      <c r="H225" s="10">
        <v>0.22916666666666666</v>
      </c>
      <c r="I225" s="10">
        <v>0.3125</v>
      </c>
      <c r="J225" s="10">
        <v>8.3333333333333329E-2</v>
      </c>
      <c r="K225" s="10">
        <v>8.3333333333333329E-2</v>
      </c>
      <c r="L225" s="13">
        <f t="shared" ref="L225:L232" si="16">IF(G226=0,"-",H226-I225)</f>
        <v>2.430555555555558E-2</v>
      </c>
      <c r="M225" s="13">
        <v>1</v>
      </c>
      <c r="N225" s="13" t="str">
        <f t="shared" ref="N225:N232" si="17">IF(D226=E225,"OK",IF(N226=0,"-",IF(G225=G226,"OK","ER")))</f>
        <v>OK</v>
      </c>
      <c r="O225" s="9">
        <v>1234567</v>
      </c>
      <c r="P225" s="5">
        <v>45382</v>
      </c>
      <c r="Q225" s="5">
        <v>45591</v>
      </c>
      <c r="R225" s="9"/>
      <c r="S225" s="9"/>
      <c r="T225" s="9"/>
    </row>
    <row r="226" spans="1:20" x14ac:dyDescent="0.2">
      <c r="A226" s="9">
        <v>10</v>
      </c>
      <c r="B226" s="10"/>
      <c r="C226" s="9"/>
      <c r="D226" s="9" t="s">
        <v>268</v>
      </c>
      <c r="E226" s="9" t="s">
        <v>15</v>
      </c>
      <c r="F226" s="9" t="s">
        <v>271</v>
      </c>
      <c r="G226" s="9" t="s">
        <v>313</v>
      </c>
      <c r="H226" s="10">
        <v>0.33680555555555558</v>
      </c>
      <c r="I226" s="10">
        <v>0.4201388888888889</v>
      </c>
      <c r="J226" s="10">
        <v>8.3333333333333329E-2</v>
      </c>
      <c r="K226" s="10">
        <v>8.3333333333333329E-2</v>
      </c>
      <c r="L226" s="13">
        <f t="shared" si="16"/>
        <v>2.430555555555558E-2</v>
      </c>
      <c r="M226" s="13">
        <v>1</v>
      </c>
      <c r="N226" s="13" t="str">
        <f t="shared" si="17"/>
        <v>OK</v>
      </c>
      <c r="O226" s="9">
        <v>1234567</v>
      </c>
      <c r="P226" s="5">
        <v>45382</v>
      </c>
      <c r="Q226" s="5">
        <v>45591</v>
      </c>
      <c r="R226" s="9"/>
      <c r="S226" s="9"/>
      <c r="T226" s="9"/>
    </row>
    <row r="227" spans="1:20" x14ac:dyDescent="0.2">
      <c r="A227" s="9">
        <v>10</v>
      </c>
      <c r="B227" s="10"/>
      <c r="C227" s="10"/>
      <c r="D227" s="9" t="s">
        <v>15</v>
      </c>
      <c r="E227" s="9" t="s">
        <v>84</v>
      </c>
      <c r="F227" s="9" t="s">
        <v>314</v>
      </c>
      <c r="G227" s="9" t="s">
        <v>315</v>
      </c>
      <c r="H227" s="10">
        <v>0.44444444444444448</v>
      </c>
      <c r="I227" s="10">
        <v>0.49305555555555558</v>
      </c>
      <c r="J227" s="10">
        <v>4.8611111111111112E-2</v>
      </c>
      <c r="K227" s="10">
        <v>4.8611111111111112E-2</v>
      </c>
      <c r="L227" s="13">
        <f t="shared" si="16"/>
        <v>2.430555555555558E-2</v>
      </c>
      <c r="M227" s="13">
        <v>1</v>
      </c>
      <c r="N227" s="13" t="str">
        <f t="shared" si="17"/>
        <v>OK</v>
      </c>
      <c r="O227" s="9">
        <v>1234567</v>
      </c>
      <c r="P227" s="5">
        <v>45382</v>
      </c>
      <c r="Q227" s="5">
        <v>45591</v>
      </c>
      <c r="R227" s="9"/>
      <c r="S227" s="9"/>
      <c r="T227" s="9"/>
    </row>
    <row r="228" spans="1:20" x14ac:dyDescent="0.2">
      <c r="A228" s="9">
        <v>10</v>
      </c>
      <c r="B228" s="10"/>
      <c r="C228" s="9"/>
      <c r="D228" s="9" t="s">
        <v>84</v>
      </c>
      <c r="E228" s="9" t="s">
        <v>15</v>
      </c>
      <c r="F228" s="9" t="s">
        <v>316</v>
      </c>
      <c r="G228" s="9" t="s">
        <v>317</v>
      </c>
      <c r="H228" s="10">
        <v>0.51736111111111116</v>
      </c>
      <c r="I228" s="10">
        <v>0.55902777777777779</v>
      </c>
      <c r="J228" s="10">
        <v>4.5138888888888888E-2</v>
      </c>
      <c r="K228" s="10">
        <v>4.5138888888888888E-2</v>
      </c>
      <c r="L228" s="13">
        <f t="shared" si="16"/>
        <v>3.125E-2</v>
      </c>
      <c r="M228" s="13">
        <v>1</v>
      </c>
      <c r="N228" s="13" t="str">
        <f t="shared" si="17"/>
        <v>OK</v>
      </c>
      <c r="O228" s="9">
        <v>1234567</v>
      </c>
      <c r="P228" s="5">
        <v>45382</v>
      </c>
      <c r="Q228" s="5">
        <v>45591</v>
      </c>
      <c r="R228" s="9"/>
      <c r="S228" s="9"/>
      <c r="T228" s="9"/>
    </row>
    <row r="229" spans="1:20" x14ac:dyDescent="0.2">
      <c r="A229" s="9">
        <v>10</v>
      </c>
      <c r="B229" s="10"/>
      <c r="C229" s="10"/>
      <c r="D229" s="9" t="s">
        <v>15</v>
      </c>
      <c r="E229" s="9" t="s">
        <v>268</v>
      </c>
      <c r="F229" s="9" t="s">
        <v>269</v>
      </c>
      <c r="G229" s="9" t="s">
        <v>318</v>
      </c>
      <c r="H229" s="10">
        <v>0.59027777777777779</v>
      </c>
      <c r="I229" s="10">
        <v>0.67361111111111116</v>
      </c>
      <c r="J229" s="10">
        <v>8.3333333333333329E-2</v>
      </c>
      <c r="K229" s="10">
        <v>8.3333333333333329E-2</v>
      </c>
      <c r="L229" s="13">
        <f t="shared" si="16"/>
        <v>2.777777777777779E-2</v>
      </c>
      <c r="M229" s="13">
        <v>1</v>
      </c>
      <c r="N229" s="13" t="str">
        <f t="shared" si="17"/>
        <v>OK</v>
      </c>
      <c r="O229" s="9">
        <v>1234567</v>
      </c>
      <c r="P229" s="5">
        <v>45382</v>
      </c>
      <c r="Q229" s="5">
        <v>45591</v>
      </c>
      <c r="R229" s="9"/>
      <c r="S229" s="9"/>
      <c r="T229" s="9"/>
    </row>
    <row r="230" spans="1:20" x14ac:dyDescent="0.2">
      <c r="A230" s="9">
        <v>10</v>
      </c>
      <c r="B230" s="10"/>
      <c r="C230" s="10"/>
      <c r="D230" s="9" t="s">
        <v>268</v>
      </c>
      <c r="E230" s="9" t="s">
        <v>15</v>
      </c>
      <c r="F230" s="9" t="s">
        <v>271</v>
      </c>
      <c r="G230" s="9" t="s">
        <v>319</v>
      </c>
      <c r="H230" s="10">
        <v>0.70138888888888895</v>
      </c>
      <c r="I230" s="10">
        <v>0.78472222222222232</v>
      </c>
      <c r="J230" s="10">
        <v>8.3333333333333329E-2</v>
      </c>
      <c r="K230" s="10">
        <v>8.3333333333333329E-2</v>
      </c>
      <c r="L230" s="13">
        <f t="shared" si="16"/>
        <v>2.430555555555558E-2</v>
      </c>
      <c r="M230" s="13">
        <v>1</v>
      </c>
      <c r="N230" s="13" t="str">
        <f t="shared" si="17"/>
        <v>OK</v>
      </c>
      <c r="O230" s="9">
        <v>1234567</v>
      </c>
      <c r="P230" s="5">
        <v>45382</v>
      </c>
      <c r="Q230" s="5">
        <v>45591</v>
      </c>
      <c r="R230" s="9"/>
      <c r="S230" s="9"/>
      <c r="T230" s="9"/>
    </row>
    <row r="231" spans="1:20" x14ac:dyDescent="0.2">
      <c r="A231" s="9">
        <v>10</v>
      </c>
      <c r="B231" s="10"/>
      <c r="C231" s="10"/>
      <c r="D231" s="9" t="s">
        <v>15</v>
      </c>
      <c r="E231" s="9" t="s">
        <v>187</v>
      </c>
      <c r="F231" s="9" t="s">
        <v>188</v>
      </c>
      <c r="G231" s="9" t="s">
        <v>320</v>
      </c>
      <c r="H231" s="10">
        <v>0.8090277777777779</v>
      </c>
      <c r="I231" s="10">
        <v>0.86805555555555569</v>
      </c>
      <c r="J231" s="10">
        <v>5.9027777777777783E-2</v>
      </c>
      <c r="K231" s="10">
        <v>5.9027777777777783E-2</v>
      </c>
      <c r="L231" s="13">
        <f t="shared" si="16"/>
        <v>3.125E-2</v>
      </c>
      <c r="M231" s="13">
        <v>1</v>
      </c>
      <c r="N231" s="13" t="str">
        <f t="shared" si="17"/>
        <v>OK</v>
      </c>
      <c r="O231" s="9">
        <v>1234567</v>
      </c>
      <c r="P231" s="5">
        <v>45382</v>
      </c>
      <c r="Q231" s="5">
        <v>45591</v>
      </c>
      <c r="R231" s="9"/>
      <c r="S231" s="9"/>
      <c r="T231" s="9"/>
    </row>
    <row r="232" spans="1:20" x14ac:dyDescent="0.2">
      <c r="A232" s="9">
        <v>10</v>
      </c>
      <c r="B232" s="10"/>
      <c r="C232" s="10" t="s">
        <v>15</v>
      </c>
      <c r="D232" s="9" t="s">
        <v>187</v>
      </c>
      <c r="E232" s="9" t="s">
        <v>15</v>
      </c>
      <c r="F232" s="9" t="s">
        <v>190</v>
      </c>
      <c r="G232" s="9" t="s">
        <v>321</v>
      </c>
      <c r="H232" s="10">
        <v>0.89930555555555569</v>
      </c>
      <c r="I232" s="10">
        <v>0.95833333333333348</v>
      </c>
      <c r="J232" s="10">
        <v>5.9027777777777783E-2</v>
      </c>
      <c r="K232" s="10">
        <v>5.9027777777777783E-2</v>
      </c>
      <c r="L232" s="13" t="str">
        <f t="shared" si="16"/>
        <v>-</v>
      </c>
      <c r="M232" s="13">
        <v>1</v>
      </c>
      <c r="N232" s="13" t="str">
        <f t="shared" si="17"/>
        <v>-</v>
      </c>
      <c r="O232" s="9">
        <v>1234567</v>
      </c>
      <c r="P232" s="5">
        <v>45382</v>
      </c>
      <c r="Q232" s="5">
        <v>45591</v>
      </c>
      <c r="R232" s="9"/>
      <c r="S232" s="9"/>
      <c r="T232" s="9"/>
    </row>
    <row r="233" spans="1:20" x14ac:dyDescent="0.2">
      <c r="A233" s="9"/>
      <c r="B233" s="10"/>
      <c r="C233" s="10"/>
      <c r="D233" s="9"/>
      <c r="E233" s="9"/>
      <c r="F233" s="9"/>
      <c r="G233" s="9"/>
      <c r="H233" s="10"/>
      <c r="I233" s="10"/>
      <c r="J233" s="10"/>
      <c r="K233" s="10"/>
      <c r="L233" s="10"/>
      <c r="M233" s="9"/>
      <c r="N233" s="9"/>
      <c r="O233" s="9"/>
      <c r="P233" s="5"/>
      <c r="Q233" s="5"/>
      <c r="R233" s="9"/>
      <c r="S233" s="9"/>
      <c r="T233" s="9"/>
    </row>
    <row r="234" spans="1:20" x14ac:dyDescent="0.2">
      <c r="A234" s="7"/>
      <c r="B234" s="8"/>
      <c r="C234" s="7"/>
      <c r="D234" s="7"/>
      <c r="E234" s="7"/>
      <c r="F234" s="7"/>
      <c r="G234" s="7"/>
      <c r="H234" s="8"/>
      <c r="I234" s="8"/>
      <c r="J234" s="8"/>
      <c r="K234" s="8"/>
      <c r="L234" s="8"/>
      <c r="M234" s="7"/>
      <c r="N234" s="7"/>
      <c r="O234" s="7"/>
      <c r="P234" s="7"/>
      <c r="Q234" s="7"/>
      <c r="R234" s="9"/>
      <c r="S234" s="9"/>
      <c r="T234" s="9"/>
    </row>
    <row r="235" spans="1:20" x14ac:dyDescent="0.2">
      <c r="A235" s="9" t="s">
        <v>322</v>
      </c>
      <c r="B235" s="10" t="s">
        <v>15</v>
      </c>
      <c r="C235" s="9"/>
      <c r="D235" s="9" t="s">
        <v>15</v>
      </c>
      <c r="E235" s="9" t="s">
        <v>84</v>
      </c>
      <c r="F235" s="9" t="s">
        <v>314</v>
      </c>
      <c r="G235" s="9" t="s">
        <v>323</v>
      </c>
      <c r="H235" s="10">
        <v>0.28472222222222221</v>
      </c>
      <c r="I235" s="10">
        <v>0.33333333333333331</v>
      </c>
      <c r="J235" s="10">
        <v>4.8611111111111112E-2</v>
      </c>
      <c r="K235" s="10">
        <v>4.8611111111111112E-2</v>
      </c>
      <c r="L235" s="13">
        <f t="shared" ref="L235:L239" si="18">IF(G236=0,"-",H236-I235)</f>
        <v>2.430555555555558E-2</v>
      </c>
      <c r="M235" s="13">
        <v>1</v>
      </c>
      <c r="N235" s="13" t="str">
        <f t="shared" ref="N235:N239" si="19">IF(D236=E235,"OK",IF(N236=0,"-",IF(G235=G236,"OK","ER")))</f>
        <v>OK</v>
      </c>
      <c r="O235" s="9">
        <v>1234567</v>
      </c>
      <c r="P235" s="5">
        <v>45382</v>
      </c>
      <c r="Q235" s="5">
        <v>45591</v>
      </c>
      <c r="R235" s="9"/>
      <c r="S235" s="9"/>
      <c r="T235" s="9"/>
    </row>
    <row r="236" spans="1:20" x14ac:dyDescent="0.2">
      <c r="A236" s="9" t="s">
        <v>322</v>
      </c>
      <c r="B236" s="10"/>
      <c r="C236" s="10"/>
      <c r="D236" s="9" t="s">
        <v>84</v>
      </c>
      <c r="E236" s="9" t="s">
        <v>15</v>
      </c>
      <c r="F236" s="9" t="s">
        <v>316</v>
      </c>
      <c r="G236" s="9" t="s">
        <v>324</v>
      </c>
      <c r="H236" s="10">
        <v>0.3576388888888889</v>
      </c>
      <c r="I236" s="10">
        <v>0.40625</v>
      </c>
      <c r="J236" s="10">
        <v>4.5138888888888888E-2</v>
      </c>
      <c r="K236" s="10">
        <v>4.5138888888888888E-2</v>
      </c>
      <c r="L236" s="13">
        <f t="shared" si="18"/>
        <v>6.944444444444442E-2</v>
      </c>
      <c r="M236" s="13">
        <v>1</v>
      </c>
      <c r="N236" s="13" t="str">
        <f t="shared" si="19"/>
        <v>OK</v>
      </c>
      <c r="O236" s="9">
        <v>1234567</v>
      </c>
      <c r="P236" s="5">
        <v>45382</v>
      </c>
      <c r="Q236" s="5">
        <v>45591</v>
      </c>
      <c r="R236" s="9"/>
      <c r="S236" s="9"/>
      <c r="T236" s="9"/>
    </row>
    <row r="237" spans="1:20" x14ac:dyDescent="0.2">
      <c r="A237" s="9" t="s">
        <v>322</v>
      </c>
      <c r="B237" s="17"/>
      <c r="C237" s="17"/>
      <c r="D237" s="9" t="s">
        <v>15</v>
      </c>
      <c r="E237" s="9" t="s">
        <v>28</v>
      </c>
      <c r="F237" s="9" t="s">
        <v>29</v>
      </c>
      <c r="G237" s="9" t="s">
        <v>325</v>
      </c>
      <c r="H237" s="10">
        <v>0.47569444444444442</v>
      </c>
      <c r="I237" s="10">
        <v>0.56597222222222221</v>
      </c>
      <c r="J237" s="10">
        <v>9.0277777777777776E-2</v>
      </c>
      <c r="K237" s="10">
        <v>9.0277777777777776E-2</v>
      </c>
      <c r="L237" s="13">
        <f t="shared" si="18"/>
        <v>4.166666666666663E-2</v>
      </c>
      <c r="M237" s="13">
        <v>1</v>
      </c>
      <c r="N237" s="13" t="str">
        <f t="shared" si="19"/>
        <v>OK</v>
      </c>
      <c r="O237" s="9">
        <v>1234567</v>
      </c>
      <c r="P237" s="5">
        <v>45382</v>
      </c>
      <c r="Q237" s="5">
        <v>45591</v>
      </c>
      <c r="R237" s="9"/>
      <c r="S237" s="9"/>
      <c r="T237" s="9"/>
    </row>
    <row r="238" spans="1:20" x14ac:dyDescent="0.2">
      <c r="A238" s="9" t="s">
        <v>322</v>
      </c>
      <c r="B238" s="17"/>
      <c r="C238" s="17"/>
      <c r="D238" s="9" t="s">
        <v>28</v>
      </c>
      <c r="E238" s="9" t="s">
        <v>15</v>
      </c>
      <c r="F238" s="9" t="s">
        <v>33</v>
      </c>
      <c r="G238" s="9" t="s">
        <v>326</v>
      </c>
      <c r="H238" s="10">
        <v>0.60763888888888884</v>
      </c>
      <c r="I238" s="10">
        <v>0.69791666666666663</v>
      </c>
      <c r="J238" s="10">
        <v>9.0277777777777776E-2</v>
      </c>
      <c r="K238" s="10">
        <v>9.0277777777777776E-2</v>
      </c>
      <c r="L238" s="13">
        <f t="shared" si="18"/>
        <v>5.208333333333337E-2</v>
      </c>
      <c r="M238" s="13">
        <v>1</v>
      </c>
      <c r="N238" s="13" t="str">
        <f t="shared" si="19"/>
        <v>OK</v>
      </c>
      <c r="O238" s="9">
        <v>1234567</v>
      </c>
      <c r="P238" s="5">
        <v>45382</v>
      </c>
      <c r="Q238" s="5">
        <v>45591</v>
      </c>
      <c r="R238" s="9"/>
      <c r="S238" s="9"/>
      <c r="T238" s="9"/>
    </row>
    <row r="239" spans="1:20" x14ac:dyDescent="0.2">
      <c r="A239" s="9" t="s">
        <v>322</v>
      </c>
      <c r="B239" s="17"/>
      <c r="C239" s="17"/>
      <c r="D239" s="9" t="s">
        <v>15</v>
      </c>
      <c r="E239" s="9" t="s">
        <v>286</v>
      </c>
      <c r="F239" s="9" t="s">
        <v>287</v>
      </c>
      <c r="G239" s="9" t="s">
        <v>327</v>
      </c>
      <c r="H239" s="10">
        <v>0.75</v>
      </c>
      <c r="I239" s="10">
        <v>0.80555555555555558</v>
      </c>
      <c r="J239" s="10">
        <v>5.5555555555555552E-2</v>
      </c>
      <c r="K239" s="10">
        <v>5.5555555555555552E-2</v>
      </c>
      <c r="L239" s="13">
        <f t="shared" si="18"/>
        <v>2.430555555555558E-2</v>
      </c>
      <c r="M239" s="13">
        <v>1</v>
      </c>
      <c r="N239" s="13" t="str">
        <f t="shared" si="19"/>
        <v>OK</v>
      </c>
      <c r="O239" s="9">
        <v>1234567</v>
      </c>
      <c r="P239" s="5">
        <v>45382</v>
      </c>
      <c r="Q239" s="5">
        <v>45591</v>
      </c>
      <c r="R239" s="9"/>
      <c r="S239" s="9"/>
      <c r="T239" s="9"/>
    </row>
    <row r="240" spans="1:20" x14ac:dyDescent="0.2">
      <c r="A240" s="9" t="s">
        <v>322</v>
      </c>
      <c r="B240" s="17"/>
      <c r="C240" s="17"/>
      <c r="D240" s="9" t="s">
        <v>286</v>
      </c>
      <c r="E240" s="21" t="s">
        <v>15</v>
      </c>
      <c r="F240" s="21" t="s">
        <v>289</v>
      </c>
      <c r="G240" s="9" t="s">
        <v>328</v>
      </c>
      <c r="H240" s="10">
        <v>0.82986111111111116</v>
      </c>
      <c r="I240" s="10">
        <v>0.88888888888888884</v>
      </c>
      <c r="J240" s="10">
        <v>5.5555555555555552E-2</v>
      </c>
      <c r="K240" s="10">
        <v>5.5555555555555552E-2</v>
      </c>
      <c r="L240" s="13" t="str">
        <f>IF(G242=0,"-",H242-I240)</f>
        <v>-</v>
      </c>
      <c r="M240" s="13">
        <v>1</v>
      </c>
      <c r="N240" s="13" t="str">
        <f>IF(D242=E240,"OK",IF(N242=0,"-",IF(G240=G242,"OK","ER")))</f>
        <v>-</v>
      </c>
      <c r="O240" s="9">
        <v>1234567</v>
      </c>
      <c r="P240" s="5">
        <v>45382</v>
      </c>
      <c r="Q240" s="5">
        <v>45591</v>
      </c>
      <c r="R240" s="9"/>
      <c r="S240" s="9"/>
      <c r="T240" s="9"/>
    </row>
    <row r="241" spans="1:20" x14ac:dyDescent="0.2">
      <c r="A241" s="9" t="s">
        <v>241</v>
      </c>
      <c r="B241" s="10"/>
      <c r="C241" s="9" t="s">
        <v>15</v>
      </c>
      <c r="D241" s="9" t="s">
        <v>15</v>
      </c>
      <c r="E241" s="9" t="s">
        <v>92</v>
      </c>
      <c r="F241" s="11" t="s">
        <v>114</v>
      </c>
      <c r="G241" s="11" t="s">
        <v>329</v>
      </c>
      <c r="H241" s="10">
        <v>0.94444444444444442</v>
      </c>
      <c r="I241" s="10">
        <v>1.2395833333333333</v>
      </c>
      <c r="J241" s="10">
        <v>0.21180555555555555</v>
      </c>
      <c r="K241" s="10">
        <v>0.2951388888888889</v>
      </c>
      <c r="L241" s="13" t="str">
        <f>IF(G162=0,"-",H162-I241)</f>
        <v>-</v>
      </c>
      <c r="M241" s="13">
        <v>1</v>
      </c>
      <c r="N241" s="13" t="str">
        <f>IF(D162=E241,"OK",IF(N162=0,"-",IF(G241=G162,"OK","ER")))</f>
        <v>-</v>
      </c>
      <c r="O241" s="9">
        <v>1234567</v>
      </c>
      <c r="P241" s="5">
        <v>45382</v>
      </c>
      <c r="Q241" s="5">
        <v>45591</v>
      </c>
      <c r="R241" s="14"/>
      <c r="S241" s="9"/>
      <c r="T241" s="9"/>
    </row>
    <row r="242" spans="1:20" x14ac:dyDescent="0.2">
      <c r="A242" s="9"/>
      <c r="B242" s="9"/>
      <c r="C242" s="9"/>
      <c r="D242" s="9"/>
      <c r="E242" s="9"/>
      <c r="F242" s="9"/>
      <c r="G242" s="9"/>
      <c r="H242" s="10"/>
      <c r="I242" s="10"/>
      <c r="J242" s="10"/>
      <c r="K242" s="10"/>
      <c r="L242" s="10"/>
      <c r="M242" s="9"/>
      <c r="N242" s="9"/>
      <c r="O242" s="9"/>
      <c r="P242" s="5"/>
      <c r="Q242" s="5"/>
      <c r="R242" s="9"/>
      <c r="S242" s="9"/>
      <c r="T242" s="9"/>
    </row>
    <row r="243" spans="1:20" x14ac:dyDescent="0.2">
      <c r="A243" s="7"/>
      <c r="B243" s="8"/>
      <c r="C243" s="8"/>
      <c r="D243" s="7" t="s">
        <v>330</v>
      </c>
      <c r="E243" s="7" t="s">
        <v>330</v>
      </c>
      <c r="F243" s="7"/>
      <c r="G243" s="7"/>
      <c r="H243" s="8" t="s">
        <v>330</v>
      </c>
      <c r="I243" s="8" t="s">
        <v>330</v>
      </c>
      <c r="J243" s="8"/>
      <c r="K243" s="8"/>
      <c r="L243" s="8" t="s">
        <v>330</v>
      </c>
      <c r="M243" s="7"/>
      <c r="N243" s="7"/>
      <c r="O243" s="7"/>
      <c r="P243" s="7"/>
      <c r="Q243" s="7"/>
      <c r="R243" s="9"/>
      <c r="S243" s="9"/>
      <c r="T243" s="9"/>
    </row>
    <row r="244" spans="1:20" s="9" customFormat="1" x14ac:dyDescent="0.2">
      <c r="B244" s="10"/>
      <c r="H244" s="10"/>
      <c r="I244" s="10"/>
      <c r="J244" s="10"/>
      <c r="K244" s="10"/>
      <c r="L244" s="13"/>
      <c r="M244" s="13"/>
      <c r="N244" s="13"/>
      <c r="P244" s="5"/>
      <c r="Q244" s="5"/>
    </row>
    <row r="245" spans="1:20" s="9" customFormat="1" x14ac:dyDescent="0.2">
      <c r="B245" s="10"/>
      <c r="C245" s="10"/>
      <c r="H245" s="10"/>
      <c r="I245" s="10"/>
      <c r="J245" s="10"/>
      <c r="K245" s="10"/>
      <c r="L245" s="40"/>
      <c r="M245" s="13"/>
      <c r="N245" s="13"/>
      <c r="P245" s="5"/>
      <c r="Q245" s="5"/>
    </row>
    <row r="246" spans="1:20" x14ac:dyDescent="0.2">
      <c r="A246" s="9">
        <v>13</v>
      </c>
      <c r="B246" s="9" t="s">
        <v>28</v>
      </c>
      <c r="C246" s="9"/>
      <c r="D246" s="9" t="s">
        <v>28</v>
      </c>
      <c r="E246" s="9" t="s">
        <v>15</v>
      </c>
      <c r="F246" s="9" t="s">
        <v>33</v>
      </c>
      <c r="G246" s="9" t="s">
        <v>331</v>
      </c>
      <c r="H246" s="10">
        <v>0.21527777777777779</v>
      </c>
      <c r="I246" s="10">
        <v>0.30555555555555552</v>
      </c>
      <c r="J246" s="10">
        <v>9.0277777777777776E-2</v>
      </c>
      <c r="K246" s="10">
        <v>9.0277777777777776E-2</v>
      </c>
      <c r="L246" s="13" t="str">
        <f>IF(G591=0,"-",H591-I246)</f>
        <v>-</v>
      </c>
      <c r="M246" s="13">
        <v>1</v>
      </c>
      <c r="N246" s="13" t="str">
        <f>IF(D591=E246,"OK",IF(N591=0,"-",IF(G246=G591,"OK","ER")))</f>
        <v>-</v>
      </c>
      <c r="O246" s="9">
        <v>1234567</v>
      </c>
      <c r="P246" s="5">
        <v>45382</v>
      </c>
      <c r="Q246" s="5">
        <v>45591</v>
      </c>
      <c r="R246" s="9"/>
      <c r="S246" s="9"/>
      <c r="T246" s="9"/>
    </row>
    <row r="247" spans="1:20" x14ac:dyDescent="0.2">
      <c r="A247" s="9">
        <v>13</v>
      </c>
      <c r="B247" s="10"/>
      <c r="C247" s="10"/>
      <c r="D247" s="9" t="s">
        <v>15</v>
      </c>
      <c r="E247" s="9" t="s">
        <v>332</v>
      </c>
      <c r="F247" s="9" t="s">
        <v>333</v>
      </c>
      <c r="G247" s="9" t="s">
        <v>334</v>
      </c>
      <c r="H247" s="10">
        <v>0.39583333333333337</v>
      </c>
      <c r="I247" s="10">
        <v>0.47916666666666669</v>
      </c>
      <c r="J247" s="10">
        <v>8.3333333333333329E-2</v>
      </c>
      <c r="K247" s="10">
        <v>8.3333333333333329E-2</v>
      </c>
      <c r="L247" s="13">
        <f>IF(G248=0,"-",H248-I247)</f>
        <v>2.4305555555555525E-2</v>
      </c>
      <c r="M247" s="13">
        <v>1</v>
      </c>
      <c r="N247" s="13" t="str">
        <f>IF(D248=E247,"OK",IF(N248=0,"-",IF(G247=G248,"OK","ER")))</f>
        <v>OK</v>
      </c>
      <c r="O247" s="9">
        <v>1234567</v>
      </c>
      <c r="P247" s="5">
        <v>45382</v>
      </c>
      <c r="Q247" s="5">
        <v>45591</v>
      </c>
      <c r="R247" s="9"/>
      <c r="S247" s="9"/>
      <c r="T247" s="9"/>
    </row>
    <row r="248" spans="1:20" x14ac:dyDescent="0.2">
      <c r="A248" s="9">
        <v>13</v>
      </c>
      <c r="B248" s="10"/>
      <c r="C248" s="9"/>
      <c r="D248" s="9" t="s">
        <v>332</v>
      </c>
      <c r="E248" s="9" t="s">
        <v>15</v>
      </c>
      <c r="F248" s="9" t="s">
        <v>335</v>
      </c>
      <c r="G248" s="9" t="s">
        <v>336</v>
      </c>
      <c r="H248" s="10">
        <v>0.50347222222222221</v>
      </c>
      <c r="I248" s="10">
        <v>0.59722222222222221</v>
      </c>
      <c r="J248" s="10">
        <v>9.375E-2</v>
      </c>
      <c r="K248" s="10">
        <v>9.375E-2</v>
      </c>
      <c r="L248" s="13">
        <f>IF(G249=0,"-",H249-I248)</f>
        <v>7.291666666666663E-2</v>
      </c>
      <c r="M248" s="13">
        <v>1</v>
      </c>
      <c r="N248" s="13" t="str">
        <f>IF(D249=E248,"OK",IF(N249=0,"-",IF(G248=G249,"OK","ER")))</f>
        <v>OK</v>
      </c>
      <c r="O248" s="9">
        <v>1234567</v>
      </c>
      <c r="P248" s="5">
        <v>45382</v>
      </c>
      <c r="Q248" s="5">
        <v>45591</v>
      </c>
      <c r="R248" s="9"/>
      <c r="S248" s="9"/>
      <c r="T248" s="9"/>
    </row>
    <row r="249" spans="1:20" x14ac:dyDescent="0.2">
      <c r="A249" s="9">
        <v>13</v>
      </c>
      <c r="B249" s="10"/>
      <c r="C249" s="9"/>
      <c r="D249" s="9" t="s">
        <v>15</v>
      </c>
      <c r="E249" s="9" t="s">
        <v>337</v>
      </c>
      <c r="F249" s="9" t="s">
        <v>338</v>
      </c>
      <c r="G249" s="9" t="s">
        <v>339</v>
      </c>
      <c r="H249" s="10">
        <v>0.67013888888888884</v>
      </c>
      <c r="I249" s="10">
        <v>0.73611111111111105</v>
      </c>
      <c r="J249" s="10">
        <v>6.5972222222222224E-2</v>
      </c>
      <c r="K249" s="10">
        <v>6.5972222222222224E-2</v>
      </c>
      <c r="L249" s="13">
        <f>IF(G250=0,"-",H250-I249)</f>
        <v>2.777777777777779E-2</v>
      </c>
      <c r="M249" s="13">
        <v>1</v>
      </c>
      <c r="N249" s="13" t="str">
        <f>IF(D250=E249,"OK",IF(N250=0,"-",IF(G249=G250,"OK","ER")))</f>
        <v>OK</v>
      </c>
      <c r="O249" s="9">
        <v>1234567</v>
      </c>
      <c r="P249" s="5">
        <v>45382</v>
      </c>
      <c r="Q249" s="5">
        <v>45591</v>
      </c>
      <c r="R249" s="9"/>
      <c r="S249" s="9"/>
      <c r="T249" s="9"/>
    </row>
    <row r="250" spans="1:20" x14ac:dyDescent="0.2">
      <c r="A250" s="9">
        <v>13</v>
      </c>
      <c r="B250" s="10"/>
      <c r="C250" s="9" t="s">
        <v>15</v>
      </c>
      <c r="D250" s="9" t="s">
        <v>337</v>
      </c>
      <c r="E250" s="9" t="s">
        <v>15</v>
      </c>
      <c r="F250" s="9" t="s">
        <v>340</v>
      </c>
      <c r="G250" s="9" t="s">
        <v>341</v>
      </c>
      <c r="H250" s="10">
        <v>0.76388888888888884</v>
      </c>
      <c r="I250" s="10">
        <v>0.82986111111111105</v>
      </c>
      <c r="J250" s="10">
        <v>6.5972222222222224E-2</v>
      </c>
      <c r="K250" s="10">
        <v>6.5972222222222224E-2</v>
      </c>
      <c r="L250" s="13" t="str">
        <f>IF(G251=0,"-",H251-I250)</f>
        <v>-</v>
      </c>
      <c r="M250" s="13">
        <v>1</v>
      </c>
      <c r="N250" s="13" t="str">
        <f>IF(D251=E250,"OK",IF(N251=0,"-",IF(G250=G251,"OK","ER")))</f>
        <v>-</v>
      </c>
      <c r="O250" s="9">
        <v>1234567</v>
      </c>
      <c r="P250" s="5">
        <v>45382</v>
      </c>
      <c r="Q250" s="5">
        <v>45591</v>
      </c>
      <c r="R250" s="9"/>
      <c r="S250" s="9"/>
      <c r="T250" s="9"/>
    </row>
    <row r="253" spans="1:20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5"/>
      <c r="Q253" s="5"/>
      <c r="R253" s="9"/>
      <c r="S253" s="9"/>
      <c r="T253" s="9"/>
    </row>
    <row r="254" spans="1:20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9"/>
      <c r="S254" s="9"/>
      <c r="T254" s="9"/>
    </row>
    <row r="255" spans="1:20" x14ac:dyDescent="0.2">
      <c r="R255" s="9"/>
      <c r="S255" s="9"/>
      <c r="T255" s="9"/>
    </row>
    <row r="256" spans="1:20" x14ac:dyDescent="0.2">
      <c r="R256" s="9"/>
      <c r="S256" s="9"/>
      <c r="T256" s="9"/>
    </row>
    <row r="257" spans="1:20" x14ac:dyDescent="0.2">
      <c r="A257" s="9">
        <v>14</v>
      </c>
      <c r="B257" s="9" t="s">
        <v>28</v>
      </c>
      <c r="C257" s="9"/>
      <c r="D257" s="9" t="s">
        <v>28</v>
      </c>
      <c r="E257" s="9" t="s">
        <v>15</v>
      </c>
      <c r="F257" s="9" t="s">
        <v>33</v>
      </c>
      <c r="G257" s="9" t="s">
        <v>342</v>
      </c>
      <c r="H257" s="10">
        <v>0.40277777777777779</v>
      </c>
      <c r="I257" s="10">
        <v>0.49305555555555558</v>
      </c>
      <c r="J257" s="10">
        <v>9.0277777777777776E-2</v>
      </c>
      <c r="K257" s="10">
        <v>9.0277777777777776E-2</v>
      </c>
      <c r="L257" s="13">
        <f t="shared" ref="L257:L262" si="20">IF(G258=0,"-",H258-I257)</f>
        <v>2.777777777777779E-2</v>
      </c>
      <c r="M257" s="13">
        <v>1</v>
      </c>
      <c r="N257" s="13" t="str">
        <f t="shared" ref="N257:N262" si="21">IF(D258=E257,"OK",IF(N258=0,"-",IF(G257=G258,"OK","ER")))</f>
        <v>OK</v>
      </c>
      <c r="O257" s="9">
        <v>1234567</v>
      </c>
      <c r="P257" s="5">
        <v>45382</v>
      </c>
      <c r="Q257" s="5">
        <v>45591</v>
      </c>
      <c r="R257" s="9"/>
      <c r="S257" s="9"/>
      <c r="T257" s="9"/>
    </row>
    <row r="258" spans="1:20" x14ac:dyDescent="0.2">
      <c r="A258" s="9">
        <v>14</v>
      </c>
      <c r="B258" s="9"/>
      <c r="C258" s="9"/>
      <c r="D258" s="9" t="s">
        <v>15</v>
      </c>
      <c r="E258" s="9" t="s">
        <v>28</v>
      </c>
      <c r="F258" s="9" t="s">
        <v>29</v>
      </c>
      <c r="G258" s="9" t="s">
        <v>343</v>
      </c>
      <c r="H258" s="10">
        <v>0.52083333333333337</v>
      </c>
      <c r="I258" s="10">
        <v>0.61111111111111116</v>
      </c>
      <c r="J258" s="10">
        <v>9.0277777777777776E-2</v>
      </c>
      <c r="K258" s="10">
        <v>9.0277777777777776E-2</v>
      </c>
      <c r="L258" s="13">
        <f t="shared" si="20"/>
        <v>3.819444444444442E-2</v>
      </c>
      <c r="M258" s="13">
        <v>1</v>
      </c>
      <c r="N258" s="13" t="str">
        <f t="shared" si="21"/>
        <v>OK</v>
      </c>
      <c r="O258" s="9">
        <v>1234567</v>
      </c>
      <c r="P258" s="5">
        <v>45382</v>
      </c>
      <c r="Q258" s="5">
        <v>45591</v>
      </c>
      <c r="R258" s="9"/>
      <c r="S258" s="9"/>
      <c r="T258" s="9"/>
    </row>
    <row r="259" spans="1:20" x14ac:dyDescent="0.2">
      <c r="A259" s="9">
        <v>14</v>
      </c>
      <c r="B259" s="9"/>
      <c r="C259" s="9"/>
      <c r="D259" s="9" t="s">
        <v>28</v>
      </c>
      <c r="E259" s="9" t="s">
        <v>15</v>
      </c>
      <c r="F259" s="9" t="s">
        <v>33</v>
      </c>
      <c r="G259" s="9" t="s">
        <v>344</v>
      </c>
      <c r="H259" s="10">
        <v>0.64930555555555558</v>
      </c>
      <c r="I259" s="10">
        <v>0.73958333333333337</v>
      </c>
      <c r="J259" s="10">
        <v>9.0277777777777776E-2</v>
      </c>
      <c r="K259" s="10">
        <v>9.0277777777777776E-2</v>
      </c>
      <c r="L259" s="13">
        <f t="shared" si="20"/>
        <v>2.777777777777779E-2</v>
      </c>
      <c r="M259" s="13">
        <v>1</v>
      </c>
      <c r="N259" s="13" t="str">
        <f t="shared" si="21"/>
        <v>OK</v>
      </c>
      <c r="O259" s="9">
        <v>1234567</v>
      </c>
      <c r="P259" s="5">
        <v>45382</v>
      </c>
      <c r="Q259" s="5">
        <v>45591</v>
      </c>
      <c r="R259" s="9"/>
      <c r="S259" s="9"/>
      <c r="T259" s="9"/>
    </row>
    <row r="260" spans="1:20" x14ac:dyDescent="0.2">
      <c r="A260" s="9">
        <v>14</v>
      </c>
      <c r="B260" s="9"/>
      <c r="C260" s="9"/>
      <c r="D260" s="9" t="s">
        <v>15</v>
      </c>
      <c r="E260" s="9" t="s">
        <v>84</v>
      </c>
      <c r="F260" s="9" t="s">
        <v>314</v>
      </c>
      <c r="G260" s="9" t="s">
        <v>345</v>
      </c>
      <c r="H260" s="10">
        <v>0.76736111111111116</v>
      </c>
      <c r="I260" s="10">
        <v>0.81597222222222232</v>
      </c>
      <c r="J260" s="10">
        <v>4.8611111111111112E-2</v>
      </c>
      <c r="K260" s="10">
        <v>4.8611111111111112E-2</v>
      </c>
      <c r="L260" s="13">
        <f t="shared" si="20"/>
        <v>2.430555555555558E-2</v>
      </c>
      <c r="M260" s="13">
        <v>1</v>
      </c>
      <c r="N260" s="13" t="str">
        <f t="shared" si="21"/>
        <v>OK</v>
      </c>
      <c r="O260" s="9">
        <v>1234567</v>
      </c>
      <c r="P260" s="5">
        <v>45382</v>
      </c>
      <c r="Q260" s="5">
        <v>45591</v>
      </c>
      <c r="R260" s="9"/>
      <c r="S260" s="9"/>
      <c r="T260" s="9"/>
    </row>
    <row r="261" spans="1:20" x14ac:dyDescent="0.2">
      <c r="A261" s="9">
        <v>14</v>
      </c>
      <c r="B261" s="9"/>
      <c r="C261" s="9"/>
      <c r="D261" s="9" t="s">
        <v>84</v>
      </c>
      <c r="E261" s="9" t="s">
        <v>15</v>
      </c>
      <c r="F261" s="9" t="s">
        <v>316</v>
      </c>
      <c r="G261" s="9" t="s">
        <v>346</v>
      </c>
      <c r="H261" s="10">
        <v>0.8402777777777779</v>
      </c>
      <c r="I261" s="10">
        <v>0.89236111111111116</v>
      </c>
      <c r="J261" s="10">
        <v>4.5138888888888888E-2</v>
      </c>
      <c r="K261" s="10">
        <v>4.5138888888888888E-2</v>
      </c>
      <c r="L261" s="13">
        <f t="shared" si="20"/>
        <v>2.083333333333337E-2</v>
      </c>
      <c r="M261" s="13">
        <v>1</v>
      </c>
      <c r="N261" s="13" t="str">
        <f t="shared" si="21"/>
        <v>OK</v>
      </c>
      <c r="O261" s="9">
        <v>1234567</v>
      </c>
      <c r="P261" s="5">
        <v>45382</v>
      </c>
      <c r="Q261" s="5">
        <v>45591</v>
      </c>
      <c r="R261" s="9"/>
      <c r="S261" s="9"/>
      <c r="T261" s="9"/>
    </row>
    <row r="262" spans="1:20" x14ac:dyDescent="0.2">
      <c r="A262" s="9">
        <v>14</v>
      </c>
      <c r="B262" s="9"/>
      <c r="C262" s="9" t="s">
        <v>28</v>
      </c>
      <c r="D262" s="9" t="s">
        <v>15</v>
      </c>
      <c r="E262" s="9" t="s">
        <v>28</v>
      </c>
      <c r="F262" s="9" t="s">
        <v>29</v>
      </c>
      <c r="G262" s="9" t="s">
        <v>347</v>
      </c>
      <c r="H262" s="10">
        <v>0.91319444444444453</v>
      </c>
      <c r="I262" s="10">
        <v>1.0034722222222223</v>
      </c>
      <c r="J262" s="10">
        <v>9.0277777777777776E-2</v>
      </c>
      <c r="K262" s="10">
        <v>9.0277777777777776E-2</v>
      </c>
      <c r="L262" s="13" t="str">
        <f t="shared" si="20"/>
        <v>-</v>
      </c>
      <c r="M262" s="13">
        <v>1</v>
      </c>
      <c r="N262" s="13" t="str">
        <f t="shared" si="21"/>
        <v>-</v>
      </c>
      <c r="O262" s="9">
        <v>1234567</v>
      </c>
      <c r="P262" s="5">
        <v>45382</v>
      </c>
      <c r="Q262" s="5">
        <v>45591</v>
      </c>
      <c r="R262" s="9"/>
      <c r="S262" s="9"/>
      <c r="T262" s="9"/>
    </row>
    <row r="263" spans="1:20" x14ac:dyDescent="0.2">
      <c r="A263" s="9"/>
      <c r="B263" s="9"/>
      <c r="C263" s="9"/>
      <c r="D263" s="9"/>
      <c r="E263" s="9"/>
      <c r="F263" s="9"/>
      <c r="G263" s="9"/>
      <c r="H263" s="10"/>
      <c r="I263" s="10"/>
      <c r="J263" s="10"/>
      <c r="K263" s="10"/>
      <c r="L263" s="10"/>
      <c r="M263" s="9"/>
      <c r="N263" s="9"/>
      <c r="O263" s="9"/>
      <c r="P263" s="5"/>
      <c r="Q263" s="5"/>
      <c r="R263" s="9"/>
      <c r="S263" s="9"/>
      <c r="T263" s="9"/>
    </row>
    <row r="264" spans="1:20" x14ac:dyDescent="0.2">
      <c r="A264" s="7"/>
      <c r="B264" s="41"/>
      <c r="C264" s="42"/>
      <c r="D264" s="7"/>
      <c r="E264" s="7"/>
      <c r="F264" s="7"/>
      <c r="G264" s="7"/>
      <c r="H264" s="8"/>
      <c r="I264" s="8"/>
      <c r="J264" s="8"/>
      <c r="K264" s="8"/>
      <c r="L264" s="8"/>
      <c r="M264" s="7"/>
      <c r="N264" s="7"/>
      <c r="O264" s="7"/>
      <c r="P264" s="7"/>
      <c r="Q264" s="7"/>
      <c r="R264" s="9"/>
      <c r="S264" s="9"/>
      <c r="T264" s="9"/>
    </row>
    <row r="265" spans="1:20" x14ac:dyDescent="0.2">
      <c r="A265" s="9" t="s">
        <v>348</v>
      </c>
      <c r="B265" s="10" t="s">
        <v>28</v>
      </c>
      <c r="C265" s="10"/>
      <c r="D265" s="9" t="s">
        <v>28</v>
      </c>
      <c r="E265" s="9" t="s">
        <v>15</v>
      </c>
      <c r="F265" s="9" t="s">
        <v>33</v>
      </c>
      <c r="G265" s="9" t="s">
        <v>349</v>
      </c>
      <c r="H265" s="10">
        <v>0.25</v>
      </c>
      <c r="I265" s="10">
        <v>0.34027777777777779</v>
      </c>
      <c r="J265" s="10">
        <v>9.0277777777777776E-2</v>
      </c>
      <c r="K265" s="10">
        <v>9.0277777777777776E-2</v>
      </c>
      <c r="L265" s="13">
        <f>IF(G266=0,"-",H266-I265)</f>
        <v>2.4305555555555525E-2</v>
      </c>
      <c r="M265" s="13">
        <v>1</v>
      </c>
      <c r="N265" s="13" t="str">
        <f>IF(D266=E265,"OK",IF(N266=0,"-",IF(G265=G266,"OK","ER")))</f>
        <v>OK</v>
      </c>
      <c r="O265" s="9">
        <v>1234567</v>
      </c>
      <c r="P265" s="5">
        <v>45382</v>
      </c>
      <c r="Q265" s="5">
        <v>45591</v>
      </c>
      <c r="R265" s="9"/>
      <c r="S265" s="9"/>
      <c r="T265" s="9"/>
    </row>
    <row r="266" spans="1:20" x14ac:dyDescent="0.2">
      <c r="A266" s="9" t="s">
        <v>348</v>
      </c>
      <c r="B266" s="10"/>
      <c r="C266" s="9"/>
      <c r="D266" s="9" t="s">
        <v>15</v>
      </c>
      <c r="E266" s="9" t="s">
        <v>28</v>
      </c>
      <c r="F266" s="9" t="s">
        <v>29</v>
      </c>
      <c r="G266" s="9" t="s">
        <v>350</v>
      </c>
      <c r="H266" s="10">
        <v>0.36458333333333331</v>
      </c>
      <c r="I266" s="10">
        <v>0.45833333333333331</v>
      </c>
      <c r="J266" s="10">
        <v>9.0277777777777776E-2</v>
      </c>
      <c r="K266" s="10">
        <v>9.0277777777777776E-2</v>
      </c>
      <c r="L266" s="13">
        <f>IF(G267=0,"-",H267-I266)</f>
        <v>2.430555555555558E-2</v>
      </c>
      <c r="M266" s="13">
        <v>1</v>
      </c>
      <c r="N266" s="13" t="str">
        <f>IF(D267=E266,"OK",IF(N267=0,"-",IF(G266=G267,"OK","ER")))</f>
        <v>OK</v>
      </c>
      <c r="O266" s="9">
        <v>1234567</v>
      </c>
      <c r="P266" s="5">
        <v>45382</v>
      </c>
      <c r="Q266" s="5">
        <v>45591</v>
      </c>
      <c r="R266" s="9"/>
      <c r="S266" s="9"/>
      <c r="T266" s="9"/>
    </row>
    <row r="267" spans="1:20" x14ac:dyDescent="0.2">
      <c r="A267" s="9" t="s">
        <v>348</v>
      </c>
      <c r="B267" s="10"/>
      <c r="C267" s="10"/>
      <c r="D267" s="9" t="s">
        <v>28</v>
      </c>
      <c r="E267" s="9" t="s">
        <v>177</v>
      </c>
      <c r="F267" s="9" t="s">
        <v>351</v>
      </c>
      <c r="G267" s="9" t="s">
        <v>352</v>
      </c>
      <c r="H267" s="10">
        <v>0.4826388888888889</v>
      </c>
      <c r="I267" s="10">
        <v>0.53819444444444442</v>
      </c>
      <c r="J267" s="10">
        <v>5.5555555555555552E-2</v>
      </c>
      <c r="K267" s="10">
        <v>5.5555555555555552E-2</v>
      </c>
      <c r="L267" s="13">
        <f>IF(G268=0,"-",H268-I267)</f>
        <v>2.777777777777779E-2</v>
      </c>
      <c r="M267" s="13">
        <v>1</v>
      </c>
      <c r="N267" s="13" t="str">
        <f>IF(D268=E267,"OK",IF(N268=0,"-",IF(G267=G268,"OK","ER")))</f>
        <v>OK</v>
      </c>
      <c r="O267" s="9">
        <v>1234567</v>
      </c>
      <c r="P267" s="5">
        <v>45382</v>
      </c>
      <c r="Q267" s="5">
        <v>45591</v>
      </c>
      <c r="R267" s="9"/>
      <c r="S267" s="9"/>
      <c r="T267" s="9"/>
    </row>
    <row r="268" spans="1:20" x14ac:dyDescent="0.2">
      <c r="A268" s="9" t="s">
        <v>348</v>
      </c>
      <c r="B268" s="10"/>
      <c r="C268" s="10"/>
      <c r="D268" s="9" t="s">
        <v>177</v>
      </c>
      <c r="E268" s="9" t="s">
        <v>28</v>
      </c>
      <c r="F268" s="9" t="s">
        <v>353</v>
      </c>
      <c r="G268" s="9" t="s">
        <v>354</v>
      </c>
      <c r="H268" s="10">
        <v>0.56597222222222221</v>
      </c>
      <c r="I268" s="10">
        <v>0.62152777777777779</v>
      </c>
      <c r="J268" s="10">
        <v>5.5555555555555552E-2</v>
      </c>
      <c r="K268" s="10">
        <v>5.5555555555555552E-2</v>
      </c>
      <c r="L268" s="13" t="str">
        <f>IF(G271=0,"-",H271-I268)</f>
        <v>-</v>
      </c>
      <c r="M268" s="13">
        <v>1</v>
      </c>
      <c r="N268" s="13" t="str">
        <f>IF(D271=E268,"OK",IF(N271=0,"-",IF(G268=G271,"OK","ER")))</f>
        <v>-</v>
      </c>
      <c r="O268" s="9">
        <v>1234567</v>
      </c>
      <c r="P268" s="5">
        <v>45382</v>
      </c>
      <c r="Q268" s="5">
        <v>45591</v>
      </c>
      <c r="R268" s="9"/>
      <c r="S268" s="9"/>
      <c r="T268" s="9"/>
    </row>
    <row r="269" spans="1:20" s="9" customFormat="1" x14ac:dyDescent="0.2">
      <c r="A269" s="9" t="s">
        <v>355</v>
      </c>
      <c r="B269" s="10"/>
      <c r="D269" s="9" t="s">
        <v>28</v>
      </c>
      <c r="E269" s="9" t="s">
        <v>356</v>
      </c>
      <c r="F269" s="11" t="s">
        <v>357</v>
      </c>
      <c r="G269" s="11" t="s">
        <v>358</v>
      </c>
      <c r="H269" s="10">
        <v>0.68055555555555558</v>
      </c>
      <c r="I269" s="10">
        <v>0.75347222222222221</v>
      </c>
      <c r="J269" s="10">
        <v>7.2916666666666671E-2</v>
      </c>
      <c r="K269" s="10">
        <v>7.2916666666666671E-2</v>
      </c>
      <c r="L269" s="13">
        <f>IF(G270=0,"-",H270-I269)</f>
        <v>4.166666666666663E-2</v>
      </c>
      <c r="M269" s="13">
        <v>1</v>
      </c>
      <c r="N269" s="13" t="str">
        <f>IF(D270=E269,"OK",IF(N270=0,"-",IF(G269=G270,"OK","ER")))</f>
        <v>OK</v>
      </c>
      <c r="O269" s="15" t="s">
        <v>359</v>
      </c>
      <c r="P269" s="5">
        <v>45382</v>
      </c>
      <c r="Q269" s="5">
        <v>45591</v>
      </c>
    </row>
    <row r="270" spans="1:20" s="9" customFormat="1" x14ac:dyDescent="0.2">
      <c r="A270" s="9" t="s">
        <v>355</v>
      </c>
      <c r="B270" s="10"/>
      <c r="C270" s="9" t="s">
        <v>28</v>
      </c>
      <c r="D270" s="9" t="s">
        <v>356</v>
      </c>
      <c r="E270" s="9" t="s">
        <v>28</v>
      </c>
      <c r="F270" s="11" t="s">
        <v>360</v>
      </c>
      <c r="G270" s="11" t="s">
        <v>361</v>
      </c>
      <c r="H270" s="10">
        <v>0.79513888888888884</v>
      </c>
      <c r="I270" s="10">
        <v>0.86805555555555558</v>
      </c>
      <c r="J270" s="10">
        <v>7.2916666666666671E-2</v>
      </c>
      <c r="K270" s="10">
        <v>7.2916666666666671E-2</v>
      </c>
      <c r="L270" s="40" t="str">
        <f>IF(G593=0,"-",H593-I270)</f>
        <v>-</v>
      </c>
      <c r="M270" s="13">
        <v>1</v>
      </c>
      <c r="N270" s="13" t="str">
        <f>IF(D593=E270,"OK",IF(N593=0,"-",IF(G270=G593,"OK","ER")))</f>
        <v>-</v>
      </c>
      <c r="O270" s="15" t="s">
        <v>359</v>
      </c>
      <c r="P270" s="5">
        <v>45382</v>
      </c>
      <c r="Q270" s="5">
        <v>45591</v>
      </c>
    </row>
    <row r="271" spans="1:20" x14ac:dyDescent="0.2">
      <c r="R271" s="9"/>
      <c r="S271" s="9"/>
      <c r="T271" s="9"/>
    </row>
    <row r="272" spans="1:20" x14ac:dyDescent="0.2">
      <c r="R272" s="9"/>
      <c r="S272" s="9"/>
      <c r="T272" s="9"/>
    </row>
    <row r="273" spans="1:20" x14ac:dyDescent="0.2">
      <c r="R273" s="9"/>
      <c r="S273" s="9"/>
      <c r="T273" s="9"/>
    </row>
    <row r="274" spans="1:20" x14ac:dyDescent="0.2">
      <c r="A274" s="9"/>
      <c r="B274" s="10"/>
      <c r="C274" s="9"/>
      <c r="D274" s="9"/>
      <c r="E274" s="9"/>
      <c r="F274" s="9"/>
      <c r="G274" s="9"/>
      <c r="H274" s="10"/>
      <c r="I274" s="10"/>
      <c r="J274" s="10"/>
      <c r="K274" s="10"/>
      <c r="L274" s="10"/>
      <c r="M274" s="9"/>
      <c r="N274" s="9"/>
      <c r="O274" s="9"/>
      <c r="P274" s="5"/>
      <c r="Q274" s="5"/>
      <c r="R274" s="9"/>
      <c r="S274" s="9"/>
      <c r="T274" s="9"/>
    </row>
    <row r="275" spans="1:20" x14ac:dyDescent="0.2">
      <c r="A275" s="7"/>
      <c r="B275" s="8"/>
      <c r="C275" s="7"/>
      <c r="D275" s="7"/>
      <c r="E275" s="7"/>
      <c r="F275" s="7"/>
      <c r="G275" s="7"/>
      <c r="H275" s="8"/>
      <c r="I275" s="8"/>
      <c r="J275" s="8"/>
      <c r="K275" s="8"/>
      <c r="L275" s="8"/>
      <c r="M275" s="7"/>
      <c r="N275" s="7"/>
      <c r="O275" s="7"/>
      <c r="P275" s="7"/>
      <c r="Q275" s="7"/>
      <c r="R275" s="9"/>
      <c r="S275" s="9"/>
      <c r="T275" s="9"/>
    </row>
    <row r="276" spans="1:20" x14ac:dyDescent="0.2">
      <c r="A276" s="9">
        <v>16</v>
      </c>
      <c r="B276" s="9" t="s">
        <v>28</v>
      </c>
      <c r="C276" s="9"/>
      <c r="D276" s="9" t="s">
        <v>28</v>
      </c>
      <c r="E276" s="9" t="s">
        <v>203</v>
      </c>
      <c r="F276" s="9" t="s">
        <v>362</v>
      </c>
      <c r="G276" s="9" t="s">
        <v>363</v>
      </c>
      <c r="H276" s="10">
        <v>0.26041666666666669</v>
      </c>
      <c r="I276" s="10">
        <v>0.33333333333333337</v>
      </c>
      <c r="J276" s="10">
        <v>7.2916666666666671E-2</v>
      </c>
      <c r="K276" s="10">
        <v>7.2916666666666671E-2</v>
      </c>
      <c r="L276" s="13">
        <f t="shared" ref="L276:L281" si="22">IF(G277=0,"-",H277-I276)</f>
        <v>2.430555555555558E-2</v>
      </c>
      <c r="M276" s="13">
        <v>1</v>
      </c>
      <c r="N276" s="13" t="str">
        <f t="shared" ref="N276:N281" si="23">IF(D277=E276,"OK",IF(N277=0,"-",IF(G276=G277,"OK","ER")))</f>
        <v>OK</v>
      </c>
      <c r="O276" s="9">
        <v>1234567</v>
      </c>
      <c r="P276" s="5">
        <v>45382</v>
      </c>
      <c r="Q276" s="5">
        <v>45591</v>
      </c>
      <c r="R276" s="9"/>
      <c r="S276" s="9"/>
      <c r="T276" s="9"/>
    </row>
    <row r="277" spans="1:20" x14ac:dyDescent="0.2">
      <c r="A277" s="9">
        <v>16</v>
      </c>
      <c r="B277" s="9"/>
      <c r="C277" s="9"/>
      <c r="D277" s="9" t="s">
        <v>203</v>
      </c>
      <c r="E277" s="9" t="s">
        <v>28</v>
      </c>
      <c r="F277" s="9" t="s">
        <v>364</v>
      </c>
      <c r="G277" s="9" t="s">
        <v>365</v>
      </c>
      <c r="H277" s="10">
        <v>0.35763888888888895</v>
      </c>
      <c r="I277" s="10">
        <v>0.43055555555555564</v>
      </c>
      <c r="J277" s="10">
        <v>7.2916666666666671E-2</v>
      </c>
      <c r="K277" s="10">
        <v>7.2916666666666671E-2</v>
      </c>
      <c r="L277" s="13">
        <f t="shared" si="22"/>
        <v>2.777777777777779E-2</v>
      </c>
      <c r="M277" s="13">
        <v>1</v>
      </c>
      <c r="N277" s="13" t="str">
        <f t="shared" si="23"/>
        <v>OK</v>
      </c>
      <c r="O277" s="9">
        <v>1234567</v>
      </c>
      <c r="P277" s="5">
        <v>45382</v>
      </c>
      <c r="Q277" s="5">
        <v>45591</v>
      </c>
      <c r="R277" s="9"/>
      <c r="S277" s="9"/>
      <c r="T277" s="9"/>
    </row>
    <row r="278" spans="1:20" x14ac:dyDescent="0.2">
      <c r="A278" s="9">
        <v>16</v>
      </c>
      <c r="B278" s="9"/>
      <c r="C278" s="9"/>
      <c r="D278" s="9" t="s">
        <v>28</v>
      </c>
      <c r="E278" s="9" t="s">
        <v>15</v>
      </c>
      <c r="F278" s="9" t="s">
        <v>33</v>
      </c>
      <c r="G278" s="9" t="s">
        <v>366</v>
      </c>
      <c r="H278" s="10">
        <v>0.45833333333333343</v>
      </c>
      <c r="I278" s="10">
        <v>0.53819444444444442</v>
      </c>
      <c r="J278" s="10">
        <v>9.0277777777777776E-2</v>
      </c>
      <c r="K278" s="10">
        <v>9.0277777777777776E-2</v>
      </c>
      <c r="L278" s="13">
        <f t="shared" si="22"/>
        <v>3.819444444444442E-2</v>
      </c>
      <c r="M278" s="13">
        <v>1</v>
      </c>
      <c r="N278" s="13" t="str">
        <f t="shared" si="23"/>
        <v>OK</v>
      </c>
      <c r="O278" s="9">
        <v>1234567</v>
      </c>
      <c r="P278" s="5">
        <v>45382</v>
      </c>
      <c r="Q278" s="5">
        <v>45591</v>
      </c>
      <c r="R278" s="9"/>
      <c r="S278" s="9"/>
      <c r="T278" s="9"/>
    </row>
    <row r="279" spans="1:20" x14ac:dyDescent="0.2">
      <c r="A279" s="9">
        <v>16</v>
      </c>
      <c r="B279" s="9"/>
      <c r="C279" s="9"/>
      <c r="D279" s="9" t="s">
        <v>15</v>
      </c>
      <c r="E279" s="9" t="s">
        <v>28</v>
      </c>
      <c r="F279" s="9" t="s">
        <v>29</v>
      </c>
      <c r="G279" s="9" t="s">
        <v>367</v>
      </c>
      <c r="H279" s="10">
        <v>0.57638888888888884</v>
      </c>
      <c r="I279" s="10">
        <v>0.66666666666666663</v>
      </c>
      <c r="J279" s="10">
        <v>9.0277777777777776E-2</v>
      </c>
      <c r="K279" s="10">
        <v>9.0277777777777776E-2</v>
      </c>
      <c r="L279" s="13">
        <f t="shared" si="22"/>
        <v>2.777777777777779E-2</v>
      </c>
      <c r="M279" s="13">
        <v>1</v>
      </c>
      <c r="N279" s="13" t="str">
        <f t="shared" si="23"/>
        <v>OK</v>
      </c>
      <c r="O279" s="9">
        <v>1234567</v>
      </c>
      <c r="P279" s="5">
        <v>45382</v>
      </c>
      <c r="Q279" s="5">
        <v>45591</v>
      </c>
      <c r="R279" s="9"/>
      <c r="S279" s="9"/>
      <c r="T279" s="9"/>
    </row>
    <row r="280" spans="1:20" x14ac:dyDescent="0.2">
      <c r="A280" s="9">
        <v>16</v>
      </c>
      <c r="B280" s="9"/>
      <c r="C280" s="9"/>
      <c r="D280" s="9" t="s">
        <v>28</v>
      </c>
      <c r="E280" s="9" t="s">
        <v>307</v>
      </c>
      <c r="F280" s="9" t="s">
        <v>368</v>
      </c>
      <c r="G280" s="9" t="s">
        <v>369</v>
      </c>
      <c r="H280" s="10">
        <v>0.69444444444444442</v>
      </c>
      <c r="I280" s="10">
        <v>0.77083333333333326</v>
      </c>
      <c r="J280" s="10">
        <v>7.6388888888888895E-2</v>
      </c>
      <c r="K280" s="10">
        <v>7.6388888888888895E-2</v>
      </c>
      <c r="L280" s="13">
        <f t="shared" si="22"/>
        <v>2.430555555555558E-2</v>
      </c>
      <c r="M280" s="13">
        <v>1</v>
      </c>
      <c r="N280" s="13" t="str">
        <f t="shared" si="23"/>
        <v>OK</v>
      </c>
      <c r="O280" s="9">
        <v>1234567</v>
      </c>
      <c r="P280" s="5">
        <v>45382</v>
      </c>
      <c r="Q280" s="5">
        <v>45591</v>
      </c>
      <c r="R280" s="9"/>
      <c r="S280" s="9"/>
      <c r="T280" s="9"/>
    </row>
    <row r="281" spans="1:20" x14ac:dyDescent="0.2">
      <c r="A281" s="9">
        <v>16</v>
      </c>
      <c r="B281" s="9"/>
      <c r="C281" s="9" t="s">
        <v>28</v>
      </c>
      <c r="D281" s="9" t="s">
        <v>307</v>
      </c>
      <c r="E281" s="9" t="s">
        <v>28</v>
      </c>
      <c r="F281" s="9" t="s">
        <v>370</v>
      </c>
      <c r="G281" s="9" t="s">
        <v>371</v>
      </c>
      <c r="H281" s="10">
        <v>0.79513888888888884</v>
      </c>
      <c r="I281" s="10">
        <v>0.87847222222222221</v>
      </c>
      <c r="J281" s="10">
        <v>7.6388888888888895E-2</v>
      </c>
      <c r="K281" s="10">
        <v>7.6388888888888895E-2</v>
      </c>
      <c r="L281" s="13" t="str">
        <f t="shared" si="22"/>
        <v>-</v>
      </c>
      <c r="M281" s="13">
        <v>1</v>
      </c>
      <c r="N281" s="13" t="str">
        <f t="shared" si="23"/>
        <v>-</v>
      </c>
      <c r="O281" s="9">
        <v>1234567</v>
      </c>
      <c r="P281" s="5">
        <v>45382</v>
      </c>
      <c r="Q281" s="5">
        <v>45591</v>
      </c>
      <c r="R281" s="9"/>
      <c r="S281" s="9"/>
      <c r="T281" s="9"/>
    </row>
    <row r="282" spans="1:20" x14ac:dyDescent="0.2">
      <c r="A282" s="9"/>
      <c r="B282" s="10"/>
      <c r="C282" s="9"/>
      <c r="D282" s="9"/>
      <c r="E282" s="9"/>
      <c r="F282" s="9"/>
      <c r="G282" s="9"/>
      <c r="H282" s="10"/>
      <c r="I282" s="10"/>
      <c r="J282" s="10"/>
      <c r="K282" s="10"/>
      <c r="L282" s="13"/>
      <c r="M282" s="13"/>
      <c r="N282" s="13"/>
      <c r="O282" s="9"/>
      <c r="P282" s="5"/>
      <c r="Q282" s="5"/>
      <c r="R282" s="9"/>
      <c r="S282" s="9"/>
      <c r="T282" s="9"/>
    </row>
    <row r="283" spans="1:20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5"/>
      <c r="Q283" s="5"/>
      <c r="R283" s="9"/>
      <c r="S283" s="9"/>
      <c r="T283" s="9"/>
    </row>
    <row r="284" spans="1:20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9"/>
      <c r="S284" s="9"/>
      <c r="T284" s="9"/>
    </row>
    <row r="285" spans="1:20" x14ac:dyDescent="0.2">
      <c r="A285" s="9" t="s">
        <v>372</v>
      </c>
      <c r="B285" s="10" t="s">
        <v>28</v>
      </c>
      <c r="C285" s="9"/>
      <c r="D285" s="9" t="s">
        <v>28</v>
      </c>
      <c r="E285" s="9" t="s">
        <v>84</v>
      </c>
      <c r="F285" s="9" t="s">
        <v>85</v>
      </c>
      <c r="G285" s="9" t="s">
        <v>373</v>
      </c>
      <c r="H285" s="10">
        <v>0.25347222222222221</v>
      </c>
      <c r="I285" s="10">
        <v>0.31944444444444442</v>
      </c>
      <c r="J285" s="10">
        <v>6.5972222222222224E-2</v>
      </c>
      <c r="K285" s="10">
        <v>6.5972222222222224E-2</v>
      </c>
      <c r="L285" s="13">
        <f t="shared" ref="L285:L292" si="24">IF(G286=0,"-",H286-I285)</f>
        <v>2.430555555555558E-2</v>
      </c>
      <c r="M285" s="13">
        <v>1</v>
      </c>
      <c r="N285" s="13" t="str">
        <f t="shared" ref="N285:N292" si="25">IF(D286=E285,"OK",IF(N286=0,"-",IF(G285=G286,"OK","ER")))</f>
        <v>OK</v>
      </c>
      <c r="O285" s="9">
        <v>1234567</v>
      </c>
      <c r="P285" s="5">
        <v>45382</v>
      </c>
      <c r="Q285" s="5">
        <v>45591</v>
      </c>
      <c r="R285" s="9"/>
      <c r="S285" s="9"/>
      <c r="T285" s="9"/>
    </row>
    <row r="286" spans="1:20" x14ac:dyDescent="0.2">
      <c r="A286" s="9" t="s">
        <v>372</v>
      </c>
      <c r="B286" s="10"/>
      <c r="C286" s="9"/>
      <c r="D286" s="9" t="s">
        <v>84</v>
      </c>
      <c r="E286" s="9" t="s">
        <v>28</v>
      </c>
      <c r="F286" s="9" t="s">
        <v>88</v>
      </c>
      <c r="G286" s="9" t="s">
        <v>374</v>
      </c>
      <c r="H286" s="10">
        <v>0.34375</v>
      </c>
      <c r="I286" s="10">
        <v>0.41319444444444442</v>
      </c>
      <c r="J286" s="10">
        <v>6.9444444444444434E-2</v>
      </c>
      <c r="K286" s="10">
        <v>6.9444444444444434E-2</v>
      </c>
      <c r="L286" s="13">
        <f t="shared" si="24"/>
        <v>3.125E-2</v>
      </c>
      <c r="M286" s="13">
        <v>1</v>
      </c>
      <c r="N286" s="13" t="str">
        <f t="shared" si="25"/>
        <v>OK</v>
      </c>
      <c r="O286" s="9">
        <v>1234567</v>
      </c>
      <c r="P286" s="5">
        <v>45382</v>
      </c>
      <c r="Q286" s="5">
        <v>45591</v>
      </c>
      <c r="R286" s="9"/>
      <c r="S286" s="9"/>
      <c r="T286" s="9"/>
    </row>
    <row r="287" spans="1:20" x14ac:dyDescent="0.2">
      <c r="A287" s="9" t="s">
        <v>372</v>
      </c>
      <c r="B287" s="10"/>
      <c r="C287" s="9"/>
      <c r="D287" s="9" t="s">
        <v>28</v>
      </c>
      <c r="E287" s="9" t="s">
        <v>177</v>
      </c>
      <c r="F287" s="9" t="s">
        <v>351</v>
      </c>
      <c r="G287" s="9" t="s">
        <v>375</v>
      </c>
      <c r="H287" s="10">
        <v>0.44444444444444442</v>
      </c>
      <c r="I287" s="10">
        <v>0.5</v>
      </c>
      <c r="J287" s="10">
        <v>5.5555555555555552E-2</v>
      </c>
      <c r="K287" s="10">
        <v>5.5555555555555552E-2</v>
      </c>
      <c r="L287" s="13">
        <f t="shared" si="24"/>
        <v>2.430555555555558E-2</v>
      </c>
      <c r="M287" s="13">
        <v>1</v>
      </c>
      <c r="N287" s="13" t="str">
        <f t="shared" si="25"/>
        <v>OK</v>
      </c>
      <c r="O287" s="9">
        <v>1234567</v>
      </c>
      <c r="P287" s="5">
        <v>45382</v>
      </c>
      <c r="Q287" s="5">
        <v>45591</v>
      </c>
      <c r="R287" s="9"/>
      <c r="S287" s="9"/>
      <c r="T287" s="9"/>
    </row>
    <row r="288" spans="1:20" x14ac:dyDescent="0.2">
      <c r="A288" s="9" t="s">
        <v>372</v>
      </c>
      <c r="B288" s="10"/>
      <c r="C288" s="9"/>
      <c r="D288" s="9" t="s">
        <v>177</v>
      </c>
      <c r="E288" s="9" t="s">
        <v>28</v>
      </c>
      <c r="F288" s="9" t="s">
        <v>353</v>
      </c>
      <c r="G288" s="9" t="s">
        <v>376</v>
      </c>
      <c r="H288" s="10">
        <v>0.52430555555555558</v>
      </c>
      <c r="I288" s="10">
        <v>0.57986111111111116</v>
      </c>
      <c r="J288" s="10">
        <v>5.5555555555555552E-2</v>
      </c>
      <c r="K288" s="10">
        <v>5.5555555555555552E-2</v>
      </c>
      <c r="L288" s="13">
        <f t="shared" si="24"/>
        <v>3.819444444444442E-2</v>
      </c>
      <c r="M288" s="13">
        <v>1</v>
      </c>
      <c r="N288" s="13" t="str">
        <f t="shared" si="25"/>
        <v>OK</v>
      </c>
      <c r="O288" s="9">
        <v>1234567</v>
      </c>
      <c r="P288" s="5">
        <v>45382</v>
      </c>
      <c r="Q288" s="5">
        <v>45591</v>
      </c>
      <c r="R288" s="9"/>
      <c r="S288" s="9"/>
      <c r="T288" s="9"/>
    </row>
    <row r="289" spans="1:20" x14ac:dyDescent="0.2">
      <c r="A289" s="9" t="s">
        <v>372</v>
      </c>
      <c r="B289" s="10"/>
      <c r="C289" s="10"/>
      <c r="D289" s="9" t="s">
        <v>28</v>
      </c>
      <c r="E289" s="9" t="s">
        <v>177</v>
      </c>
      <c r="F289" s="9" t="s">
        <v>351</v>
      </c>
      <c r="G289" s="9" t="s">
        <v>377</v>
      </c>
      <c r="H289" s="10">
        <v>0.61805555555555558</v>
      </c>
      <c r="I289" s="10">
        <v>0.67361111111111116</v>
      </c>
      <c r="J289" s="10">
        <v>5.5555555555555552E-2</v>
      </c>
      <c r="K289" s="10">
        <v>5.5555555555555552E-2</v>
      </c>
      <c r="L289" s="13">
        <f t="shared" si="24"/>
        <v>2.777777777777779E-2</v>
      </c>
      <c r="M289" s="13">
        <v>1</v>
      </c>
      <c r="N289" s="13" t="str">
        <f t="shared" si="25"/>
        <v>OK</v>
      </c>
      <c r="O289" s="9">
        <v>1234567</v>
      </c>
      <c r="P289" s="5">
        <v>45382</v>
      </c>
      <c r="Q289" s="5">
        <v>45591</v>
      </c>
      <c r="R289" s="9"/>
      <c r="S289" s="9"/>
      <c r="T289" s="9"/>
    </row>
    <row r="290" spans="1:20" x14ac:dyDescent="0.2">
      <c r="A290" s="9" t="s">
        <v>372</v>
      </c>
      <c r="B290" s="10"/>
      <c r="C290" s="9"/>
      <c r="D290" s="9" t="s">
        <v>177</v>
      </c>
      <c r="E290" s="9" t="s">
        <v>268</v>
      </c>
      <c r="F290" s="9" t="s">
        <v>378</v>
      </c>
      <c r="G290" s="9" t="s">
        <v>379</v>
      </c>
      <c r="H290" s="10">
        <v>0.70138888888888895</v>
      </c>
      <c r="I290" s="10">
        <v>0.75694444444444453</v>
      </c>
      <c r="J290" s="10">
        <v>5.5555555555555552E-2</v>
      </c>
      <c r="K290" s="10">
        <v>5.5555555555555552E-2</v>
      </c>
      <c r="L290" s="13">
        <f t="shared" si="24"/>
        <v>2.430555555555558E-2</v>
      </c>
      <c r="M290" s="13">
        <v>1</v>
      </c>
      <c r="N290" s="13" t="str">
        <f t="shared" si="25"/>
        <v>OK</v>
      </c>
      <c r="O290" s="9">
        <v>1234567</v>
      </c>
      <c r="P290" s="5">
        <v>45382</v>
      </c>
      <c r="Q290" s="5">
        <v>45591</v>
      </c>
      <c r="R290" s="9"/>
      <c r="S290" s="9"/>
      <c r="T290" s="9"/>
    </row>
    <row r="291" spans="1:20" x14ac:dyDescent="0.2">
      <c r="A291" s="9" t="s">
        <v>372</v>
      </c>
      <c r="B291" s="10"/>
      <c r="C291" s="9"/>
      <c r="D291" s="9" t="s">
        <v>268</v>
      </c>
      <c r="E291" s="9" t="s">
        <v>177</v>
      </c>
      <c r="F291" s="9" t="s">
        <v>380</v>
      </c>
      <c r="G291" s="9" t="s">
        <v>381</v>
      </c>
      <c r="H291" s="10">
        <v>0.78125000000000011</v>
      </c>
      <c r="I291" s="10">
        <v>0.83333333333333348</v>
      </c>
      <c r="J291" s="10">
        <v>5.2083333333333336E-2</v>
      </c>
      <c r="K291" s="10">
        <v>5.2083333333333336E-2</v>
      </c>
      <c r="L291" s="13">
        <f t="shared" si="24"/>
        <v>2.777777777777779E-2</v>
      </c>
      <c r="M291" s="13">
        <v>1</v>
      </c>
      <c r="N291" s="13" t="str">
        <f t="shared" si="25"/>
        <v>OK</v>
      </c>
      <c r="O291" s="9">
        <v>1234567</v>
      </c>
      <c r="P291" s="5">
        <v>45382</v>
      </c>
      <c r="Q291" s="5">
        <v>45591</v>
      </c>
      <c r="R291" s="9"/>
      <c r="S291" s="9"/>
      <c r="T291" s="9"/>
    </row>
    <row r="292" spans="1:20" x14ac:dyDescent="0.2">
      <c r="A292" s="9" t="s">
        <v>372</v>
      </c>
      <c r="B292" s="10"/>
      <c r="C292" s="9" t="s">
        <v>28</v>
      </c>
      <c r="D292" s="9" t="s">
        <v>177</v>
      </c>
      <c r="E292" s="9" t="s">
        <v>28</v>
      </c>
      <c r="F292" s="9" t="s">
        <v>353</v>
      </c>
      <c r="G292" s="9" t="s">
        <v>382</v>
      </c>
      <c r="H292" s="10">
        <v>0.86111111111111127</v>
      </c>
      <c r="I292" s="10">
        <v>0.91666666666666685</v>
      </c>
      <c r="J292" s="10">
        <v>5.5555555555555552E-2</v>
      </c>
      <c r="K292" s="10">
        <v>5.5555555555555552E-2</v>
      </c>
      <c r="L292" s="13" t="str">
        <f t="shared" si="24"/>
        <v>-</v>
      </c>
      <c r="M292" s="13">
        <v>1</v>
      </c>
      <c r="N292" s="13" t="str">
        <f t="shared" si="25"/>
        <v>-</v>
      </c>
      <c r="O292" s="9">
        <v>1234567</v>
      </c>
      <c r="P292" s="5">
        <v>45382</v>
      </c>
      <c r="Q292" s="5">
        <v>45591</v>
      </c>
      <c r="R292" s="9"/>
      <c r="S292" s="9"/>
      <c r="T292" s="9"/>
    </row>
    <row r="293" spans="1:20" x14ac:dyDescent="0.2">
      <c r="A293" s="9"/>
      <c r="B293" s="10"/>
      <c r="C293" s="9"/>
      <c r="D293" s="9"/>
      <c r="E293" s="9"/>
      <c r="F293" s="9"/>
      <c r="G293" s="9"/>
      <c r="H293" s="10"/>
      <c r="I293" s="10"/>
      <c r="J293" s="10"/>
      <c r="K293" s="10"/>
      <c r="L293" s="10"/>
      <c r="M293" s="9"/>
      <c r="N293" s="9"/>
      <c r="O293" s="9"/>
      <c r="P293" s="5"/>
      <c r="Q293" s="5"/>
      <c r="R293" s="9"/>
      <c r="S293" s="9"/>
      <c r="T293" s="9"/>
    </row>
    <row r="294" spans="1:20" x14ac:dyDescent="0.2">
      <c r="A294" s="7"/>
      <c r="B294" s="8"/>
      <c r="C294" s="7"/>
      <c r="D294" s="7"/>
      <c r="E294" s="7"/>
      <c r="F294" s="7"/>
      <c r="G294" s="7"/>
      <c r="H294" s="8"/>
      <c r="I294" s="8"/>
      <c r="J294" s="8"/>
      <c r="K294" s="8"/>
      <c r="L294" s="8"/>
      <c r="M294" s="7"/>
      <c r="N294" s="7"/>
      <c r="O294" s="7"/>
      <c r="P294" s="7"/>
      <c r="Q294" s="7"/>
      <c r="R294" s="9"/>
      <c r="S294" s="9"/>
      <c r="T294" s="9"/>
    </row>
    <row r="295" spans="1:20" x14ac:dyDescent="0.2">
      <c r="A295" s="9">
        <v>18</v>
      </c>
      <c r="B295" s="10" t="s">
        <v>28</v>
      </c>
      <c r="C295" s="9"/>
      <c r="D295" s="9" t="s">
        <v>28</v>
      </c>
      <c r="E295" s="9" t="s">
        <v>383</v>
      </c>
      <c r="F295" s="9" t="s">
        <v>384</v>
      </c>
      <c r="G295" s="9" t="s">
        <v>385</v>
      </c>
      <c r="H295" s="10">
        <v>0.25694444444444448</v>
      </c>
      <c r="I295" s="10">
        <v>0.34722222222222227</v>
      </c>
      <c r="J295" s="10">
        <v>9.0277777777777776E-2</v>
      </c>
      <c r="K295" s="10">
        <v>9.0277777777777776E-2</v>
      </c>
      <c r="L295" s="13">
        <f t="shared" ref="L295:L302" si="26">IF(G296=0,"-",H296-I295)</f>
        <v>2.430555555555558E-2</v>
      </c>
      <c r="M295" s="13">
        <v>1</v>
      </c>
      <c r="N295" s="13" t="str">
        <f t="shared" ref="N295:N302" si="27">IF(D296=E295,"OK",IF(N296=0,"-",IF(G295=G296,"OK","ER")))</f>
        <v>OK</v>
      </c>
      <c r="O295" s="9">
        <v>1234567</v>
      </c>
      <c r="P295" s="5">
        <v>45382</v>
      </c>
      <c r="Q295" s="5">
        <v>45591</v>
      </c>
      <c r="R295" s="9"/>
      <c r="S295" s="9"/>
      <c r="T295" s="9"/>
    </row>
    <row r="296" spans="1:20" x14ac:dyDescent="0.2">
      <c r="A296" s="9">
        <v>18</v>
      </c>
      <c r="B296" s="10"/>
      <c r="C296" s="9"/>
      <c r="D296" s="9" t="s">
        <v>383</v>
      </c>
      <c r="E296" s="9" t="s">
        <v>28</v>
      </c>
      <c r="F296" s="9" t="s">
        <v>386</v>
      </c>
      <c r="G296" s="9" t="s">
        <v>387</v>
      </c>
      <c r="H296" s="10">
        <v>0.37152777777777785</v>
      </c>
      <c r="I296" s="10">
        <v>0.46180555555555564</v>
      </c>
      <c r="J296" s="10">
        <v>9.0277777777777776E-2</v>
      </c>
      <c r="K296" s="10">
        <v>9.0277777777777776E-2</v>
      </c>
      <c r="L296" s="13">
        <f t="shared" si="26"/>
        <v>2.777777777777779E-2</v>
      </c>
      <c r="M296" s="13">
        <v>1</v>
      </c>
      <c r="N296" s="13" t="str">
        <f t="shared" si="27"/>
        <v>OK</v>
      </c>
      <c r="O296" s="9">
        <v>1234567</v>
      </c>
      <c r="P296" s="5">
        <v>45382</v>
      </c>
      <c r="Q296" s="5">
        <v>45591</v>
      </c>
      <c r="R296" s="9"/>
      <c r="S296" s="9"/>
      <c r="T296" s="9"/>
    </row>
    <row r="297" spans="1:20" x14ac:dyDescent="0.2">
      <c r="A297" s="9">
        <v>18</v>
      </c>
      <c r="B297" s="10"/>
      <c r="C297" s="10"/>
      <c r="D297" s="9" t="s">
        <v>28</v>
      </c>
      <c r="E297" s="9" t="s">
        <v>388</v>
      </c>
      <c r="F297" s="9" t="s">
        <v>389</v>
      </c>
      <c r="G297" s="9" t="s">
        <v>390</v>
      </c>
      <c r="H297" s="10">
        <v>0.48958333333333343</v>
      </c>
      <c r="I297" s="10">
        <v>0.55555555555555569</v>
      </c>
      <c r="J297" s="10">
        <v>6.5972222222222224E-2</v>
      </c>
      <c r="K297" s="10">
        <v>6.5972222222222224E-2</v>
      </c>
      <c r="L297" s="13">
        <f t="shared" si="26"/>
        <v>2.430555555555558E-2</v>
      </c>
      <c r="M297" s="13">
        <v>1</v>
      </c>
      <c r="N297" s="13" t="str">
        <f t="shared" si="27"/>
        <v>OK</v>
      </c>
      <c r="O297" s="9">
        <v>1234567</v>
      </c>
      <c r="P297" s="5">
        <v>45382</v>
      </c>
      <c r="Q297" s="5">
        <v>45591</v>
      </c>
      <c r="R297" s="9"/>
      <c r="S297" s="9"/>
      <c r="T297" s="9"/>
    </row>
    <row r="298" spans="1:20" x14ac:dyDescent="0.2">
      <c r="A298" s="9">
        <v>18</v>
      </c>
      <c r="B298" s="10"/>
      <c r="C298" s="10"/>
      <c r="D298" s="9" t="s">
        <v>388</v>
      </c>
      <c r="E298" s="9" t="s">
        <v>28</v>
      </c>
      <c r="F298" s="9" t="s">
        <v>391</v>
      </c>
      <c r="G298" s="9" t="s">
        <v>392</v>
      </c>
      <c r="H298" s="10">
        <v>0.57986111111111127</v>
      </c>
      <c r="I298" s="10">
        <v>0.64583333333333348</v>
      </c>
      <c r="J298" s="10">
        <v>6.5972222222222224E-2</v>
      </c>
      <c r="K298" s="10">
        <v>6.5972222222222224E-2</v>
      </c>
      <c r="L298" s="13">
        <f t="shared" si="26"/>
        <v>3.125E-2</v>
      </c>
      <c r="M298" s="13">
        <v>1</v>
      </c>
      <c r="N298" s="13" t="str">
        <f t="shared" si="27"/>
        <v>OK</v>
      </c>
      <c r="O298" s="9">
        <v>1234567</v>
      </c>
      <c r="P298" s="5">
        <v>45382</v>
      </c>
      <c r="Q298" s="5">
        <v>45591</v>
      </c>
      <c r="R298" s="9"/>
      <c r="S298" s="9"/>
      <c r="T298" s="9"/>
    </row>
    <row r="299" spans="1:20" x14ac:dyDescent="0.2">
      <c r="A299" s="9">
        <v>18</v>
      </c>
      <c r="B299" s="10"/>
      <c r="C299" s="9"/>
      <c r="D299" s="9" t="s">
        <v>28</v>
      </c>
      <c r="E299" s="9" t="s">
        <v>203</v>
      </c>
      <c r="F299" s="9" t="s">
        <v>362</v>
      </c>
      <c r="G299" s="9" t="s">
        <v>393</v>
      </c>
      <c r="H299" s="10">
        <v>0.67708333333333348</v>
      </c>
      <c r="I299" s="10">
        <v>0.75000000000000011</v>
      </c>
      <c r="J299" s="10">
        <v>7.2916666666666671E-2</v>
      </c>
      <c r="K299" s="10">
        <v>7.2916666666666671E-2</v>
      </c>
      <c r="L299" s="13">
        <f t="shared" si="26"/>
        <v>2.430555555555558E-2</v>
      </c>
      <c r="M299" s="13">
        <v>1</v>
      </c>
      <c r="N299" s="13" t="str">
        <f t="shared" si="27"/>
        <v>OK</v>
      </c>
      <c r="O299" s="9">
        <v>1234567</v>
      </c>
      <c r="P299" s="5">
        <v>45382</v>
      </c>
      <c r="Q299" s="5">
        <v>45591</v>
      </c>
      <c r="R299" s="9"/>
      <c r="S299" s="9"/>
      <c r="T299" s="9"/>
    </row>
    <row r="300" spans="1:20" x14ac:dyDescent="0.2">
      <c r="A300" s="9">
        <v>18</v>
      </c>
      <c r="B300" s="10"/>
      <c r="C300" s="9"/>
      <c r="D300" s="9" t="s">
        <v>203</v>
      </c>
      <c r="E300" s="9" t="s">
        <v>28</v>
      </c>
      <c r="F300" s="9" t="s">
        <v>364</v>
      </c>
      <c r="G300" s="9" t="s">
        <v>394</v>
      </c>
      <c r="H300" s="10">
        <v>0.77430555555555569</v>
      </c>
      <c r="I300" s="10">
        <v>0.84722222222222232</v>
      </c>
      <c r="J300" s="10">
        <v>7.2916666666666671E-2</v>
      </c>
      <c r="K300" s="10">
        <v>7.2916666666666671E-2</v>
      </c>
      <c r="L300" s="13">
        <f t="shared" si="26"/>
        <v>3.125E-2</v>
      </c>
      <c r="M300" s="13">
        <v>1</v>
      </c>
      <c r="N300" s="13" t="str">
        <f t="shared" si="27"/>
        <v>OK</v>
      </c>
      <c r="O300" s="9">
        <v>1234567</v>
      </c>
      <c r="P300" s="5">
        <v>45382</v>
      </c>
      <c r="Q300" s="5">
        <v>45591</v>
      </c>
      <c r="R300" s="9"/>
      <c r="S300" s="9"/>
      <c r="T300" s="9"/>
    </row>
    <row r="301" spans="1:20" x14ac:dyDescent="0.2">
      <c r="A301" s="9">
        <v>18</v>
      </c>
      <c r="B301" s="10"/>
      <c r="C301" s="9"/>
      <c r="D301" s="9" t="s">
        <v>28</v>
      </c>
      <c r="E301" s="9" t="s">
        <v>177</v>
      </c>
      <c r="F301" s="9" t="s">
        <v>351</v>
      </c>
      <c r="G301" s="9" t="s">
        <v>395</v>
      </c>
      <c r="H301" s="10">
        <v>0.87847222222222232</v>
      </c>
      <c r="I301" s="10">
        <v>0.93055555555555547</v>
      </c>
      <c r="J301" s="10">
        <v>5.5555555555555552E-2</v>
      </c>
      <c r="K301" s="10">
        <v>5.5555555555555552E-2</v>
      </c>
      <c r="L301" s="13">
        <f t="shared" si="26"/>
        <v>2.777777777777779E-2</v>
      </c>
      <c r="M301" s="13">
        <v>1</v>
      </c>
      <c r="N301" s="13" t="str">
        <f t="shared" si="27"/>
        <v>OK</v>
      </c>
      <c r="O301" s="9">
        <v>1234567</v>
      </c>
      <c r="P301" s="5">
        <v>45382</v>
      </c>
      <c r="Q301" s="5">
        <v>45591</v>
      </c>
      <c r="R301" s="9"/>
      <c r="S301" s="9"/>
      <c r="T301" s="9"/>
    </row>
    <row r="302" spans="1:20" x14ac:dyDescent="0.2">
      <c r="A302" s="9">
        <v>18</v>
      </c>
      <c r="B302" s="10"/>
      <c r="C302" s="9" t="s">
        <v>28</v>
      </c>
      <c r="D302" s="9" t="s">
        <v>177</v>
      </c>
      <c r="E302" s="9" t="s">
        <v>28</v>
      </c>
      <c r="F302" s="9" t="s">
        <v>353</v>
      </c>
      <c r="G302" s="9" t="s">
        <v>396</v>
      </c>
      <c r="H302" s="10">
        <v>0.95833333333333326</v>
      </c>
      <c r="I302" s="10">
        <v>1.0138888888888888</v>
      </c>
      <c r="J302" s="10">
        <v>5.5555555555555552E-2</v>
      </c>
      <c r="K302" s="10">
        <v>5.5555555555555552E-2</v>
      </c>
      <c r="L302" s="13" t="str">
        <f t="shared" si="26"/>
        <v>-</v>
      </c>
      <c r="M302" s="13">
        <v>1</v>
      </c>
      <c r="N302" s="13" t="str">
        <f t="shared" si="27"/>
        <v>-</v>
      </c>
      <c r="O302" s="9">
        <v>1234567</v>
      </c>
      <c r="P302" s="5">
        <v>45382</v>
      </c>
      <c r="Q302" s="5">
        <v>45591</v>
      </c>
      <c r="R302" s="9"/>
      <c r="S302" s="9"/>
      <c r="T302" s="9"/>
    </row>
    <row r="303" spans="1:20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5"/>
      <c r="Q303" s="5"/>
      <c r="R303" s="9"/>
      <c r="S303" s="9"/>
      <c r="T303" s="9"/>
    </row>
    <row r="304" spans="1:20" x14ac:dyDescent="0.2">
      <c r="A304" s="7"/>
      <c r="B304" s="8"/>
      <c r="C304" s="7"/>
      <c r="D304" s="7"/>
      <c r="E304" s="7"/>
      <c r="F304" s="7"/>
      <c r="G304" s="7"/>
      <c r="H304" s="8"/>
      <c r="I304" s="8"/>
      <c r="J304" s="8"/>
      <c r="K304" s="8"/>
      <c r="L304" s="8"/>
      <c r="M304" s="7"/>
      <c r="N304" s="7"/>
      <c r="O304" s="7"/>
      <c r="P304" s="7"/>
      <c r="Q304" s="7"/>
      <c r="R304" s="9"/>
      <c r="S304" s="9"/>
      <c r="T304" s="9"/>
    </row>
    <row r="305" spans="1:20" x14ac:dyDescent="0.2">
      <c r="A305" s="9">
        <v>19</v>
      </c>
      <c r="B305" s="9" t="s">
        <v>28</v>
      </c>
      <c r="C305" s="9"/>
      <c r="D305" s="9" t="s">
        <v>28</v>
      </c>
      <c r="E305" s="9" t="s">
        <v>91</v>
      </c>
      <c r="F305" s="9" t="s">
        <v>98</v>
      </c>
      <c r="G305" s="9" t="s">
        <v>397</v>
      </c>
      <c r="H305" s="10">
        <v>0.27083333333333331</v>
      </c>
      <c r="I305" s="10">
        <v>0.3576388888888889</v>
      </c>
      <c r="J305" s="10">
        <v>8.6805555555555566E-2</v>
      </c>
      <c r="K305" s="10">
        <v>8.6805555555555566E-2</v>
      </c>
      <c r="L305" s="13">
        <f t="shared" ref="L305:L310" si="28">IF(G306=0,"-",H306-I305)</f>
        <v>2.430555555555558E-2</v>
      </c>
      <c r="M305" s="13">
        <v>1</v>
      </c>
      <c r="N305" s="13" t="str">
        <f t="shared" ref="N305:N310" si="29">IF(D306=E305,"OK",IF(N306=0,"-",IF(G305=G306,"OK","ER")))</f>
        <v>OK</v>
      </c>
      <c r="O305" s="9">
        <v>1234567</v>
      </c>
      <c r="P305" s="5">
        <v>45382</v>
      </c>
      <c r="Q305" s="5">
        <v>45591</v>
      </c>
      <c r="R305" s="9"/>
      <c r="S305" s="9"/>
      <c r="T305" s="9"/>
    </row>
    <row r="306" spans="1:20" x14ac:dyDescent="0.2">
      <c r="A306" s="9">
        <v>19</v>
      </c>
      <c r="B306" s="9"/>
      <c r="C306" s="9"/>
      <c r="D306" s="9" t="s">
        <v>91</v>
      </c>
      <c r="E306" s="9" t="s">
        <v>28</v>
      </c>
      <c r="F306" s="9" t="s">
        <v>96</v>
      </c>
      <c r="G306" s="9" t="s">
        <v>398</v>
      </c>
      <c r="H306" s="10">
        <v>0.38194444444444448</v>
      </c>
      <c r="I306" s="10">
        <v>0.46875000000000006</v>
      </c>
      <c r="J306" s="10">
        <v>8.6805555555555566E-2</v>
      </c>
      <c r="K306" s="10">
        <v>8.6805555555555566E-2</v>
      </c>
      <c r="L306" s="13">
        <f t="shared" si="28"/>
        <v>2.777777777777779E-2</v>
      </c>
      <c r="M306" s="13">
        <v>1</v>
      </c>
      <c r="N306" s="13" t="str">
        <f t="shared" si="29"/>
        <v>OK</v>
      </c>
      <c r="O306" s="9">
        <v>1234567</v>
      </c>
      <c r="P306" s="5">
        <v>45382</v>
      </c>
      <c r="Q306" s="5">
        <v>45591</v>
      </c>
      <c r="R306" s="9"/>
      <c r="S306" s="9"/>
      <c r="T306" s="9"/>
    </row>
    <row r="307" spans="1:20" x14ac:dyDescent="0.2">
      <c r="A307" s="9">
        <v>19</v>
      </c>
      <c r="B307" s="9"/>
      <c r="C307" s="9"/>
      <c r="D307" s="9" t="s">
        <v>28</v>
      </c>
      <c r="E307" s="9" t="s">
        <v>246</v>
      </c>
      <c r="F307" s="9" t="s">
        <v>399</v>
      </c>
      <c r="G307" s="9" t="s">
        <v>400</v>
      </c>
      <c r="H307" s="10">
        <v>0.49652777777777785</v>
      </c>
      <c r="I307" s="10">
        <v>0.57291666666666674</v>
      </c>
      <c r="J307" s="10">
        <v>7.6388888888888895E-2</v>
      </c>
      <c r="K307" s="10">
        <v>7.6388888888888895E-2</v>
      </c>
      <c r="L307" s="13">
        <f t="shared" si="28"/>
        <v>2.430555555555558E-2</v>
      </c>
      <c r="M307" s="13">
        <v>1</v>
      </c>
      <c r="N307" s="13" t="str">
        <f t="shared" si="29"/>
        <v>OK</v>
      </c>
      <c r="O307" s="9">
        <v>1234567</v>
      </c>
      <c r="P307" s="5">
        <v>45382</v>
      </c>
      <c r="Q307" s="5">
        <v>45591</v>
      </c>
      <c r="R307" s="9"/>
      <c r="S307" s="9"/>
      <c r="T307" s="9"/>
    </row>
    <row r="308" spans="1:20" x14ac:dyDescent="0.2">
      <c r="A308" s="9">
        <v>19</v>
      </c>
      <c r="B308" s="9"/>
      <c r="C308" s="9"/>
      <c r="D308" s="9" t="s">
        <v>246</v>
      </c>
      <c r="E308" s="9" t="s">
        <v>28</v>
      </c>
      <c r="F308" s="9" t="s">
        <v>401</v>
      </c>
      <c r="G308" s="9" t="s">
        <v>402</v>
      </c>
      <c r="H308" s="10">
        <v>0.59722222222222232</v>
      </c>
      <c r="I308" s="10">
        <v>0.67361111111111116</v>
      </c>
      <c r="J308" s="10">
        <v>7.6388888888888895E-2</v>
      </c>
      <c r="K308" s="10">
        <v>7.6388888888888895E-2</v>
      </c>
      <c r="L308" s="13">
        <f t="shared" si="28"/>
        <v>4.513888888888884E-2</v>
      </c>
      <c r="M308" s="13">
        <v>1</v>
      </c>
      <c r="N308" s="13" t="str">
        <f t="shared" si="29"/>
        <v>OK</v>
      </c>
      <c r="O308" s="9">
        <v>1234567</v>
      </c>
      <c r="P308" s="5">
        <v>45382</v>
      </c>
      <c r="Q308" s="5">
        <v>45591</v>
      </c>
      <c r="R308" s="9"/>
      <c r="S308" s="9"/>
      <c r="T308" s="9"/>
    </row>
    <row r="309" spans="1:20" x14ac:dyDescent="0.2">
      <c r="A309" s="9">
        <v>19</v>
      </c>
      <c r="B309" s="10"/>
      <c r="C309" s="9"/>
      <c r="D309" s="9" t="s">
        <v>28</v>
      </c>
      <c r="E309" s="9" t="s">
        <v>246</v>
      </c>
      <c r="F309" s="9" t="s">
        <v>399</v>
      </c>
      <c r="G309" s="9" t="s">
        <v>403</v>
      </c>
      <c r="H309" s="10">
        <v>0.71875</v>
      </c>
      <c r="I309" s="10">
        <v>0.79513888888888884</v>
      </c>
      <c r="J309" s="10">
        <v>7.6388888888888895E-2</v>
      </c>
      <c r="K309" s="10">
        <v>7.6388888888888895E-2</v>
      </c>
      <c r="L309" s="13">
        <f t="shared" si="28"/>
        <v>2.777777777777779E-2</v>
      </c>
      <c r="M309" s="13">
        <v>1</v>
      </c>
      <c r="N309" s="13" t="str">
        <f t="shared" si="29"/>
        <v>OK</v>
      </c>
      <c r="O309" s="9">
        <v>1234567</v>
      </c>
      <c r="P309" s="5">
        <v>45382</v>
      </c>
      <c r="Q309" s="5">
        <v>45591</v>
      </c>
      <c r="R309" s="9"/>
      <c r="S309" s="9"/>
      <c r="T309" s="9"/>
    </row>
    <row r="310" spans="1:20" x14ac:dyDescent="0.2">
      <c r="A310" s="9">
        <v>19</v>
      </c>
      <c r="B310" s="10"/>
      <c r="C310" s="9" t="s">
        <v>28</v>
      </c>
      <c r="D310" s="9" t="s">
        <v>246</v>
      </c>
      <c r="E310" s="9" t="s">
        <v>28</v>
      </c>
      <c r="F310" s="9" t="s">
        <v>401</v>
      </c>
      <c r="G310" s="9" t="s">
        <v>404</v>
      </c>
      <c r="H310" s="10">
        <v>0.82291666666666663</v>
      </c>
      <c r="I310" s="10">
        <v>0.89930555555555558</v>
      </c>
      <c r="J310" s="10">
        <v>7.6388888888888895E-2</v>
      </c>
      <c r="K310" s="10">
        <v>7.6388888888888895E-2</v>
      </c>
      <c r="L310" s="13" t="str">
        <f t="shared" si="28"/>
        <v>-</v>
      </c>
      <c r="M310" s="13">
        <v>1</v>
      </c>
      <c r="N310" s="13" t="str">
        <f t="shared" si="29"/>
        <v>-</v>
      </c>
      <c r="O310" s="9">
        <v>1234567</v>
      </c>
      <c r="P310" s="5">
        <v>45382</v>
      </c>
      <c r="Q310" s="5">
        <v>45591</v>
      </c>
      <c r="R310" s="9"/>
      <c r="S310" s="9"/>
      <c r="T310" s="9"/>
    </row>
    <row r="311" spans="1:20" x14ac:dyDescent="0.2">
      <c r="A311" s="9"/>
      <c r="B311" s="10"/>
      <c r="C311" s="9"/>
      <c r="D311" s="9"/>
      <c r="E311" s="9"/>
      <c r="F311" s="9"/>
      <c r="G311" s="9"/>
      <c r="H311" s="10"/>
      <c r="I311" s="10"/>
      <c r="J311" s="10"/>
      <c r="K311" s="10"/>
      <c r="L311" s="10"/>
      <c r="M311" s="9"/>
      <c r="N311" s="9"/>
      <c r="O311" s="9"/>
      <c r="P311" s="5"/>
      <c r="Q311" s="5"/>
      <c r="R311" s="9"/>
      <c r="S311" s="9"/>
      <c r="T311" s="9"/>
    </row>
    <row r="312" spans="1:20" x14ac:dyDescent="0.2">
      <c r="A312" s="7"/>
      <c r="B312" s="7"/>
      <c r="C312" s="7"/>
      <c r="D312" s="7"/>
      <c r="E312" s="7"/>
      <c r="F312" s="7"/>
      <c r="G312" s="7"/>
      <c r="H312" s="8"/>
      <c r="I312" s="8"/>
      <c r="J312" s="8"/>
      <c r="K312" s="8"/>
      <c r="L312" s="8"/>
      <c r="M312" s="7"/>
      <c r="N312" s="7"/>
      <c r="O312" s="7"/>
      <c r="P312" s="7"/>
      <c r="Q312" s="7"/>
      <c r="R312" s="9"/>
      <c r="S312" s="9"/>
      <c r="T312" s="9"/>
    </row>
    <row r="313" spans="1:20" x14ac:dyDescent="0.2">
      <c r="A313" s="9">
        <v>20</v>
      </c>
      <c r="B313" s="9" t="s">
        <v>28</v>
      </c>
      <c r="C313" s="9"/>
      <c r="D313" s="9" t="s">
        <v>28</v>
      </c>
      <c r="E313" s="9" t="s">
        <v>246</v>
      </c>
      <c r="F313" s="9" t="s">
        <v>399</v>
      </c>
      <c r="G313" s="36" t="s">
        <v>405</v>
      </c>
      <c r="H313" s="10">
        <v>0.23958333333333334</v>
      </c>
      <c r="I313" s="10">
        <v>0.31597222222222221</v>
      </c>
      <c r="J313" s="10">
        <v>7.6388888888888895E-2</v>
      </c>
      <c r="K313" s="10">
        <v>7.6388888888888895E-2</v>
      </c>
      <c r="L313" s="13">
        <f>IF(G314=0,"-",H314-I313)</f>
        <v>3.125E-2</v>
      </c>
      <c r="M313" s="13">
        <v>1</v>
      </c>
      <c r="N313" s="13" t="str">
        <f>IF(D314=E313,"OK",IF(N314=0,"-",IF(G313=G314,"OK","ER")))</f>
        <v>OK</v>
      </c>
      <c r="O313" s="9">
        <v>1234567</v>
      </c>
      <c r="P313" s="5">
        <v>45382</v>
      </c>
      <c r="Q313" s="5">
        <v>45591</v>
      </c>
      <c r="R313" s="9"/>
      <c r="S313" s="9"/>
      <c r="T313" s="9"/>
    </row>
    <row r="314" spans="1:20" x14ac:dyDescent="0.2">
      <c r="A314" s="9">
        <v>20</v>
      </c>
      <c r="B314" s="10"/>
      <c r="C314" s="9"/>
      <c r="D314" s="9" t="s">
        <v>246</v>
      </c>
      <c r="E314" s="9" t="s">
        <v>28</v>
      </c>
      <c r="F314" s="9" t="s">
        <v>401</v>
      </c>
      <c r="G314" s="9" t="s">
        <v>406</v>
      </c>
      <c r="H314" s="10">
        <v>0.34722222222222221</v>
      </c>
      <c r="I314" s="10">
        <v>0.4236111111111111</v>
      </c>
      <c r="J314" s="10">
        <v>7.6388888888888895E-2</v>
      </c>
      <c r="K314" s="10">
        <v>7.6388888888888895E-2</v>
      </c>
      <c r="L314" s="13">
        <f>IF(G315=0,"-",H315-I314)</f>
        <v>3.472222222222221E-2</v>
      </c>
      <c r="M314" s="13">
        <v>1</v>
      </c>
      <c r="N314" s="13" t="str">
        <f>IF(D315=E314,"OK",IF(N315=0,"-",IF(G314=G315,"OK","ER")))</f>
        <v>OK</v>
      </c>
      <c r="O314" s="9">
        <v>1234567</v>
      </c>
      <c r="P314" s="5">
        <v>45382</v>
      </c>
      <c r="Q314" s="5">
        <v>45591</v>
      </c>
      <c r="R314" s="9"/>
      <c r="S314" s="9"/>
      <c r="T314" s="9"/>
    </row>
    <row r="315" spans="1:20" x14ac:dyDescent="0.2">
      <c r="A315" s="9">
        <v>20</v>
      </c>
      <c r="B315" s="10"/>
      <c r="C315" s="10"/>
      <c r="D315" s="9" t="s">
        <v>28</v>
      </c>
      <c r="E315" s="9" t="s">
        <v>307</v>
      </c>
      <c r="F315" s="9" t="s">
        <v>368</v>
      </c>
      <c r="G315" s="9" t="s">
        <v>407</v>
      </c>
      <c r="H315" s="10">
        <v>0.45833333333333331</v>
      </c>
      <c r="I315" s="10">
        <v>0.53472222222222221</v>
      </c>
      <c r="J315" s="10">
        <v>7.6388888888888895E-2</v>
      </c>
      <c r="K315" s="10">
        <v>7.6388888888888895E-2</v>
      </c>
      <c r="L315" s="13">
        <f>IF(G316=0,"-",H316-I315)</f>
        <v>2.430555555555558E-2</v>
      </c>
      <c r="M315" s="13">
        <v>1</v>
      </c>
      <c r="N315" s="13" t="str">
        <f>IF(D316=E315,"OK",IF(N316=0,"-",IF(G315=G316,"OK","ER")))</f>
        <v>OK</v>
      </c>
      <c r="O315" s="9">
        <v>1234567</v>
      </c>
      <c r="P315" s="5">
        <v>45382</v>
      </c>
      <c r="Q315" s="5">
        <v>45591</v>
      </c>
      <c r="R315" s="9"/>
      <c r="S315" s="9"/>
      <c r="T315" s="9"/>
    </row>
    <row r="316" spans="1:20" x14ac:dyDescent="0.2">
      <c r="A316" s="9">
        <v>20</v>
      </c>
      <c r="B316" s="10"/>
      <c r="C316" s="17"/>
      <c r="D316" s="9" t="s">
        <v>307</v>
      </c>
      <c r="E316" s="9" t="s">
        <v>28</v>
      </c>
      <c r="F316" s="9" t="s">
        <v>370</v>
      </c>
      <c r="G316" s="9" t="s">
        <v>408</v>
      </c>
      <c r="H316" s="10">
        <v>0.55902777777777779</v>
      </c>
      <c r="I316" s="10">
        <v>0.63541666666666674</v>
      </c>
      <c r="J316" s="10">
        <v>7.6388888888888895E-2</v>
      </c>
      <c r="K316" s="10">
        <v>7.6388888888888895E-2</v>
      </c>
      <c r="L316" s="13">
        <f>IF(G317=0,"-",H317-I316)</f>
        <v>2.430555555555558E-2</v>
      </c>
      <c r="M316" s="13">
        <v>1</v>
      </c>
      <c r="N316" s="13" t="str">
        <f>IF(D317=E316,"OK",IF(N317=0,"-",IF(G316=G317,"OK","ER")))</f>
        <v>OK</v>
      </c>
      <c r="O316" s="9">
        <v>1234567</v>
      </c>
      <c r="P316" s="5">
        <v>45382</v>
      </c>
      <c r="Q316" s="5">
        <v>45591</v>
      </c>
      <c r="R316" s="9"/>
      <c r="S316" s="9"/>
      <c r="T316" s="9"/>
    </row>
    <row r="317" spans="1:20" x14ac:dyDescent="0.2">
      <c r="A317" s="9">
        <v>20</v>
      </c>
      <c r="B317" s="10"/>
      <c r="C317" s="10"/>
      <c r="D317" s="9" t="s">
        <v>28</v>
      </c>
      <c r="E317" s="9" t="s">
        <v>388</v>
      </c>
      <c r="F317" s="9" t="s">
        <v>389</v>
      </c>
      <c r="G317" s="9" t="s">
        <v>409</v>
      </c>
      <c r="H317" s="10">
        <v>0.65972222222222232</v>
      </c>
      <c r="I317" s="10">
        <v>0.72569444444444453</v>
      </c>
      <c r="J317" s="10">
        <v>6.5972222222222224E-2</v>
      </c>
      <c r="K317" s="10">
        <v>6.5972222222222224E-2</v>
      </c>
      <c r="L317" s="13">
        <f>IF(G318=0,"-",H318-I317)</f>
        <v>3.125E-2</v>
      </c>
      <c r="M317" s="13">
        <v>1</v>
      </c>
      <c r="N317" s="13" t="str">
        <f>IF(D318=E317,"OK",IF(N318=0,"-",IF(G317=G318,"OK","ER")))</f>
        <v>OK</v>
      </c>
      <c r="O317" s="9">
        <v>1234567</v>
      </c>
      <c r="P317" s="5">
        <v>45382</v>
      </c>
      <c r="Q317" s="5">
        <v>45591</v>
      </c>
      <c r="R317" s="9"/>
      <c r="S317" s="9"/>
      <c r="T317" s="9"/>
    </row>
    <row r="318" spans="1:20" x14ac:dyDescent="0.2">
      <c r="A318" s="9">
        <v>20</v>
      </c>
      <c r="B318" s="10"/>
      <c r="C318" s="10" t="s">
        <v>28</v>
      </c>
      <c r="D318" s="9" t="s">
        <v>388</v>
      </c>
      <c r="E318" s="9" t="s">
        <v>28</v>
      </c>
      <c r="F318" s="9" t="s">
        <v>391</v>
      </c>
      <c r="G318" s="9" t="s">
        <v>410</v>
      </c>
      <c r="H318" s="10">
        <v>0.75694444444444453</v>
      </c>
      <c r="I318" s="10">
        <v>0.82291666666666674</v>
      </c>
      <c r="J318" s="10">
        <v>6.5972222222222224E-2</v>
      </c>
      <c r="K318" s="10">
        <v>6.5972222222222224E-2</v>
      </c>
      <c r="L318" s="13" t="str">
        <f>IF(G320=0,"-",H320-I318)</f>
        <v>-</v>
      </c>
      <c r="M318" s="13">
        <v>1</v>
      </c>
      <c r="N318" s="13" t="str">
        <f>IF(D320=E318,"OK",IF(N320=0,"-",IF(G318=G320,"OK","ER")))</f>
        <v>-</v>
      </c>
      <c r="O318" s="9">
        <v>1234567</v>
      </c>
      <c r="P318" s="5">
        <v>45382</v>
      </c>
      <c r="Q318" s="5">
        <v>45591</v>
      </c>
      <c r="R318" s="9"/>
      <c r="S318" s="9"/>
      <c r="T318" s="9"/>
    </row>
    <row r="319" spans="1:20" s="9" customFormat="1" x14ac:dyDescent="0.2">
      <c r="H319" s="10"/>
      <c r="I319" s="10"/>
      <c r="J319" s="10"/>
      <c r="K319" s="10"/>
      <c r="L319" s="13"/>
      <c r="M319" s="13"/>
      <c r="N319" s="13"/>
      <c r="P319" s="5"/>
      <c r="Q319" s="5"/>
    </row>
    <row r="320" spans="1:20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5"/>
      <c r="Q320" s="5"/>
      <c r="R320" s="9"/>
      <c r="S320" s="9"/>
      <c r="T320" s="9"/>
    </row>
    <row r="321" spans="1:20" x14ac:dyDescent="0.2">
      <c r="A321" s="7"/>
      <c r="B321" s="7"/>
      <c r="C321" s="7"/>
      <c r="D321" s="7"/>
      <c r="E321" s="7"/>
      <c r="F321" s="7"/>
      <c r="G321" s="7"/>
      <c r="H321" s="8"/>
      <c r="I321" s="8"/>
      <c r="J321" s="8"/>
      <c r="K321" s="8"/>
      <c r="L321" s="8"/>
      <c r="M321" s="7"/>
      <c r="N321" s="7"/>
      <c r="O321" s="7"/>
      <c r="P321" s="7"/>
      <c r="Q321" s="7"/>
      <c r="R321" s="9"/>
      <c r="S321" s="9"/>
      <c r="T321" s="9"/>
    </row>
    <row r="322" spans="1:20" x14ac:dyDescent="0.2">
      <c r="A322" s="9" t="s">
        <v>411</v>
      </c>
      <c r="B322" s="9" t="s">
        <v>383</v>
      </c>
      <c r="C322" s="9"/>
      <c r="D322" s="9" t="s">
        <v>383</v>
      </c>
      <c r="E322" s="9" t="s">
        <v>28</v>
      </c>
      <c r="F322" s="9" t="s">
        <v>386</v>
      </c>
      <c r="G322" s="9" t="s">
        <v>412</v>
      </c>
      <c r="H322" s="10">
        <v>0.25</v>
      </c>
      <c r="I322" s="10">
        <v>0.34027777777777779</v>
      </c>
      <c r="J322" s="10">
        <v>9.0277777777777776E-2</v>
      </c>
      <c r="K322" s="10">
        <v>9.0277777777777776E-2</v>
      </c>
      <c r="L322" s="13">
        <f t="shared" ref="L322:L327" si="30">IF(G323=0,"-",H323-I322)</f>
        <v>2.777777777777779E-2</v>
      </c>
      <c r="M322" s="13">
        <v>1</v>
      </c>
      <c r="N322" s="13" t="str">
        <f t="shared" ref="N322:N327" si="31">IF(D323=E322,"OK",IF(N323=0,"-",IF(G322=G323,"OK","ER")))</f>
        <v>OK</v>
      </c>
      <c r="O322" s="9">
        <v>1234567</v>
      </c>
      <c r="P322" s="5">
        <v>45382</v>
      </c>
      <c r="Q322" s="5">
        <v>45591</v>
      </c>
      <c r="R322" s="9"/>
      <c r="S322" s="9"/>
      <c r="T322" s="9"/>
    </row>
    <row r="323" spans="1:20" x14ac:dyDescent="0.2">
      <c r="A323" s="9" t="s">
        <v>411</v>
      </c>
      <c r="B323" s="9"/>
      <c r="C323" s="9"/>
      <c r="D323" s="9" t="s">
        <v>28</v>
      </c>
      <c r="E323" s="9" t="s">
        <v>383</v>
      </c>
      <c r="F323" s="9" t="s">
        <v>384</v>
      </c>
      <c r="G323" s="9" t="s">
        <v>413</v>
      </c>
      <c r="H323" s="10">
        <v>0.36805555555555558</v>
      </c>
      <c r="I323" s="10">
        <v>0.45833333333333337</v>
      </c>
      <c r="J323" s="10">
        <v>9.0277777777777776E-2</v>
      </c>
      <c r="K323" s="10">
        <v>9.0277777777777776E-2</v>
      </c>
      <c r="L323" s="13">
        <f t="shared" si="30"/>
        <v>2.430555555555558E-2</v>
      </c>
      <c r="M323" s="13">
        <v>1</v>
      </c>
      <c r="N323" s="13" t="str">
        <f t="shared" si="31"/>
        <v>OK</v>
      </c>
      <c r="O323" s="9">
        <v>1234567</v>
      </c>
      <c r="P323" s="5">
        <v>45382</v>
      </c>
      <c r="Q323" s="5">
        <v>45591</v>
      </c>
      <c r="R323" s="9"/>
      <c r="S323" s="9"/>
      <c r="T323" s="9"/>
    </row>
    <row r="324" spans="1:20" x14ac:dyDescent="0.2">
      <c r="A324" s="9" t="s">
        <v>411</v>
      </c>
      <c r="B324" s="10"/>
      <c r="C324" s="9"/>
      <c r="D324" s="9" t="s">
        <v>383</v>
      </c>
      <c r="E324" s="9" t="s">
        <v>177</v>
      </c>
      <c r="F324" s="9" t="s">
        <v>414</v>
      </c>
      <c r="G324" s="9" t="s">
        <v>415</v>
      </c>
      <c r="H324" s="10">
        <v>0.48263888888888895</v>
      </c>
      <c r="I324" s="10">
        <v>0.54513888888888895</v>
      </c>
      <c r="J324" s="10">
        <v>6.25E-2</v>
      </c>
      <c r="K324" s="10">
        <v>6.25E-2</v>
      </c>
      <c r="L324" s="13">
        <f t="shared" si="30"/>
        <v>2.777777777777779E-2</v>
      </c>
      <c r="M324" s="13">
        <v>1</v>
      </c>
      <c r="N324" s="13" t="str">
        <f t="shared" si="31"/>
        <v>OK</v>
      </c>
      <c r="O324" s="9">
        <v>1234567</v>
      </c>
      <c r="P324" s="5">
        <v>45382</v>
      </c>
      <c r="Q324" s="5">
        <v>45591</v>
      </c>
      <c r="R324" s="9"/>
      <c r="S324" s="9"/>
      <c r="T324" s="9"/>
    </row>
    <row r="325" spans="1:20" x14ac:dyDescent="0.2">
      <c r="A325" s="9" t="s">
        <v>411</v>
      </c>
      <c r="B325" s="10"/>
      <c r="C325" s="9"/>
      <c r="D325" s="9" t="s">
        <v>177</v>
      </c>
      <c r="E325" s="9" t="s">
        <v>383</v>
      </c>
      <c r="F325" s="9" t="s">
        <v>416</v>
      </c>
      <c r="G325" s="9" t="s">
        <v>417</v>
      </c>
      <c r="H325" s="10">
        <v>0.57291666666666674</v>
      </c>
      <c r="I325" s="10">
        <v>0.63541666666666674</v>
      </c>
      <c r="J325" s="10">
        <v>6.25E-2</v>
      </c>
      <c r="K325" s="10">
        <v>6.25E-2</v>
      </c>
      <c r="L325" s="13">
        <f t="shared" si="30"/>
        <v>2.4305555555555469E-2</v>
      </c>
      <c r="M325" s="13">
        <v>1</v>
      </c>
      <c r="N325" s="13" t="str">
        <f t="shared" si="31"/>
        <v>OK</v>
      </c>
      <c r="O325" s="9">
        <v>1234567</v>
      </c>
      <c r="P325" s="5">
        <v>45382</v>
      </c>
      <c r="Q325" s="5">
        <v>45591</v>
      </c>
      <c r="R325" s="9"/>
      <c r="S325" s="9"/>
      <c r="T325" s="9"/>
    </row>
    <row r="326" spans="1:20" x14ac:dyDescent="0.2">
      <c r="A326" s="9" t="s">
        <v>411</v>
      </c>
      <c r="B326" s="9"/>
      <c r="C326" s="9"/>
      <c r="D326" s="9" t="s">
        <v>383</v>
      </c>
      <c r="E326" s="9" t="s">
        <v>268</v>
      </c>
      <c r="F326" s="9" t="s">
        <v>418</v>
      </c>
      <c r="G326" s="9" t="s">
        <v>419</v>
      </c>
      <c r="H326" s="10">
        <v>0.65972222222222221</v>
      </c>
      <c r="I326" s="10">
        <v>0.74652777777777779</v>
      </c>
      <c r="J326" s="10">
        <v>8.6805555555555566E-2</v>
      </c>
      <c r="K326" s="10">
        <v>8.6805555555555566E-2</v>
      </c>
      <c r="L326" s="13">
        <f t="shared" si="30"/>
        <v>2.430555555555558E-2</v>
      </c>
      <c r="M326" s="13">
        <v>1</v>
      </c>
      <c r="N326" s="13" t="str">
        <f t="shared" si="31"/>
        <v>OK</v>
      </c>
      <c r="O326" s="9" t="s">
        <v>79</v>
      </c>
      <c r="P326" s="5">
        <v>45382</v>
      </c>
      <c r="Q326" s="5">
        <v>45591</v>
      </c>
      <c r="R326" s="9"/>
      <c r="S326" s="9"/>
      <c r="T326" s="9"/>
    </row>
    <row r="327" spans="1:20" x14ac:dyDescent="0.2">
      <c r="A327" s="9" t="s">
        <v>411</v>
      </c>
      <c r="B327" s="10"/>
      <c r="C327" s="9" t="s">
        <v>383</v>
      </c>
      <c r="D327" s="9" t="s">
        <v>268</v>
      </c>
      <c r="E327" s="9" t="s">
        <v>383</v>
      </c>
      <c r="F327" s="9" t="s">
        <v>420</v>
      </c>
      <c r="G327" s="9" t="s">
        <v>421</v>
      </c>
      <c r="H327" s="10">
        <v>0.77083333333333337</v>
      </c>
      <c r="I327" s="10">
        <v>0.85763888888888895</v>
      </c>
      <c r="J327" s="10">
        <v>8.6805555555555566E-2</v>
      </c>
      <c r="K327" s="10">
        <v>8.6805555555555566E-2</v>
      </c>
      <c r="L327" s="13" t="str">
        <f t="shared" si="30"/>
        <v>-</v>
      </c>
      <c r="M327" s="13">
        <v>1</v>
      </c>
      <c r="N327" s="13" t="str">
        <f t="shared" si="31"/>
        <v>-</v>
      </c>
      <c r="O327" s="9" t="s">
        <v>79</v>
      </c>
      <c r="P327" s="5">
        <v>45382</v>
      </c>
      <c r="Q327" s="5">
        <v>45591</v>
      </c>
      <c r="R327" s="9"/>
      <c r="S327" s="9"/>
      <c r="T327" s="9"/>
    </row>
    <row r="328" spans="1:20" x14ac:dyDescent="0.2">
      <c r="A328" s="9"/>
      <c r="B328" s="9"/>
      <c r="C328" s="9"/>
      <c r="D328" s="9"/>
      <c r="E328" s="9"/>
      <c r="F328" s="9"/>
      <c r="G328" s="9"/>
      <c r="H328" s="10"/>
      <c r="I328" s="10"/>
      <c r="J328" s="10"/>
      <c r="K328" s="10"/>
      <c r="L328" s="10"/>
      <c r="M328" s="9"/>
      <c r="N328" s="9"/>
      <c r="O328" s="9"/>
      <c r="P328" s="5"/>
      <c r="Q328" s="5"/>
      <c r="R328" s="9"/>
      <c r="S328" s="9"/>
      <c r="T328" s="9"/>
    </row>
    <row r="329" spans="1:20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9"/>
      <c r="S329" s="9"/>
      <c r="T329" s="9"/>
    </row>
    <row r="330" spans="1:20" x14ac:dyDescent="0.2">
      <c r="R330" s="9"/>
      <c r="S330" s="9"/>
      <c r="T330" s="9"/>
    </row>
    <row r="331" spans="1:20" x14ac:dyDescent="0.2">
      <c r="A331" s="9" t="s">
        <v>422</v>
      </c>
      <c r="B331" s="9" t="s">
        <v>15</v>
      </c>
      <c r="C331" s="10"/>
      <c r="D331" s="9" t="s">
        <v>15</v>
      </c>
      <c r="E331" s="9" t="s">
        <v>192</v>
      </c>
      <c r="F331" s="9" t="s">
        <v>193</v>
      </c>
      <c r="G331" s="9" t="s">
        <v>423</v>
      </c>
      <c r="H331" s="10">
        <v>0.35416666666666669</v>
      </c>
      <c r="I331" s="10">
        <v>0.43055555555555558</v>
      </c>
      <c r="J331" s="10">
        <v>7.6388888888888895E-2</v>
      </c>
      <c r="K331" s="10">
        <v>7.6388888888888895E-2</v>
      </c>
      <c r="L331" s="13">
        <f>IF(G332=0,"-",H332-I331)</f>
        <v>2.430555555555558E-2</v>
      </c>
      <c r="M331" s="13">
        <v>1</v>
      </c>
      <c r="N331" s="13" t="str">
        <f>IF(D332=E331,"OK",IF(N332=0,"-",IF(G331=G332,"OK","ER")))</f>
        <v>OK</v>
      </c>
      <c r="O331" s="9">
        <v>1234567</v>
      </c>
      <c r="P331" s="5">
        <v>45382</v>
      </c>
      <c r="Q331" s="5">
        <v>45591</v>
      </c>
      <c r="R331" s="9"/>
      <c r="S331" s="9"/>
      <c r="T331" s="9"/>
    </row>
    <row r="332" spans="1:20" x14ac:dyDescent="0.2">
      <c r="A332" s="9" t="s">
        <v>422</v>
      </c>
      <c r="B332" s="10"/>
      <c r="C332" s="9"/>
      <c r="D332" s="9" t="s">
        <v>192</v>
      </c>
      <c r="E332" s="9" t="s">
        <v>307</v>
      </c>
      <c r="F332" s="9" t="s">
        <v>424</v>
      </c>
      <c r="G332" s="9" t="s">
        <v>425</v>
      </c>
      <c r="H332" s="10">
        <v>0.45486111111111116</v>
      </c>
      <c r="I332" s="10">
        <v>0.52083333333333337</v>
      </c>
      <c r="J332" s="10">
        <v>6.5972222222222224E-2</v>
      </c>
      <c r="K332" s="10">
        <v>6.5972222222222224E-2</v>
      </c>
      <c r="L332" s="13">
        <f>IF(G333=0,"-",H333-I332)</f>
        <v>2.430555555555558E-2</v>
      </c>
      <c r="M332" s="13">
        <v>1</v>
      </c>
      <c r="N332" s="13" t="str">
        <f>IF(D333=E332,"OK",IF(N333=0,"-",IF(G332=G333,"OK","ER")))</f>
        <v>OK</v>
      </c>
      <c r="O332" s="9">
        <v>1234567</v>
      </c>
      <c r="P332" s="5">
        <v>45382</v>
      </c>
      <c r="Q332" s="5">
        <v>45591</v>
      </c>
      <c r="R332" s="9"/>
      <c r="S332" s="9"/>
      <c r="T332" s="9"/>
    </row>
    <row r="333" spans="1:20" x14ac:dyDescent="0.2">
      <c r="A333" s="9" t="s">
        <v>422</v>
      </c>
      <c r="B333" s="10"/>
      <c r="C333" s="9"/>
      <c r="D333" s="9" t="s">
        <v>307</v>
      </c>
      <c r="E333" s="9" t="s">
        <v>192</v>
      </c>
      <c r="F333" s="9" t="s">
        <v>426</v>
      </c>
      <c r="G333" s="9" t="s">
        <v>427</v>
      </c>
      <c r="H333" s="10">
        <v>0.54513888888888895</v>
      </c>
      <c r="I333" s="10">
        <v>0.61111111111111116</v>
      </c>
      <c r="J333" s="10">
        <v>6.5972222222222224E-2</v>
      </c>
      <c r="K333" s="10">
        <v>6.5972222222222224E-2</v>
      </c>
      <c r="L333" s="13">
        <f>IF(G334=0,"-",H334-I333)</f>
        <v>2.430555555555558E-2</v>
      </c>
      <c r="M333" s="13">
        <v>1</v>
      </c>
      <c r="N333" s="13" t="str">
        <f>IF(D334=E333,"OK",IF(N334=0,"-",IF(G333=G334,"OK","ER")))</f>
        <v>OK</v>
      </c>
      <c r="O333" s="9">
        <v>1234567</v>
      </c>
      <c r="P333" s="5">
        <v>45382</v>
      </c>
      <c r="Q333" s="5">
        <v>45591</v>
      </c>
      <c r="R333" s="9"/>
      <c r="S333" s="9"/>
      <c r="T333" s="9"/>
    </row>
    <row r="334" spans="1:20" x14ac:dyDescent="0.2">
      <c r="A334" s="9" t="s">
        <v>422</v>
      </c>
      <c r="B334" s="10"/>
      <c r="C334" s="9"/>
      <c r="D334" s="9" t="s">
        <v>192</v>
      </c>
      <c r="E334" s="9" t="s">
        <v>203</v>
      </c>
      <c r="F334" s="9" t="s">
        <v>428</v>
      </c>
      <c r="G334" s="9" t="s">
        <v>429</v>
      </c>
      <c r="H334" s="10">
        <v>0.63541666666666674</v>
      </c>
      <c r="I334" s="10">
        <v>0.69444444444444453</v>
      </c>
      <c r="J334" s="10">
        <v>5.9027777777777783E-2</v>
      </c>
      <c r="K334" s="10">
        <v>5.9027777777777783E-2</v>
      </c>
      <c r="L334" s="13">
        <f>IF(G335=0,"-",H335-I334)</f>
        <v>2.430555555555558E-2</v>
      </c>
      <c r="M334" s="13">
        <v>1</v>
      </c>
      <c r="N334" s="13" t="str">
        <f>IF(D335=E334,"OK",IF(N335=0,"-",IF(G334=G335,"OK","ER")))</f>
        <v>OK</v>
      </c>
      <c r="O334" s="9">
        <v>1234567</v>
      </c>
      <c r="P334" s="5">
        <v>45382</v>
      </c>
      <c r="Q334" s="5">
        <v>45591</v>
      </c>
      <c r="R334" s="9"/>
      <c r="S334" s="9"/>
      <c r="T334" s="9"/>
    </row>
    <row r="335" spans="1:20" x14ac:dyDescent="0.2">
      <c r="A335" s="9" t="s">
        <v>422</v>
      </c>
      <c r="B335" s="10"/>
      <c r="C335" s="9"/>
      <c r="D335" s="9" t="s">
        <v>203</v>
      </c>
      <c r="E335" s="9" t="s">
        <v>192</v>
      </c>
      <c r="F335" s="9" t="s">
        <v>430</v>
      </c>
      <c r="G335" s="9" t="s">
        <v>431</v>
      </c>
      <c r="H335" s="10">
        <v>0.71875000000000011</v>
      </c>
      <c r="I335" s="10">
        <v>0.7777777777777779</v>
      </c>
      <c r="J335" s="10">
        <v>5.9027777777777783E-2</v>
      </c>
      <c r="K335" s="10">
        <v>5.9027777777777783E-2</v>
      </c>
      <c r="L335" s="13">
        <f>IF(G336=0,"-",H336-I335)</f>
        <v>2.430555555555558E-2</v>
      </c>
      <c r="M335" s="13">
        <v>1</v>
      </c>
      <c r="N335" s="13" t="str">
        <f>IF(D336=E335,"OK",IF(N336=0,"-",IF(G335=G336,"OK","ER")))</f>
        <v>OK</v>
      </c>
      <c r="O335" s="9">
        <v>1234567</v>
      </c>
      <c r="P335" s="5">
        <v>45382</v>
      </c>
      <c r="Q335" s="5">
        <v>45591</v>
      </c>
      <c r="R335" s="9"/>
      <c r="S335" s="9"/>
      <c r="T335" s="9"/>
    </row>
    <row r="336" spans="1:20" x14ac:dyDescent="0.2">
      <c r="A336" s="9" t="s">
        <v>422</v>
      </c>
      <c r="B336" s="10"/>
      <c r="C336" s="9"/>
      <c r="D336" s="9" t="s">
        <v>192</v>
      </c>
      <c r="E336" s="9" t="s">
        <v>15</v>
      </c>
      <c r="F336" s="9" t="s">
        <v>195</v>
      </c>
      <c r="G336" s="9" t="s">
        <v>432</v>
      </c>
      <c r="H336" s="10">
        <v>0.80208333333333348</v>
      </c>
      <c r="I336" s="10">
        <v>0.87847222222222232</v>
      </c>
      <c r="J336" s="10">
        <v>7.6388888888888895E-2</v>
      </c>
      <c r="K336" s="10">
        <v>7.6388888888888895E-2</v>
      </c>
      <c r="L336" s="13" t="e">
        <f>IF(#REF!=0,"-",#REF!-I336)</f>
        <v>#REF!</v>
      </c>
      <c r="M336" s="13">
        <v>1</v>
      </c>
      <c r="N336" s="13" t="e">
        <f>IF(#REF!=E336,"OK",IF(#REF!=0,"-",IF(G336=#REF!,"OK","ER")))</f>
        <v>#REF!</v>
      </c>
      <c r="O336" s="9">
        <v>1234567</v>
      </c>
      <c r="P336" s="5">
        <v>45382</v>
      </c>
      <c r="Q336" s="5">
        <v>45591</v>
      </c>
      <c r="R336" s="9"/>
      <c r="S336" s="9"/>
      <c r="T336" s="9"/>
    </row>
    <row r="337" spans="1:20" x14ac:dyDescent="0.2">
      <c r="A337" s="9" t="s">
        <v>348</v>
      </c>
      <c r="B337" s="10"/>
      <c r="C337" s="10" t="s">
        <v>28</v>
      </c>
      <c r="D337" s="9" t="s">
        <v>15</v>
      </c>
      <c r="E337" s="9" t="s">
        <v>28</v>
      </c>
      <c r="F337" s="9" t="s">
        <v>29</v>
      </c>
      <c r="G337" s="9" t="s">
        <v>433</v>
      </c>
      <c r="H337" s="10">
        <v>0.95138888888888895</v>
      </c>
      <c r="I337" s="10">
        <v>1.0416666666666667</v>
      </c>
      <c r="J337" s="10">
        <v>9.0277777777777776E-2</v>
      </c>
      <c r="K337" s="10">
        <v>9.0277777777777776E-2</v>
      </c>
      <c r="L337" s="13" t="str">
        <f>IF(G274=0,"-",H274-I337)</f>
        <v>-</v>
      </c>
      <c r="M337" s="13">
        <v>1</v>
      </c>
      <c r="N337" s="13" t="str">
        <f>IF(D274=E337,"OK",IF(N274=0,"-",IF(G337=G274,"OK","ER")))</f>
        <v>-</v>
      </c>
      <c r="O337" s="9">
        <v>1234567</v>
      </c>
      <c r="P337" s="5">
        <v>45382</v>
      </c>
      <c r="Q337" s="5">
        <v>45591</v>
      </c>
      <c r="R337" s="9"/>
      <c r="S337" s="9"/>
      <c r="T337" s="9"/>
    </row>
    <row r="338" spans="1:20" x14ac:dyDescent="0.2">
      <c r="R338" s="9"/>
      <c r="S338" s="9"/>
      <c r="T338" s="9"/>
    </row>
    <row r="339" spans="1:20" x14ac:dyDescent="0.2">
      <c r="A339" s="9"/>
      <c r="B339" s="10"/>
      <c r="C339" s="10"/>
      <c r="D339" s="9"/>
      <c r="E339" s="9"/>
      <c r="F339" s="9"/>
      <c r="G339" s="9"/>
      <c r="H339" s="10"/>
      <c r="I339" s="10"/>
      <c r="J339" s="10"/>
      <c r="K339" s="10"/>
      <c r="L339" s="10"/>
      <c r="M339" s="9"/>
      <c r="N339" s="9"/>
      <c r="O339" s="9"/>
      <c r="P339" s="5"/>
      <c r="Q339" s="5"/>
      <c r="R339" s="9"/>
      <c r="S339" s="9"/>
      <c r="T339" s="9"/>
    </row>
    <row r="340" spans="1:20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9"/>
      <c r="S340" s="9"/>
      <c r="T340" s="9"/>
    </row>
    <row r="341" spans="1:20" x14ac:dyDescent="0.2">
      <c r="A341" s="9">
        <v>24</v>
      </c>
      <c r="B341" s="10" t="s">
        <v>15</v>
      </c>
      <c r="C341" s="9"/>
      <c r="D341" s="9" t="s">
        <v>15</v>
      </c>
      <c r="E341" s="9" t="s">
        <v>28</v>
      </c>
      <c r="F341" s="9" t="s">
        <v>29</v>
      </c>
      <c r="G341" s="9" t="s">
        <v>434</v>
      </c>
      <c r="H341" s="10">
        <v>0.25</v>
      </c>
      <c r="I341" s="10">
        <v>0.34027777777777779</v>
      </c>
      <c r="J341" s="10">
        <v>9.0277777777777776E-2</v>
      </c>
      <c r="K341" s="10">
        <v>9.0277777777777776E-2</v>
      </c>
      <c r="L341" s="13">
        <f>IF(G342=0,"-",H342-I341)</f>
        <v>2.777777777777779E-2</v>
      </c>
      <c r="M341" s="13">
        <v>1</v>
      </c>
      <c r="N341" s="13" t="str">
        <f>IF(D342=E341,"OK",IF(N342=0,"-",IF(G341=G342,"OK","ER")))</f>
        <v>OK</v>
      </c>
      <c r="O341" s="9">
        <v>1234567</v>
      </c>
      <c r="P341" s="5">
        <v>45382</v>
      </c>
      <c r="Q341" s="5">
        <v>45591</v>
      </c>
      <c r="R341" s="9"/>
      <c r="S341" s="9"/>
      <c r="T341" s="9"/>
    </row>
    <row r="342" spans="1:20" x14ac:dyDescent="0.2">
      <c r="A342" s="9">
        <v>24</v>
      </c>
      <c r="B342" s="10"/>
      <c r="C342" s="9"/>
      <c r="D342" s="9" t="s">
        <v>28</v>
      </c>
      <c r="E342" s="9" t="s">
        <v>15</v>
      </c>
      <c r="F342" s="9" t="s">
        <v>33</v>
      </c>
      <c r="G342" s="9" t="s">
        <v>435</v>
      </c>
      <c r="H342" s="10">
        <v>0.36805555555555558</v>
      </c>
      <c r="I342" s="10">
        <v>0.46180555555555558</v>
      </c>
      <c r="J342" s="10">
        <v>9.0277777777777776E-2</v>
      </c>
      <c r="K342" s="10">
        <v>9.0277777777777776E-2</v>
      </c>
      <c r="L342" s="13">
        <f>IF(G343=0,"-",H343-I342)</f>
        <v>5.2083333333333259E-2</v>
      </c>
      <c r="M342" s="13">
        <v>1</v>
      </c>
      <c r="N342" s="13" t="str">
        <f>IF(D343=E342,"OK",IF(N343=0,"-",IF(G342=G343,"OK","ER")))</f>
        <v>OK</v>
      </c>
      <c r="O342" s="9">
        <v>1234567</v>
      </c>
      <c r="P342" s="5">
        <v>45382</v>
      </c>
      <c r="Q342" s="5">
        <v>45591</v>
      </c>
      <c r="R342" s="9"/>
      <c r="S342" s="9"/>
      <c r="T342" s="9"/>
    </row>
    <row r="343" spans="1:20" x14ac:dyDescent="0.2">
      <c r="A343" s="9">
        <v>24</v>
      </c>
      <c r="B343" s="10"/>
      <c r="C343" s="9"/>
      <c r="D343" s="9" t="s">
        <v>15</v>
      </c>
      <c r="E343" s="9" t="s">
        <v>92</v>
      </c>
      <c r="F343" s="11" t="s">
        <v>114</v>
      </c>
      <c r="G343" s="11" t="s">
        <v>436</v>
      </c>
      <c r="H343" s="10">
        <v>0.51388888888888884</v>
      </c>
      <c r="I343" s="10">
        <v>0.80902777777777779</v>
      </c>
      <c r="J343" s="10">
        <v>0.21180555555555555</v>
      </c>
      <c r="K343" s="10">
        <v>0.2951388888888889</v>
      </c>
      <c r="L343" s="13">
        <f>IF(G344=0,"-",H344-I343)</f>
        <v>7.638888888888884E-2</v>
      </c>
      <c r="M343" s="13">
        <v>1</v>
      </c>
      <c r="N343" s="13" t="str">
        <f>IF(D344=E343,"OK",IF(N344=0,"-",IF(G343=G344,"OK","ER")))</f>
        <v>OK</v>
      </c>
      <c r="O343" s="9">
        <v>1234567</v>
      </c>
      <c r="P343" s="5">
        <v>45382</v>
      </c>
      <c r="Q343" s="5">
        <v>45591</v>
      </c>
      <c r="R343" s="9"/>
      <c r="S343" s="9"/>
      <c r="T343" s="9"/>
    </row>
    <row r="344" spans="1:20" x14ac:dyDescent="0.2">
      <c r="A344" s="9">
        <v>24</v>
      </c>
      <c r="B344" s="10"/>
      <c r="C344" s="9" t="s">
        <v>15</v>
      </c>
      <c r="D344" s="9" t="s">
        <v>92</v>
      </c>
      <c r="E344" s="9" t="s">
        <v>15</v>
      </c>
      <c r="F344" s="11" t="s">
        <v>117</v>
      </c>
      <c r="G344" s="11" t="s">
        <v>437</v>
      </c>
      <c r="H344" s="12">
        <v>0.88541666666666663</v>
      </c>
      <c r="I344" s="12">
        <v>2.0833333333333332E-2</v>
      </c>
      <c r="J344" s="10">
        <v>0.21875</v>
      </c>
      <c r="K344" s="10">
        <v>0.13541666666666666</v>
      </c>
      <c r="L344" s="13" t="str">
        <f>IF(G345=0,"-",H345-I344)</f>
        <v>-</v>
      </c>
      <c r="M344" s="13">
        <v>1</v>
      </c>
      <c r="N344" s="13" t="str">
        <f>IF(D345=E344,"OK",IF(N345=0,"-",IF(G344=G345,"OK","ER")))</f>
        <v>-</v>
      </c>
      <c r="O344" s="9">
        <v>1234567</v>
      </c>
      <c r="P344" s="5">
        <v>45382</v>
      </c>
      <c r="Q344" s="5">
        <v>45591</v>
      </c>
      <c r="R344" s="9"/>
      <c r="S344" s="9"/>
      <c r="T344" s="9"/>
    </row>
    <row r="345" spans="1:20" x14ac:dyDescent="0.2">
      <c r="A345" s="9"/>
      <c r="B345" s="10"/>
      <c r="C345" s="9"/>
      <c r="D345" s="9" t="s">
        <v>330</v>
      </c>
      <c r="E345" s="9" t="s">
        <v>330</v>
      </c>
      <c r="F345" s="9"/>
      <c r="G345" s="9"/>
      <c r="H345" s="10" t="s">
        <v>330</v>
      </c>
      <c r="I345" s="10" t="s">
        <v>330</v>
      </c>
      <c r="J345" s="10"/>
      <c r="K345" s="10"/>
      <c r="L345" s="10" t="s">
        <v>330</v>
      </c>
      <c r="M345" s="9"/>
      <c r="N345" s="9"/>
      <c r="O345" s="9"/>
      <c r="P345" s="5"/>
      <c r="Q345" s="5"/>
      <c r="R345" s="9"/>
      <c r="S345" s="9"/>
      <c r="T345" s="9"/>
    </row>
    <row r="346" spans="1:20" x14ac:dyDescent="0.2">
      <c r="A346" s="7"/>
      <c r="B346" s="8"/>
      <c r="C346" s="7"/>
      <c r="D346" s="7" t="s">
        <v>330</v>
      </c>
      <c r="E346" s="7" t="s">
        <v>330</v>
      </c>
      <c r="F346" s="7"/>
      <c r="G346" s="7"/>
      <c r="H346" s="8" t="s">
        <v>330</v>
      </c>
      <c r="I346" s="8" t="s">
        <v>330</v>
      </c>
      <c r="J346" s="8"/>
      <c r="K346" s="8"/>
      <c r="L346" s="8" t="s">
        <v>330</v>
      </c>
      <c r="M346" s="7"/>
      <c r="N346" s="7"/>
      <c r="O346" s="7"/>
      <c r="P346" s="7"/>
      <c r="Q346" s="7"/>
      <c r="R346" s="9"/>
      <c r="S346" s="9"/>
      <c r="T346" s="9"/>
    </row>
    <row r="347" spans="1:20" x14ac:dyDescent="0.2">
      <c r="A347" s="9" t="s">
        <v>438</v>
      </c>
      <c r="B347" s="10" t="s">
        <v>15</v>
      </c>
      <c r="C347" s="9"/>
      <c r="D347" s="9" t="s">
        <v>15</v>
      </c>
      <c r="E347" s="9" t="s">
        <v>64</v>
      </c>
      <c r="F347" s="11" t="s">
        <v>439</v>
      </c>
      <c r="G347" s="11" t="s">
        <v>440</v>
      </c>
      <c r="H347" s="10">
        <v>1.0416666666666667</v>
      </c>
      <c r="I347" s="10">
        <v>0.35416666666666669</v>
      </c>
      <c r="J347" s="10">
        <v>0.22916666666666666</v>
      </c>
      <c r="K347" s="10">
        <v>0.3125</v>
      </c>
      <c r="L347" s="13">
        <f t="shared" ref="L347:L352" si="32">IF(G348=0,"-",H348-I347)</f>
        <v>4.166666666666663E-2</v>
      </c>
      <c r="M347" s="13">
        <v>1</v>
      </c>
      <c r="N347" s="13" t="str">
        <f t="shared" ref="N347:N352" si="33">IF(D348=E347,"OK",IF(N348=0,"-",IF(G347=G348,"OK","ER")))</f>
        <v>OK</v>
      </c>
      <c r="O347" s="9">
        <v>1234567</v>
      </c>
      <c r="P347" s="5">
        <v>45382</v>
      </c>
      <c r="Q347" s="5">
        <v>45591</v>
      </c>
      <c r="R347" s="9"/>
      <c r="S347" s="9"/>
      <c r="T347" s="9"/>
    </row>
    <row r="348" spans="1:20" x14ac:dyDescent="0.2">
      <c r="A348" s="9" t="s">
        <v>438</v>
      </c>
      <c r="B348" s="10"/>
      <c r="C348" s="9"/>
      <c r="D348" s="9" t="s">
        <v>64</v>
      </c>
      <c r="E348" s="9" t="s">
        <v>15</v>
      </c>
      <c r="F348" s="11" t="s">
        <v>441</v>
      </c>
      <c r="G348" s="11" t="s">
        <v>442</v>
      </c>
      <c r="H348" s="10">
        <v>0.39583333333333331</v>
      </c>
      <c r="I348" s="18">
        <v>0.54166666666666663</v>
      </c>
      <c r="J348" s="10">
        <v>0.22916666666666666</v>
      </c>
      <c r="K348" s="10">
        <v>0.14583333333333334</v>
      </c>
      <c r="L348" s="13">
        <f t="shared" si="32"/>
        <v>5.902777777777779E-2</v>
      </c>
      <c r="M348" s="13">
        <v>1</v>
      </c>
      <c r="N348" s="13" t="str">
        <f t="shared" si="33"/>
        <v>OK</v>
      </c>
      <c r="O348" s="9">
        <v>1234567</v>
      </c>
      <c r="P348" s="5">
        <v>45382</v>
      </c>
      <c r="Q348" s="5">
        <v>45591</v>
      </c>
      <c r="R348" s="9"/>
      <c r="S348" s="9"/>
      <c r="T348" s="9"/>
    </row>
    <row r="349" spans="1:20" x14ac:dyDescent="0.2">
      <c r="A349" s="9" t="s">
        <v>438</v>
      </c>
      <c r="B349" s="10"/>
      <c r="C349" s="9"/>
      <c r="D349" s="9" t="s">
        <v>15</v>
      </c>
      <c r="E349" s="9" t="s">
        <v>91</v>
      </c>
      <c r="F349" s="9" t="s">
        <v>165</v>
      </c>
      <c r="G349" s="9" t="s">
        <v>443</v>
      </c>
      <c r="H349" s="10">
        <v>0.60069444444444442</v>
      </c>
      <c r="I349" s="10">
        <v>0.64236111111111105</v>
      </c>
      <c r="J349" s="10">
        <v>4.1666666666666664E-2</v>
      </c>
      <c r="K349" s="10">
        <v>4.1666666666666664E-2</v>
      </c>
      <c r="L349" s="13">
        <f t="shared" si="32"/>
        <v>2.430555555555558E-2</v>
      </c>
      <c r="M349" s="13">
        <v>1</v>
      </c>
      <c r="N349" s="13" t="str">
        <f t="shared" si="33"/>
        <v>OK</v>
      </c>
      <c r="O349" s="9">
        <v>1234567</v>
      </c>
      <c r="P349" s="5">
        <v>45382</v>
      </c>
      <c r="Q349" s="5">
        <v>45591</v>
      </c>
      <c r="R349" s="9"/>
      <c r="S349" s="9"/>
      <c r="T349" s="9"/>
    </row>
    <row r="350" spans="1:20" x14ac:dyDescent="0.2">
      <c r="A350" s="9" t="s">
        <v>438</v>
      </c>
      <c r="B350" s="10"/>
      <c r="C350" s="9"/>
      <c r="D350" s="9" t="s">
        <v>91</v>
      </c>
      <c r="E350" s="9" t="s">
        <v>15</v>
      </c>
      <c r="F350" s="9" t="s">
        <v>168</v>
      </c>
      <c r="G350" s="9" t="s">
        <v>444</v>
      </c>
      <c r="H350" s="10">
        <v>0.66666666666666663</v>
      </c>
      <c r="I350" s="10">
        <v>0.71180555555555547</v>
      </c>
      <c r="J350" s="10">
        <v>4.5138888888888888E-2</v>
      </c>
      <c r="K350" s="10">
        <v>4.5138888888888888E-2</v>
      </c>
      <c r="L350" s="13">
        <f t="shared" si="32"/>
        <v>2.430555555555558E-2</v>
      </c>
      <c r="M350" s="13">
        <v>1</v>
      </c>
      <c r="N350" s="13" t="str">
        <f t="shared" si="33"/>
        <v>OK</v>
      </c>
      <c r="O350" s="9">
        <v>1234567</v>
      </c>
      <c r="P350" s="5">
        <v>45382</v>
      </c>
      <c r="Q350" s="5">
        <v>45591</v>
      </c>
      <c r="R350" s="9"/>
      <c r="S350" s="9"/>
      <c r="T350" s="9"/>
    </row>
    <row r="351" spans="1:20" x14ac:dyDescent="0.2">
      <c r="A351" s="9" t="s">
        <v>438</v>
      </c>
      <c r="B351" s="10"/>
      <c r="C351" s="9"/>
      <c r="D351" s="9" t="s">
        <v>15</v>
      </c>
      <c r="E351" s="9" t="s">
        <v>28</v>
      </c>
      <c r="F351" s="9" t="s">
        <v>29</v>
      </c>
      <c r="G351" s="9" t="s">
        <v>445</v>
      </c>
      <c r="H351" s="10">
        <v>0.73611111111111105</v>
      </c>
      <c r="I351" s="10">
        <v>0.82638888888888884</v>
      </c>
      <c r="J351" s="10">
        <v>9.0277777777777776E-2</v>
      </c>
      <c r="K351" s="10">
        <v>9.0277777777777776E-2</v>
      </c>
      <c r="L351" s="13">
        <f t="shared" si="32"/>
        <v>2.777777777777779E-2</v>
      </c>
      <c r="M351" s="13">
        <v>1</v>
      </c>
      <c r="N351" s="13" t="str">
        <f t="shared" si="33"/>
        <v>OK</v>
      </c>
      <c r="O351" s="9">
        <v>1234567</v>
      </c>
      <c r="P351" s="5">
        <v>45382</v>
      </c>
      <c r="Q351" s="5">
        <v>45591</v>
      </c>
      <c r="R351" s="9"/>
      <c r="S351" s="9"/>
      <c r="T351" s="9"/>
    </row>
    <row r="352" spans="1:20" x14ac:dyDescent="0.2">
      <c r="A352" s="9" t="s">
        <v>438</v>
      </c>
      <c r="B352" s="10"/>
      <c r="C352" s="9" t="s">
        <v>15</v>
      </c>
      <c r="D352" s="9" t="s">
        <v>28</v>
      </c>
      <c r="E352" s="9" t="s">
        <v>15</v>
      </c>
      <c r="F352" s="9" t="s">
        <v>33</v>
      </c>
      <c r="G352" s="9" t="s">
        <v>446</v>
      </c>
      <c r="H352" s="10">
        <v>0.85416666666666663</v>
      </c>
      <c r="I352" s="10">
        <v>0.94444444444444442</v>
      </c>
      <c r="J352" s="10">
        <v>9.0277777777777776E-2</v>
      </c>
      <c r="K352" s="10">
        <v>9.0277777777777776E-2</v>
      </c>
      <c r="L352" s="13" t="str">
        <f t="shared" si="32"/>
        <v>-</v>
      </c>
      <c r="M352" s="13">
        <v>1</v>
      </c>
      <c r="N352" s="13" t="str">
        <f t="shared" si="33"/>
        <v>-</v>
      </c>
      <c r="O352" s="9">
        <v>1234567</v>
      </c>
      <c r="P352" s="5">
        <v>45382</v>
      </c>
      <c r="Q352" s="5">
        <v>45591</v>
      </c>
      <c r="R352" s="9"/>
      <c r="S352" s="9"/>
      <c r="T352" s="9"/>
    </row>
    <row r="353" spans="1:20" x14ac:dyDescent="0.2">
      <c r="A353" s="9"/>
      <c r="B353" s="10"/>
      <c r="C353" s="9"/>
      <c r="D353" s="9"/>
      <c r="E353" s="9"/>
      <c r="F353" s="9"/>
      <c r="G353" s="9"/>
      <c r="H353" s="10"/>
      <c r="I353" s="10"/>
      <c r="J353" s="10"/>
      <c r="K353" s="10"/>
      <c r="L353" s="10"/>
      <c r="M353" s="9"/>
      <c r="N353" s="9"/>
      <c r="O353" s="9"/>
      <c r="P353" s="5"/>
      <c r="Q353" s="5"/>
      <c r="R353" s="9"/>
      <c r="S353" s="9"/>
      <c r="T353" s="9"/>
    </row>
    <row r="354" spans="1:20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9"/>
      <c r="S354" s="9"/>
      <c r="T354" s="9"/>
    </row>
    <row r="355" spans="1:20" ht="16" x14ac:dyDescent="0.2">
      <c r="A355" s="22" t="s">
        <v>245</v>
      </c>
      <c r="B355" s="22" t="s">
        <v>246</v>
      </c>
      <c r="C355" s="22"/>
      <c r="D355" s="22" t="s">
        <v>246</v>
      </c>
      <c r="E355" s="22" t="s">
        <v>15</v>
      </c>
      <c r="F355" s="24" t="s">
        <v>278</v>
      </c>
      <c r="G355" s="25" t="s">
        <v>447</v>
      </c>
      <c r="H355" s="26">
        <v>0.27430555555555552</v>
      </c>
      <c r="I355" s="26">
        <v>0.31597222222222221</v>
      </c>
      <c r="J355" s="27">
        <v>4.1666666666666685E-2</v>
      </c>
      <c r="K355" s="27">
        <v>4.1666666666666685E-2</v>
      </c>
      <c r="L355" s="13">
        <f>IF(G495=0,"-",H495-I355)</f>
        <v>0.1076388888888889</v>
      </c>
      <c r="M355" s="13">
        <v>1</v>
      </c>
      <c r="N355" s="13" t="str">
        <f>IF(D495=E355,"OK",IF(N495=0,"-",IF(G355=G495,"OK","ER")))</f>
        <v>OK</v>
      </c>
      <c r="O355" s="28">
        <v>12356</v>
      </c>
      <c r="P355" s="29">
        <v>45382</v>
      </c>
      <c r="Q355" s="30">
        <v>45443</v>
      </c>
      <c r="R355" s="14"/>
      <c r="S355" s="31"/>
      <c r="T355" s="31"/>
    </row>
    <row r="356" spans="1:20" x14ac:dyDescent="0.2">
      <c r="A356" s="9" t="s">
        <v>448</v>
      </c>
      <c r="B356" s="10"/>
      <c r="C356" s="9"/>
      <c r="D356" s="9" t="s">
        <v>15</v>
      </c>
      <c r="E356" s="9" t="s">
        <v>140</v>
      </c>
      <c r="F356" s="11" t="s">
        <v>141</v>
      </c>
      <c r="G356" s="11" t="s">
        <v>449</v>
      </c>
      <c r="H356" s="10">
        <v>0.3576388888888889</v>
      </c>
      <c r="I356" s="10">
        <v>0.4201388888888889</v>
      </c>
      <c r="J356" s="10">
        <v>6.25E-2</v>
      </c>
      <c r="K356" s="10">
        <v>6.25E-2</v>
      </c>
      <c r="L356" s="13">
        <f>IF(G357=0,"-",H357-I356)</f>
        <v>5.902777777777779E-2</v>
      </c>
      <c r="M356" s="13">
        <v>1</v>
      </c>
      <c r="N356" s="13" t="str">
        <f>IF(D357=E356,"OK",IF(N357=0,"-",IF(G356=G357,"OK","ER")))</f>
        <v>OK</v>
      </c>
      <c r="O356" s="9">
        <v>1234567</v>
      </c>
      <c r="P356" s="5">
        <v>45382</v>
      </c>
      <c r="Q356" s="5">
        <v>45591</v>
      </c>
      <c r="R356" s="9"/>
      <c r="S356" s="9"/>
      <c r="T356" s="9"/>
    </row>
    <row r="357" spans="1:20" x14ac:dyDescent="0.2">
      <c r="A357" s="9" t="s">
        <v>448</v>
      </c>
      <c r="B357" s="10"/>
      <c r="C357" s="9"/>
      <c r="D357" s="9" t="s">
        <v>140</v>
      </c>
      <c r="E357" s="9" t="s">
        <v>15</v>
      </c>
      <c r="F357" s="11" t="s">
        <v>143</v>
      </c>
      <c r="G357" s="11" t="s">
        <v>450</v>
      </c>
      <c r="H357" s="10">
        <v>0.47916666666666669</v>
      </c>
      <c r="I357" s="10">
        <v>0.54166666666666674</v>
      </c>
      <c r="J357" s="10">
        <v>6.25E-2</v>
      </c>
      <c r="K357" s="10">
        <v>6.25E-2</v>
      </c>
      <c r="L357" s="13">
        <f>IF(G365=0,"-",H365-I357)</f>
        <v>0.15277777777777779</v>
      </c>
      <c r="M357" s="13">
        <v>1</v>
      </c>
      <c r="N357" s="13" t="str">
        <f>IF(D365=E357,"OK",IF(N365=0,"-",IF(G357=G365,"OK","ER")))</f>
        <v>OK</v>
      </c>
      <c r="O357" s="9">
        <v>1234567</v>
      </c>
      <c r="P357" s="5">
        <v>45382</v>
      </c>
      <c r="Q357" s="5">
        <v>45591</v>
      </c>
      <c r="R357" s="9"/>
      <c r="S357" s="9"/>
      <c r="T357" s="9"/>
    </row>
    <row r="358" spans="1:20" ht="16" x14ac:dyDescent="0.2">
      <c r="A358" s="9" t="s">
        <v>448</v>
      </c>
      <c r="B358" s="23"/>
      <c r="C358" s="23"/>
      <c r="D358" s="22" t="s">
        <v>15</v>
      </c>
      <c r="E358" s="22" t="s">
        <v>246</v>
      </c>
      <c r="F358" s="24" t="s">
        <v>247</v>
      </c>
      <c r="G358" s="25" t="s">
        <v>451</v>
      </c>
      <c r="H358" s="26">
        <f>I358-J358</f>
        <v>0.58333333333333337</v>
      </c>
      <c r="I358" s="26">
        <v>0.625</v>
      </c>
      <c r="J358" s="27">
        <v>4.1666666666666664E-2</v>
      </c>
      <c r="K358" s="27">
        <v>7.9861111111111105E-2</v>
      </c>
      <c r="L358" s="13" t="str">
        <f>IF(G489=0,"-",H489-I358)</f>
        <v>-</v>
      </c>
      <c r="M358" s="13">
        <v>1</v>
      </c>
      <c r="N358" s="13" t="str">
        <f>IF(D489=E358,"OK",IF(N489=0,"-",IF(G358=G489,"OK","ER")))</f>
        <v>-</v>
      </c>
      <c r="O358" s="28">
        <v>23567</v>
      </c>
      <c r="P358" s="29">
        <v>45382</v>
      </c>
      <c r="Q358" s="30">
        <v>45443</v>
      </c>
      <c r="R358" s="14"/>
      <c r="S358" s="31"/>
      <c r="T358" s="31"/>
    </row>
    <row r="359" spans="1:20" x14ac:dyDescent="0.2">
      <c r="A359" s="9" t="s">
        <v>448</v>
      </c>
      <c r="B359" s="23"/>
      <c r="C359" s="23"/>
      <c r="D359" s="9" t="s">
        <v>246</v>
      </c>
      <c r="E359" s="23" t="s">
        <v>452</v>
      </c>
      <c r="F359" s="32" t="s">
        <v>453</v>
      </c>
      <c r="G359" s="32" t="s">
        <v>454</v>
      </c>
      <c r="H359" s="33">
        <v>0.65625</v>
      </c>
      <c r="I359" s="33">
        <v>0.84722222222222199</v>
      </c>
      <c r="J359" s="33">
        <v>0.19097222222222199</v>
      </c>
      <c r="K359" s="33">
        <v>0.19097222222222199</v>
      </c>
      <c r="L359" s="13">
        <f>IF(G360=0,"-",H360-I359)</f>
        <v>5.2083333333333037E-2</v>
      </c>
      <c r="M359" s="13">
        <v>1</v>
      </c>
      <c r="N359" s="13" t="str">
        <f>IF(D360=E359,"OK",IF(N360=0,"-",IF(G359=G360,"OK","ER")))</f>
        <v>OK</v>
      </c>
      <c r="O359" s="9">
        <v>246</v>
      </c>
      <c r="P359" s="5">
        <v>45382</v>
      </c>
      <c r="Q359" s="5">
        <v>45591</v>
      </c>
      <c r="R359" s="34"/>
      <c r="S359" s="35"/>
      <c r="T359" s="35"/>
    </row>
    <row r="360" spans="1:20" x14ac:dyDescent="0.2">
      <c r="A360" s="9" t="s">
        <v>448</v>
      </c>
      <c r="B360" s="23"/>
      <c r="C360" s="23" t="s">
        <v>246</v>
      </c>
      <c r="D360" s="9" t="s">
        <v>452</v>
      </c>
      <c r="E360" s="23" t="s">
        <v>246</v>
      </c>
      <c r="F360" s="32" t="s">
        <v>455</v>
      </c>
      <c r="G360" s="32" t="s">
        <v>456</v>
      </c>
      <c r="H360" s="33">
        <v>0.89930555555555503</v>
      </c>
      <c r="I360" s="33">
        <v>1.38888888888889E-2</v>
      </c>
      <c r="J360" s="33">
        <v>0.11458333333333381</v>
      </c>
      <c r="K360" s="33">
        <v>0.11458333333333381</v>
      </c>
      <c r="L360" s="13" t="str">
        <f>IF(G487=0,"-",H487-I360)</f>
        <v>-</v>
      </c>
      <c r="M360" s="13">
        <v>1</v>
      </c>
      <c r="N360" s="13" t="str">
        <f>IF(D487=E360,"OK",IF(N487=0,"-",IF(G360=G487,"OK","ER")))</f>
        <v>-</v>
      </c>
      <c r="O360" s="9">
        <v>246</v>
      </c>
      <c r="P360" s="5">
        <v>45382</v>
      </c>
      <c r="Q360" s="5">
        <v>45591</v>
      </c>
      <c r="R360" s="34"/>
      <c r="S360" s="35"/>
      <c r="T360" s="35"/>
    </row>
    <row r="361" spans="1:20" x14ac:dyDescent="0.2">
      <c r="A361" s="9"/>
      <c r="B361" s="10"/>
      <c r="C361" s="9"/>
      <c r="D361" s="9"/>
      <c r="E361" s="9"/>
      <c r="F361" s="9"/>
      <c r="G361" s="9"/>
      <c r="H361" s="10"/>
      <c r="I361" s="10"/>
      <c r="J361" s="10"/>
      <c r="K361" s="10"/>
      <c r="L361" s="10"/>
      <c r="M361" s="9"/>
      <c r="N361" s="9"/>
      <c r="O361" s="9"/>
      <c r="P361" s="5"/>
      <c r="Q361" s="5"/>
      <c r="R361" s="9"/>
      <c r="S361" s="9"/>
      <c r="T361" s="9"/>
    </row>
    <row r="362" spans="1:20" x14ac:dyDescent="0.2">
      <c r="A362" s="7"/>
      <c r="B362" s="8"/>
      <c r="C362" s="8"/>
      <c r="D362" s="7"/>
      <c r="E362" s="7"/>
      <c r="F362" s="7"/>
      <c r="G362" s="7"/>
      <c r="H362" s="8"/>
      <c r="I362" s="8"/>
      <c r="J362" s="8"/>
      <c r="K362" s="8"/>
      <c r="L362" s="8"/>
      <c r="M362" s="43"/>
      <c r="N362" s="43"/>
      <c r="O362" s="7"/>
      <c r="P362" s="7"/>
      <c r="Q362" s="7"/>
      <c r="R362" s="9"/>
      <c r="S362" s="9"/>
      <c r="T362" s="9"/>
    </row>
    <row r="363" spans="1:20" x14ac:dyDescent="0.2">
      <c r="A363" s="9">
        <v>29</v>
      </c>
      <c r="B363" s="9" t="s">
        <v>15</v>
      </c>
      <c r="C363" s="9"/>
      <c r="D363" s="9" t="s">
        <v>15</v>
      </c>
      <c r="E363" s="9" t="s">
        <v>457</v>
      </c>
      <c r="F363" s="11" t="s">
        <v>458</v>
      </c>
      <c r="G363" s="11" t="s">
        <v>459</v>
      </c>
      <c r="H363" s="12">
        <v>0.36805555555555558</v>
      </c>
      <c r="I363" s="12">
        <v>0.4548611111111111</v>
      </c>
      <c r="J363" s="10">
        <v>7.9861111111111105E-2</v>
      </c>
      <c r="K363" s="10">
        <v>7.9861111111111105E-2</v>
      </c>
      <c r="L363" s="13">
        <f>IF(G364=0,"-",H364-I363)</f>
        <v>4.166666666666663E-2</v>
      </c>
      <c r="M363" s="13">
        <v>1</v>
      </c>
      <c r="N363" s="13" t="str">
        <f>IF(D364=E363,"OK",IF(N364=0,"-",IF(G363=G364,"OK","ER")))</f>
        <v>OK</v>
      </c>
      <c r="O363" s="9">
        <v>1234567</v>
      </c>
      <c r="P363" s="5">
        <v>45382</v>
      </c>
      <c r="Q363" s="5">
        <v>45591</v>
      </c>
      <c r="R363" s="9"/>
      <c r="S363" s="9"/>
      <c r="T363" s="9"/>
    </row>
    <row r="364" spans="1:20" x14ac:dyDescent="0.2">
      <c r="A364" s="9">
        <v>29</v>
      </c>
      <c r="B364" s="10"/>
      <c r="C364" s="9"/>
      <c r="D364" s="9" t="s">
        <v>457</v>
      </c>
      <c r="E364" s="9" t="s">
        <v>15</v>
      </c>
      <c r="F364" s="11" t="s">
        <v>460</v>
      </c>
      <c r="G364" s="11" t="s">
        <v>461</v>
      </c>
      <c r="H364" s="12">
        <v>0.49652777777777773</v>
      </c>
      <c r="I364" s="12">
        <v>0.57638888888888884</v>
      </c>
      <c r="J364" s="10">
        <v>7.9861111111111105E-2</v>
      </c>
      <c r="K364" s="10">
        <v>7.9861111111111105E-2</v>
      </c>
      <c r="L364" s="13">
        <f>IF(G119=0,"-",H119-I364)</f>
        <v>0.13541666666666663</v>
      </c>
      <c r="M364" s="13">
        <v>1</v>
      </c>
      <c r="N364" s="13" t="str">
        <f>IF(D119=E364,"OK",IF(N119=0,"-",IF(G364=G119,"OK","ER")))</f>
        <v>OK</v>
      </c>
      <c r="O364" s="9">
        <v>1234567</v>
      </c>
      <c r="P364" s="5">
        <v>45382</v>
      </c>
      <c r="Q364" s="5">
        <v>45591</v>
      </c>
      <c r="R364" s="9"/>
      <c r="S364" s="9"/>
      <c r="T364" s="9"/>
    </row>
    <row r="365" spans="1:20" x14ac:dyDescent="0.2">
      <c r="A365" s="9">
        <v>29</v>
      </c>
      <c r="B365" s="10"/>
      <c r="C365" s="9"/>
      <c r="D365" s="9" t="s">
        <v>15</v>
      </c>
      <c r="E365" s="9" t="s">
        <v>388</v>
      </c>
      <c r="F365" s="9" t="s">
        <v>462</v>
      </c>
      <c r="G365" s="9" t="s">
        <v>463</v>
      </c>
      <c r="H365" s="10">
        <v>0.69444444444444453</v>
      </c>
      <c r="I365" s="10">
        <v>0.74305555555555569</v>
      </c>
      <c r="J365" s="10">
        <v>4.8611111111111112E-2</v>
      </c>
      <c r="K365" s="10">
        <v>4.8611111111111112E-2</v>
      </c>
      <c r="L365" s="13">
        <f>IF(G366=0,"-",H366-I365)</f>
        <v>2.430555555555558E-2</v>
      </c>
      <c r="M365" s="13">
        <v>1</v>
      </c>
      <c r="N365" s="13" t="str">
        <f>IF(D366=E365,"OK",IF(N366=0,"-",IF(G365=G366,"OK","ER")))</f>
        <v>OK</v>
      </c>
      <c r="O365" s="9">
        <v>1234567</v>
      </c>
      <c r="P365" s="5">
        <v>45382</v>
      </c>
      <c r="Q365" s="5">
        <v>45591</v>
      </c>
      <c r="R365" s="9"/>
      <c r="S365" s="9"/>
      <c r="T365" s="9"/>
    </row>
    <row r="366" spans="1:20" x14ac:dyDescent="0.2">
      <c r="A366" s="9">
        <v>29</v>
      </c>
      <c r="B366" s="10"/>
      <c r="C366" s="10" t="s">
        <v>15</v>
      </c>
      <c r="D366" s="9" t="s">
        <v>388</v>
      </c>
      <c r="E366" s="21" t="s">
        <v>15</v>
      </c>
      <c r="F366" s="21" t="s">
        <v>464</v>
      </c>
      <c r="G366" s="9" t="s">
        <v>465</v>
      </c>
      <c r="H366" s="10">
        <v>0.76736111111111127</v>
      </c>
      <c r="I366" s="10">
        <v>0.81597222222222243</v>
      </c>
      <c r="J366" s="10">
        <v>4.8611111111111112E-2</v>
      </c>
      <c r="K366" s="10">
        <v>4.8611111111111112E-2</v>
      </c>
      <c r="L366" s="13" t="str">
        <f>IF(G361=0,"-",H361-I366)</f>
        <v>-</v>
      </c>
      <c r="M366" s="13">
        <v>1</v>
      </c>
      <c r="N366" s="13" t="str">
        <f>IF(D361=E366,"OK",IF(N361=0,"-",IF(G366=G361,"OK","ER")))</f>
        <v>-</v>
      </c>
      <c r="O366" s="9">
        <v>1234567</v>
      </c>
      <c r="P366" s="5">
        <v>45382</v>
      </c>
      <c r="Q366" s="5">
        <v>45591</v>
      </c>
      <c r="R366" s="9"/>
      <c r="S366" s="9"/>
      <c r="T366" s="9"/>
    </row>
    <row r="369" spans="1:20" x14ac:dyDescent="0.2">
      <c r="A369" s="9"/>
      <c r="B369" s="10"/>
      <c r="C369" s="9"/>
      <c r="D369" s="9"/>
      <c r="E369" s="9"/>
      <c r="F369" s="9"/>
      <c r="G369" s="9"/>
      <c r="H369" s="10"/>
      <c r="I369" s="10"/>
      <c r="J369" s="10"/>
      <c r="K369" s="10"/>
      <c r="L369" s="10"/>
      <c r="M369" s="9"/>
      <c r="N369" s="9"/>
      <c r="O369" s="9"/>
      <c r="P369" s="5"/>
      <c r="Q369" s="5"/>
      <c r="R369" s="9"/>
      <c r="S369" s="9"/>
      <c r="T369" s="9"/>
    </row>
    <row r="370" spans="1:20" x14ac:dyDescent="0.2">
      <c r="A370" s="7"/>
      <c r="B370" s="8"/>
      <c r="C370" s="7"/>
      <c r="D370" s="7"/>
      <c r="E370" s="7"/>
      <c r="F370" s="7"/>
      <c r="G370" s="7"/>
      <c r="H370" s="8"/>
      <c r="I370" s="8"/>
      <c r="J370" s="8"/>
      <c r="K370" s="8"/>
      <c r="L370" s="8"/>
      <c r="M370" s="7"/>
      <c r="N370" s="7"/>
      <c r="O370" s="7"/>
      <c r="P370" s="7"/>
      <c r="Q370" s="7"/>
      <c r="R370" s="9"/>
      <c r="S370" s="9"/>
      <c r="T370" s="9"/>
    </row>
    <row r="371" spans="1:20" x14ac:dyDescent="0.2">
      <c r="A371" s="9" t="s">
        <v>466</v>
      </c>
      <c r="B371" s="10" t="s">
        <v>15</v>
      </c>
      <c r="C371" s="10"/>
      <c r="D371" s="9" t="s">
        <v>15</v>
      </c>
      <c r="E371" s="9" t="s">
        <v>203</v>
      </c>
      <c r="F371" s="9" t="s">
        <v>204</v>
      </c>
      <c r="G371" s="9" t="s">
        <v>467</v>
      </c>
      <c r="H371" s="10">
        <v>0.22222222222222221</v>
      </c>
      <c r="I371" s="10">
        <v>0.2638888888888889</v>
      </c>
      <c r="J371" s="10">
        <v>4.1666666666666664E-2</v>
      </c>
      <c r="K371" s="10">
        <v>4.1666666666666664E-2</v>
      </c>
      <c r="L371" s="13">
        <f t="shared" ref="L371:L376" si="34">IF(G372=0,"-",H372-I371)</f>
        <v>2.430555555555558E-2</v>
      </c>
      <c r="M371" s="13">
        <v>1</v>
      </c>
      <c r="N371" s="13" t="str">
        <f t="shared" ref="N371:N376" si="35">IF(D372=E371,"OK",IF(N372=0,"-",IF(G371=G372,"OK","ER")))</f>
        <v>OK</v>
      </c>
      <c r="O371" s="9">
        <v>1234567</v>
      </c>
      <c r="P371" s="5">
        <v>45382</v>
      </c>
      <c r="Q371" s="5">
        <v>45591</v>
      </c>
      <c r="R371" s="9"/>
      <c r="S371" s="9"/>
      <c r="T371" s="9"/>
    </row>
    <row r="372" spans="1:20" x14ac:dyDescent="0.2">
      <c r="A372" s="9" t="s">
        <v>466</v>
      </c>
      <c r="B372" s="10"/>
      <c r="C372" s="9"/>
      <c r="D372" s="9" t="s">
        <v>203</v>
      </c>
      <c r="E372" s="9" t="s">
        <v>15</v>
      </c>
      <c r="F372" s="9" t="s">
        <v>206</v>
      </c>
      <c r="G372" s="9" t="s">
        <v>468</v>
      </c>
      <c r="H372" s="10">
        <v>0.28819444444444448</v>
      </c>
      <c r="I372" s="10">
        <v>0.32986111111111116</v>
      </c>
      <c r="J372" s="10">
        <v>4.1666666666666664E-2</v>
      </c>
      <c r="K372" s="10">
        <v>4.1666666666666664E-2</v>
      </c>
      <c r="L372" s="13">
        <f t="shared" si="34"/>
        <v>4.513888888888884E-2</v>
      </c>
      <c r="M372" s="13">
        <v>1</v>
      </c>
      <c r="N372" s="13" t="str">
        <f t="shared" si="35"/>
        <v>OK</v>
      </c>
      <c r="O372" s="9">
        <v>1234567</v>
      </c>
      <c r="P372" s="5">
        <v>45382</v>
      </c>
      <c r="Q372" s="5">
        <v>45591</v>
      </c>
      <c r="R372" s="9"/>
      <c r="S372" s="9"/>
      <c r="T372" s="9"/>
    </row>
    <row r="373" spans="1:20" x14ac:dyDescent="0.2">
      <c r="A373" s="9" t="s">
        <v>466</v>
      </c>
      <c r="B373" s="10"/>
      <c r="C373" s="9"/>
      <c r="D373" s="9" t="s">
        <v>15</v>
      </c>
      <c r="E373" s="9" t="s">
        <v>469</v>
      </c>
      <c r="F373" s="11" t="s">
        <v>470</v>
      </c>
      <c r="G373" s="11" t="s">
        <v>471</v>
      </c>
      <c r="H373" s="10">
        <v>0.375</v>
      </c>
      <c r="I373" s="10">
        <v>0.50347222222222221</v>
      </c>
      <c r="J373" s="10">
        <v>8.6805555555555566E-2</v>
      </c>
      <c r="K373" s="10">
        <v>0.12847222222222224</v>
      </c>
      <c r="L373" s="13">
        <f t="shared" si="34"/>
        <v>4.166666666666663E-2</v>
      </c>
      <c r="M373" s="13">
        <v>1</v>
      </c>
      <c r="N373" s="13" t="str">
        <f t="shared" si="35"/>
        <v>OK</v>
      </c>
      <c r="O373" s="9">
        <v>1234567</v>
      </c>
      <c r="P373" s="5">
        <v>45382</v>
      </c>
      <c r="Q373" s="5">
        <v>45591</v>
      </c>
      <c r="R373" s="9"/>
      <c r="S373" s="9"/>
      <c r="T373" s="9"/>
    </row>
    <row r="374" spans="1:20" x14ac:dyDescent="0.2">
      <c r="A374" s="9" t="s">
        <v>466</v>
      </c>
      <c r="B374" s="10"/>
      <c r="C374" s="9"/>
      <c r="D374" s="9" t="s">
        <v>469</v>
      </c>
      <c r="E374" s="9" t="s">
        <v>15</v>
      </c>
      <c r="F374" s="11" t="s">
        <v>472</v>
      </c>
      <c r="G374" s="11" t="s">
        <v>473</v>
      </c>
      <c r="H374" s="10">
        <v>0.54513888888888884</v>
      </c>
      <c r="I374" s="10">
        <v>0.59027777777777768</v>
      </c>
      <c r="J374" s="10">
        <v>8.6805555555555566E-2</v>
      </c>
      <c r="K374" s="10">
        <v>4.5138888888888888E-2</v>
      </c>
      <c r="L374" s="13">
        <f t="shared" si="34"/>
        <v>4.861111111111116E-2</v>
      </c>
      <c r="M374" s="13">
        <v>1</v>
      </c>
      <c r="N374" s="13" t="str">
        <f t="shared" si="35"/>
        <v>OK</v>
      </c>
      <c r="O374" s="9">
        <v>1234567</v>
      </c>
      <c r="P374" s="5">
        <v>45382</v>
      </c>
      <c r="Q374" s="5">
        <v>45591</v>
      </c>
      <c r="R374" s="9"/>
      <c r="S374" s="9"/>
      <c r="T374" s="9"/>
    </row>
    <row r="375" spans="1:20" x14ac:dyDescent="0.2">
      <c r="A375" s="9" t="s">
        <v>466</v>
      </c>
      <c r="B375" s="10"/>
      <c r="C375" s="10"/>
      <c r="D375" s="9" t="s">
        <v>15</v>
      </c>
      <c r="E375" s="9" t="s">
        <v>170</v>
      </c>
      <c r="F375" s="9" t="s">
        <v>171</v>
      </c>
      <c r="G375" s="9" t="s">
        <v>474</v>
      </c>
      <c r="H375" s="10">
        <v>0.63888888888888884</v>
      </c>
      <c r="I375" s="10">
        <v>0.72222222222222221</v>
      </c>
      <c r="J375" s="10">
        <v>8.3333333333333329E-2</v>
      </c>
      <c r="K375" s="10">
        <v>8.3333333333333329E-2</v>
      </c>
      <c r="L375" s="13">
        <f t="shared" si="34"/>
        <v>2.430555555555558E-2</v>
      </c>
      <c r="M375" s="13">
        <v>1</v>
      </c>
      <c r="N375" s="13" t="str">
        <f t="shared" si="35"/>
        <v>OK</v>
      </c>
      <c r="O375" s="9">
        <v>1234567</v>
      </c>
      <c r="P375" s="5">
        <v>45382</v>
      </c>
      <c r="Q375" s="5">
        <v>45591</v>
      </c>
      <c r="R375" s="9"/>
      <c r="S375" s="9"/>
      <c r="T375" s="9"/>
    </row>
    <row r="376" spans="1:20" x14ac:dyDescent="0.2">
      <c r="A376" s="9" t="s">
        <v>466</v>
      </c>
      <c r="B376" s="10"/>
      <c r="C376" s="9" t="s">
        <v>15</v>
      </c>
      <c r="D376" s="9" t="s">
        <v>170</v>
      </c>
      <c r="E376" s="9" t="s">
        <v>15</v>
      </c>
      <c r="F376" s="9" t="s">
        <v>173</v>
      </c>
      <c r="G376" s="9" t="s">
        <v>475</v>
      </c>
      <c r="H376" s="10">
        <v>0.74652777777777779</v>
      </c>
      <c r="I376" s="10">
        <v>0.82986111111111116</v>
      </c>
      <c r="J376" s="10">
        <v>8.3333333333333329E-2</v>
      </c>
      <c r="K376" s="10">
        <v>8.3333333333333329E-2</v>
      </c>
      <c r="L376" s="13" t="str">
        <f t="shared" si="34"/>
        <v>-</v>
      </c>
      <c r="M376" s="13">
        <v>1</v>
      </c>
      <c r="N376" s="13" t="str">
        <f t="shared" si="35"/>
        <v>-</v>
      </c>
      <c r="O376" s="9">
        <v>1234567</v>
      </c>
      <c r="P376" s="5">
        <v>45382</v>
      </c>
      <c r="Q376" s="5">
        <v>45591</v>
      </c>
      <c r="R376" s="9"/>
      <c r="S376" s="9"/>
      <c r="T376" s="9"/>
    </row>
    <row r="377" spans="1:20" x14ac:dyDescent="0.2">
      <c r="A377" s="9"/>
      <c r="B377" s="10"/>
      <c r="C377" s="9"/>
      <c r="D377" s="9"/>
      <c r="E377" s="9"/>
      <c r="F377" s="9"/>
      <c r="G377" s="9"/>
      <c r="H377" s="10"/>
      <c r="I377" s="10"/>
      <c r="J377" s="10"/>
      <c r="K377" s="10"/>
      <c r="L377" s="10"/>
      <c r="M377" s="9"/>
      <c r="N377" s="9"/>
      <c r="O377" s="9"/>
      <c r="P377" s="5"/>
      <c r="Q377" s="5"/>
      <c r="R377" s="9"/>
      <c r="S377" s="9"/>
      <c r="T377" s="9"/>
    </row>
    <row r="378" spans="1:20" x14ac:dyDescent="0.2">
      <c r="A378" s="7"/>
      <c r="B378" s="8"/>
      <c r="C378" s="7"/>
      <c r="D378" s="7"/>
      <c r="E378" s="7"/>
      <c r="F378" s="7"/>
      <c r="G378" s="7"/>
      <c r="H378" s="8"/>
      <c r="I378" s="8"/>
      <c r="J378" s="8"/>
      <c r="K378" s="8"/>
      <c r="L378" s="8"/>
      <c r="M378" s="7"/>
      <c r="N378" s="7"/>
      <c r="O378" s="7"/>
      <c r="P378" s="7"/>
      <c r="Q378" s="7"/>
      <c r="R378" s="9"/>
      <c r="S378" s="9"/>
      <c r="T378" s="9"/>
    </row>
    <row r="379" spans="1:20" x14ac:dyDescent="0.2">
      <c r="A379" s="9" t="s">
        <v>476</v>
      </c>
      <c r="B379" s="10" t="s">
        <v>15</v>
      </c>
      <c r="C379" s="9"/>
      <c r="D379" s="9" t="s">
        <v>15</v>
      </c>
      <c r="E379" s="9" t="s">
        <v>469</v>
      </c>
      <c r="F379" s="11" t="s">
        <v>470</v>
      </c>
      <c r="G379" s="11" t="s">
        <v>477</v>
      </c>
      <c r="H379" s="10">
        <v>0.29861111111111105</v>
      </c>
      <c r="I379" s="10">
        <v>0.42708333333333331</v>
      </c>
      <c r="J379" s="10">
        <v>8.6805555555555566E-2</v>
      </c>
      <c r="K379" s="10">
        <v>0.12847222222222224</v>
      </c>
      <c r="L379" s="13">
        <f>IF(G380=0,"-",H380-I379)</f>
        <v>4.1666666666666685E-2</v>
      </c>
      <c r="M379" s="13">
        <v>1</v>
      </c>
      <c r="N379" s="13" t="str">
        <f>IF(D380=E379,"OK",IF(N380=0,"-",IF(G379=G380,"OK","ER")))</f>
        <v>OK</v>
      </c>
      <c r="O379" s="9">
        <v>1234567</v>
      </c>
      <c r="P379" s="5">
        <v>45382</v>
      </c>
      <c r="Q379" s="5">
        <v>45591</v>
      </c>
      <c r="R379" s="9"/>
      <c r="S379" s="9"/>
      <c r="T379" s="9"/>
    </row>
    <row r="380" spans="1:20" x14ac:dyDescent="0.2">
      <c r="A380" s="9" t="s">
        <v>476</v>
      </c>
      <c r="B380" s="10"/>
      <c r="C380" s="9"/>
      <c r="D380" s="9" t="s">
        <v>469</v>
      </c>
      <c r="E380" s="9" t="s">
        <v>177</v>
      </c>
      <c r="F380" s="11" t="s">
        <v>478</v>
      </c>
      <c r="G380" s="11" t="s">
        <v>479</v>
      </c>
      <c r="H380" s="10">
        <v>0.46875</v>
      </c>
      <c r="I380" s="10">
        <v>0.54861111111111116</v>
      </c>
      <c r="J380" s="10">
        <v>0.12152777777777778</v>
      </c>
      <c r="K380" s="10">
        <v>7.9861111111111105E-2</v>
      </c>
      <c r="L380" s="13">
        <f>IF(G381=0,"-",H381-I380)</f>
        <v>9.7222222222222099E-2</v>
      </c>
      <c r="M380" s="13">
        <v>1</v>
      </c>
      <c r="N380" s="13" t="str">
        <f>IF(D381=E380,"OK",IF(N381=0,"-",IF(G380=G381,"OK","ER")))</f>
        <v>OK</v>
      </c>
      <c r="O380" s="9">
        <v>1234567</v>
      </c>
      <c r="P380" s="5">
        <v>45382</v>
      </c>
      <c r="Q380" s="5">
        <v>45591</v>
      </c>
      <c r="R380" s="9"/>
      <c r="S380" s="9"/>
      <c r="T380" s="9"/>
    </row>
    <row r="381" spans="1:20" x14ac:dyDescent="0.2">
      <c r="A381" s="9" t="s">
        <v>476</v>
      </c>
      <c r="B381" s="9"/>
      <c r="C381" s="9"/>
      <c r="D381" s="9" t="s">
        <v>177</v>
      </c>
      <c r="E381" s="9" t="s">
        <v>92</v>
      </c>
      <c r="F381" s="11" t="s">
        <v>480</v>
      </c>
      <c r="G381" s="11" t="s">
        <v>481</v>
      </c>
      <c r="H381" s="10">
        <v>0.64583333333333326</v>
      </c>
      <c r="I381" s="10">
        <v>0.90625</v>
      </c>
      <c r="J381" s="10">
        <v>0.17708333333333334</v>
      </c>
      <c r="K381" s="10">
        <v>0.26041666666666669</v>
      </c>
      <c r="L381" s="13">
        <f>IF(G382=0,"-",H382-I381)</f>
        <v>4.166666666666663E-2</v>
      </c>
      <c r="M381" s="13">
        <v>1</v>
      </c>
      <c r="N381" s="13" t="str">
        <f>IF(D382=E381,"OK",IF(N382=0,"-",IF(G381=G382,"OK","ER")))</f>
        <v>OK</v>
      </c>
      <c r="O381" s="9">
        <v>1234567</v>
      </c>
      <c r="P381" s="5">
        <v>45382</v>
      </c>
      <c r="Q381" s="5">
        <v>45591</v>
      </c>
      <c r="R381" s="9"/>
      <c r="S381" s="9"/>
      <c r="T381" s="9"/>
    </row>
    <row r="382" spans="1:20" x14ac:dyDescent="0.2">
      <c r="A382" s="9" t="s">
        <v>476</v>
      </c>
      <c r="B382" s="9"/>
      <c r="C382" s="9" t="s">
        <v>177</v>
      </c>
      <c r="D382" s="9" t="s">
        <v>92</v>
      </c>
      <c r="E382" s="9" t="s">
        <v>177</v>
      </c>
      <c r="F382" s="11" t="s">
        <v>482</v>
      </c>
      <c r="G382" s="11" t="s">
        <v>483</v>
      </c>
      <c r="H382" s="10">
        <v>0.94791666666666663</v>
      </c>
      <c r="I382" s="10">
        <v>5.9027777777777783E-2</v>
      </c>
      <c r="J382" s="10">
        <v>0.19444444444444445</v>
      </c>
      <c r="K382" s="10">
        <v>0.1111111111111111</v>
      </c>
      <c r="L382" s="13" t="str">
        <f>IF(G383=0,"-",H383-I382)</f>
        <v>-</v>
      </c>
      <c r="M382" s="13">
        <v>1</v>
      </c>
      <c r="N382" s="13" t="str">
        <f>IF(D383=E382,"OK",IF(N383=0,"-",IF(G382=G383,"OK","ER")))</f>
        <v>-</v>
      </c>
      <c r="O382" s="9">
        <v>1234567</v>
      </c>
      <c r="P382" s="5">
        <v>45382</v>
      </c>
      <c r="Q382" s="5">
        <v>45591</v>
      </c>
      <c r="R382" s="9"/>
      <c r="S382" s="9"/>
      <c r="T382" s="9"/>
    </row>
    <row r="383" spans="1:20" x14ac:dyDescent="0.2">
      <c r="A383" s="9"/>
      <c r="B383" s="10"/>
      <c r="C383" s="9"/>
      <c r="D383" s="9"/>
      <c r="E383" s="9"/>
      <c r="F383" s="9"/>
      <c r="G383" s="9"/>
      <c r="H383" s="10"/>
      <c r="I383" s="10"/>
      <c r="J383" s="10"/>
      <c r="K383" s="10"/>
      <c r="L383" s="10"/>
      <c r="M383" s="9"/>
      <c r="N383" s="9"/>
      <c r="O383" s="9"/>
      <c r="P383" s="5"/>
      <c r="Q383" s="5"/>
      <c r="R383" s="9"/>
      <c r="S383" s="9"/>
      <c r="T383" s="9"/>
    </row>
    <row r="384" spans="1:20" x14ac:dyDescent="0.2">
      <c r="A384" s="7"/>
      <c r="B384" s="42"/>
      <c r="C384" s="8"/>
      <c r="D384" s="7"/>
      <c r="E384" s="7"/>
      <c r="F384" s="7"/>
      <c r="G384" s="7"/>
      <c r="H384" s="8"/>
      <c r="I384" s="8"/>
      <c r="J384" s="8"/>
      <c r="K384" s="8"/>
      <c r="L384" s="8"/>
      <c r="M384" s="7"/>
      <c r="N384" s="7"/>
      <c r="O384" s="7"/>
      <c r="P384" s="7"/>
      <c r="Q384" s="7"/>
      <c r="R384" s="9"/>
      <c r="S384" s="9"/>
      <c r="T384" s="9"/>
    </row>
    <row r="385" spans="1:20" x14ac:dyDescent="0.2">
      <c r="A385" s="9">
        <v>33</v>
      </c>
      <c r="B385" s="9" t="s">
        <v>15</v>
      </c>
      <c r="C385" s="9"/>
      <c r="D385" s="9" t="s">
        <v>15</v>
      </c>
      <c r="E385" s="9" t="s">
        <v>91</v>
      </c>
      <c r="F385" s="9" t="s">
        <v>165</v>
      </c>
      <c r="G385" s="9" t="s">
        <v>484</v>
      </c>
      <c r="H385" s="10">
        <v>0.23611111111111113</v>
      </c>
      <c r="I385" s="10">
        <v>0.27777777777777779</v>
      </c>
      <c r="J385" s="10">
        <v>4.1666666666666664E-2</v>
      </c>
      <c r="K385" s="10">
        <v>4.1666666666666664E-2</v>
      </c>
      <c r="L385" s="13">
        <f t="shared" ref="L385:L390" si="36">IF(G386=0,"-",H386-I385)</f>
        <v>2.430555555555558E-2</v>
      </c>
      <c r="M385" s="13">
        <v>1</v>
      </c>
      <c r="N385" s="13" t="str">
        <f t="shared" ref="N385:N390" si="37">IF(D386=E385,"OK",IF(N386=0,"-",IF(G385=G386,"OK","ER")))</f>
        <v>OK</v>
      </c>
      <c r="O385" s="9">
        <v>1234567</v>
      </c>
      <c r="P385" s="5">
        <v>45382</v>
      </c>
      <c r="Q385" s="5">
        <v>45591</v>
      </c>
      <c r="R385" s="9"/>
      <c r="S385" s="9"/>
      <c r="T385" s="9"/>
    </row>
    <row r="386" spans="1:20" x14ac:dyDescent="0.2">
      <c r="A386" s="9">
        <v>33</v>
      </c>
      <c r="B386" s="10"/>
      <c r="C386" s="9"/>
      <c r="D386" s="9" t="s">
        <v>91</v>
      </c>
      <c r="E386" s="9" t="s">
        <v>15</v>
      </c>
      <c r="F386" s="9" t="s">
        <v>168</v>
      </c>
      <c r="G386" s="9" t="s">
        <v>485</v>
      </c>
      <c r="H386" s="10">
        <v>0.30208333333333337</v>
      </c>
      <c r="I386" s="10">
        <v>0.34722222222222227</v>
      </c>
      <c r="J386" s="10">
        <v>4.5138888888888888E-2</v>
      </c>
      <c r="K386" s="10">
        <v>4.5138888888888888E-2</v>
      </c>
      <c r="L386" s="13">
        <f t="shared" si="36"/>
        <v>4.8611111111111105E-2</v>
      </c>
      <c r="M386" s="13">
        <v>1</v>
      </c>
      <c r="N386" s="13" t="str">
        <f t="shared" si="37"/>
        <v>OK</v>
      </c>
      <c r="O386" s="9">
        <v>1234567</v>
      </c>
      <c r="P386" s="5">
        <v>45382</v>
      </c>
      <c r="Q386" s="5">
        <v>45591</v>
      </c>
      <c r="R386" s="9"/>
      <c r="S386" s="9"/>
      <c r="T386" s="9"/>
    </row>
    <row r="387" spans="1:20" x14ac:dyDescent="0.2">
      <c r="A387" s="9">
        <v>33</v>
      </c>
      <c r="B387" s="10"/>
      <c r="C387" s="10"/>
      <c r="D387" s="9" t="s">
        <v>15</v>
      </c>
      <c r="E387" s="9" t="s">
        <v>486</v>
      </c>
      <c r="F387" s="11" t="s">
        <v>487</v>
      </c>
      <c r="G387" s="11" t="s">
        <v>488</v>
      </c>
      <c r="H387" s="10">
        <v>0.39583333333333337</v>
      </c>
      <c r="I387" s="10">
        <v>0.52430555555555558</v>
      </c>
      <c r="J387" s="10">
        <v>7.9861111111111105E-2</v>
      </c>
      <c r="K387" s="10">
        <v>0.12152777777777778</v>
      </c>
      <c r="L387" s="13">
        <f t="shared" si="36"/>
        <v>4.166666666666663E-2</v>
      </c>
      <c r="M387" s="13">
        <v>1</v>
      </c>
      <c r="N387" s="13" t="str">
        <f t="shared" si="37"/>
        <v>OK</v>
      </c>
      <c r="O387" s="9">
        <v>1234567</v>
      </c>
      <c r="P387" s="5">
        <v>45382</v>
      </c>
      <c r="Q387" s="5">
        <v>45591</v>
      </c>
      <c r="R387" s="9"/>
      <c r="S387" s="9"/>
      <c r="T387" s="9"/>
    </row>
    <row r="388" spans="1:20" x14ac:dyDescent="0.2">
      <c r="A388" s="9">
        <v>33</v>
      </c>
      <c r="B388" s="10"/>
      <c r="C388" s="10"/>
      <c r="D388" s="9" t="s">
        <v>486</v>
      </c>
      <c r="E388" s="9" t="s">
        <v>15</v>
      </c>
      <c r="F388" s="11" t="s">
        <v>489</v>
      </c>
      <c r="G388" s="11" t="s">
        <v>490</v>
      </c>
      <c r="H388" s="10">
        <v>0.56597222222222221</v>
      </c>
      <c r="I388" s="10">
        <v>0.59722222222222221</v>
      </c>
      <c r="J388" s="10">
        <v>7.9861111111111105E-2</v>
      </c>
      <c r="K388" s="10">
        <v>3.8194444444444441E-2</v>
      </c>
      <c r="L388" s="13">
        <f t="shared" si="36"/>
        <v>5.555555555555558E-2</v>
      </c>
      <c r="M388" s="13">
        <v>1</v>
      </c>
      <c r="N388" s="13" t="str">
        <f t="shared" si="37"/>
        <v>OK</v>
      </c>
      <c r="O388" s="9">
        <v>1234567</v>
      </c>
      <c r="P388" s="5">
        <v>45382</v>
      </c>
      <c r="Q388" s="5">
        <v>45591</v>
      </c>
      <c r="R388" s="9"/>
      <c r="S388" s="9"/>
      <c r="T388" s="9"/>
    </row>
    <row r="389" spans="1:20" x14ac:dyDescent="0.2">
      <c r="A389" s="9">
        <v>33</v>
      </c>
      <c r="B389" s="10"/>
      <c r="C389" s="9"/>
      <c r="D389" s="9" t="s">
        <v>15</v>
      </c>
      <c r="E389" s="9" t="s">
        <v>177</v>
      </c>
      <c r="F389" s="9" t="s">
        <v>178</v>
      </c>
      <c r="G389" s="9" t="s">
        <v>491</v>
      </c>
      <c r="H389" s="10">
        <v>0.65277777777777779</v>
      </c>
      <c r="I389" s="10">
        <v>0.70833333333333337</v>
      </c>
      <c r="J389" s="10">
        <v>5.5555555555555552E-2</v>
      </c>
      <c r="K389" s="10">
        <v>5.5555555555555552E-2</v>
      </c>
      <c r="L389" s="13">
        <f t="shared" si="36"/>
        <v>2.777777777777779E-2</v>
      </c>
      <c r="M389" s="13">
        <v>1</v>
      </c>
      <c r="N389" s="13" t="str">
        <f t="shared" si="37"/>
        <v>OK</v>
      </c>
      <c r="O389" s="9">
        <v>1234567</v>
      </c>
      <c r="P389" s="5">
        <v>45382</v>
      </c>
      <c r="Q389" s="5">
        <v>45591</v>
      </c>
      <c r="R389" s="9"/>
      <c r="S389" s="9"/>
      <c r="T389" s="9"/>
    </row>
    <row r="390" spans="1:20" x14ac:dyDescent="0.2">
      <c r="A390" s="9">
        <v>33</v>
      </c>
      <c r="B390" s="10"/>
      <c r="C390" s="9" t="s">
        <v>15</v>
      </c>
      <c r="D390" s="9" t="s">
        <v>177</v>
      </c>
      <c r="E390" s="9" t="s">
        <v>15</v>
      </c>
      <c r="F390" s="9" t="s">
        <v>180</v>
      </c>
      <c r="G390" s="9" t="s">
        <v>492</v>
      </c>
      <c r="H390" s="10">
        <v>0.73611111111111116</v>
      </c>
      <c r="I390" s="10">
        <v>0.79513888888888895</v>
      </c>
      <c r="J390" s="10">
        <v>5.9027777777777783E-2</v>
      </c>
      <c r="K390" s="10">
        <v>5.9027777777777783E-2</v>
      </c>
      <c r="L390" s="13" t="str">
        <f t="shared" si="36"/>
        <v>-</v>
      </c>
      <c r="M390" s="13">
        <v>1</v>
      </c>
      <c r="N390" s="13" t="str">
        <f t="shared" si="37"/>
        <v>-</v>
      </c>
      <c r="O390" s="9">
        <v>1234567</v>
      </c>
      <c r="P390" s="5">
        <v>45382</v>
      </c>
      <c r="Q390" s="5">
        <v>45591</v>
      </c>
      <c r="R390" s="9"/>
      <c r="S390" s="9"/>
      <c r="T390" s="9"/>
    </row>
    <row r="391" spans="1:20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5"/>
      <c r="Q391" s="5"/>
      <c r="R391" s="9"/>
      <c r="S391" s="9"/>
      <c r="T391" s="9"/>
    </row>
    <row r="392" spans="1:20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9"/>
      <c r="S392" s="9"/>
      <c r="T392" s="9"/>
    </row>
    <row r="393" spans="1:20" x14ac:dyDescent="0.2">
      <c r="A393" s="9" t="s">
        <v>493</v>
      </c>
      <c r="B393" s="10" t="s">
        <v>15</v>
      </c>
      <c r="C393" s="17"/>
      <c r="D393" s="9" t="s">
        <v>15</v>
      </c>
      <c r="E393" s="9" t="s">
        <v>52</v>
      </c>
      <c r="F393" s="11" t="s">
        <v>53</v>
      </c>
      <c r="G393" s="11" t="s">
        <v>494</v>
      </c>
      <c r="H393" s="12">
        <v>0.29166666666666669</v>
      </c>
      <c r="I393" s="12">
        <v>0.49305555555555558</v>
      </c>
      <c r="J393" s="10">
        <v>0.15972222222222224</v>
      </c>
      <c r="K393" s="10">
        <v>0.20138888888888887</v>
      </c>
      <c r="L393" s="13">
        <f>IF(G394=0,"-",H394-I393)</f>
        <v>5.5555555555555469E-2</v>
      </c>
      <c r="M393" s="13">
        <v>1</v>
      </c>
      <c r="N393" s="13" t="str">
        <f>IF(D394=E393,"OK",IF(N394=0,"-",IF(G393=G394,"OK","ER")))</f>
        <v>OK</v>
      </c>
      <c r="O393" s="9">
        <v>1234567</v>
      </c>
      <c r="P393" s="5">
        <v>45382</v>
      </c>
      <c r="Q393" s="5">
        <v>45591</v>
      </c>
      <c r="R393" s="9"/>
      <c r="S393" s="9"/>
      <c r="T393" s="9"/>
    </row>
    <row r="394" spans="1:20" x14ac:dyDescent="0.2">
      <c r="A394" s="9" t="s">
        <v>493</v>
      </c>
      <c r="B394" s="10"/>
      <c r="C394" s="9"/>
      <c r="D394" s="9" t="s">
        <v>52</v>
      </c>
      <c r="E394" s="9" t="s">
        <v>28</v>
      </c>
      <c r="F394" s="11" t="s">
        <v>130</v>
      </c>
      <c r="G394" s="11" t="s">
        <v>495</v>
      </c>
      <c r="H394" s="10">
        <v>0.54861111111111105</v>
      </c>
      <c r="I394" s="10">
        <v>0.72222222222222221</v>
      </c>
      <c r="J394" s="10">
        <v>0.21875</v>
      </c>
      <c r="K394" s="10">
        <v>0.17708333333333334</v>
      </c>
      <c r="L394" s="13">
        <f>IF(G395=0,"-",H395-I394)</f>
        <v>0.10069444444444442</v>
      </c>
      <c r="M394" s="13">
        <v>1</v>
      </c>
      <c r="N394" s="13" t="str">
        <f>IF(D395=E394,"OK",IF(N395=0,"-",IF(G394=G395,"OK","ER")))</f>
        <v>OK</v>
      </c>
      <c r="O394" s="9">
        <v>1234567</v>
      </c>
      <c r="P394" s="5">
        <v>45382</v>
      </c>
      <c r="Q394" s="5">
        <v>45591</v>
      </c>
      <c r="R394" s="9"/>
      <c r="S394" s="9"/>
      <c r="T394" s="9"/>
    </row>
    <row r="395" spans="1:20" x14ac:dyDescent="0.2">
      <c r="A395" s="9" t="s">
        <v>493</v>
      </c>
      <c r="B395" s="10"/>
      <c r="C395" s="9" t="s">
        <v>28</v>
      </c>
      <c r="D395" s="9" t="s">
        <v>28</v>
      </c>
      <c r="E395" s="9" t="s">
        <v>58</v>
      </c>
      <c r="F395" s="11" t="s">
        <v>496</v>
      </c>
      <c r="G395" s="11" t="s">
        <v>497</v>
      </c>
      <c r="H395" s="12">
        <v>0.82291666666666663</v>
      </c>
      <c r="I395" s="12">
        <v>0.96527777777777779</v>
      </c>
      <c r="J395" s="10">
        <v>0.20486111111111113</v>
      </c>
      <c r="K395" s="10">
        <v>0.1423611111111111</v>
      </c>
      <c r="L395" s="13">
        <f>IF('[1]10APR D3'!G302=0,"-",'[1]10APR D3'!H302-I395)</f>
        <v>-0.95833333333333337</v>
      </c>
      <c r="M395" s="13">
        <v>1</v>
      </c>
      <c r="N395" s="13" t="str">
        <f>IF('[1]10APR D3'!D302=E395,"OK",IF('[1]10APR D3'!N302=0,"-",IF(G395='[1]10APR D3'!G302,"OK","ER")))</f>
        <v>OK</v>
      </c>
      <c r="O395" s="15" t="s">
        <v>498</v>
      </c>
      <c r="P395" s="5">
        <v>45382</v>
      </c>
      <c r="Q395" s="5">
        <v>45591</v>
      </c>
      <c r="R395" s="9"/>
      <c r="S395" s="9"/>
      <c r="T395" s="9"/>
    </row>
    <row r="397" spans="1:20" x14ac:dyDescent="0.2">
      <c r="A397" s="9"/>
      <c r="B397" s="10"/>
      <c r="C397" s="17"/>
      <c r="D397" s="9"/>
      <c r="E397" s="9"/>
      <c r="F397" s="9"/>
      <c r="G397" s="9"/>
      <c r="H397" s="10"/>
      <c r="I397" s="10"/>
      <c r="J397" s="10"/>
      <c r="K397" s="10"/>
      <c r="L397" s="10"/>
      <c r="M397" s="9"/>
      <c r="N397" s="9"/>
      <c r="O397" s="9"/>
      <c r="P397" s="5"/>
      <c r="Q397" s="5"/>
      <c r="R397" s="9"/>
      <c r="S397" s="9"/>
      <c r="T397" s="9"/>
    </row>
    <row r="398" spans="1:20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9"/>
      <c r="S398" s="9"/>
      <c r="T398" s="9"/>
    </row>
    <row r="399" spans="1:20" x14ac:dyDescent="0.2">
      <c r="A399" s="9" t="s">
        <v>355</v>
      </c>
      <c r="B399" s="9" t="s">
        <v>28</v>
      </c>
      <c r="C399" s="9"/>
      <c r="D399" s="9" t="s">
        <v>92</v>
      </c>
      <c r="E399" s="9" t="s">
        <v>28</v>
      </c>
      <c r="F399" s="11" t="s">
        <v>152</v>
      </c>
      <c r="G399" s="11" t="s">
        <v>499</v>
      </c>
      <c r="H399" s="10">
        <v>0.2673611111111111</v>
      </c>
      <c r="I399" s="10">
        <v>0.37152777777777779</v>
      </c>
      <c r="J399" s="10">
        <v>0.1875</v>
      </c>
      <c r="K399" s="10">
        <v>0.10416666666666667</v>
      </c>
      <c r="L399" s="13">
        <f t="shared" ref="L399:L404" si="38">IF(G400=0,"-",H400-I399)</f>
        <v>9.3749999999999944E-2</v>
      </c>
      <c r="M399" s="13">
        <v>1</v>
      </c>
      <c r="N399" s="13" t="str">
        <f t="shared" ref="N399:N404" si="39">IF(D400=E399,"OK",IF(N400=0,"-",IF(G399=G400,"OK","ER")))</f>
        <v>OK</v>
      </c>
      <c r="O399" s="9">
        <v>1234567</v>
      </c>
      <c r="P399" s="5">
        <v>45382</v>
      </c>
      <c r="Q399" s="5">
        <v>45591</v>
      </c>
      <c r="R399" s="9"/>
      <c r="S399" s="9"/>
      <c r="T399" s="9"/>
    </row>
    <row r="400" spans="1:20" x14ac:dyDescent="0.2">
      <c r="A400" s="9" t="s">
        <v>355</v>
      </c>
      <c r="B400" s="9"/>
      <c r="C400" s="9"/>
      <c r="D400" s="9" t="s">
        <v>28</v>
      </c>
      <c r="E400" s="9" t="s">
        <v>140</v>
      </c>
      <c r="F400" s="11" t="s">
        <v>500</v>
      </c>
      <c r="G400" s="11" t="s">
        <v>501</v>
      </c>
      <c r="H400" s="10">
        <v>0.46527777777777773</v>
      </c>
      <c r="I400" s="10">
        <v>0.54166666666666663</v>
      </c>
      <c r="J400" s="10">
        <v>7.6388888888888895E-2</v>
      </c>
      <c r="K400" s="10">
        <v>7.6388888888888895E-2</v>
      </c>
      <c r="L400" s="13">
        <f t="shared" si="38"/>
        <v>4.1666666666666741E-2</v>
      </c>
      <c r="M400" s="13">
        <v>1</v>
      </c>
      <c r="N400" s="13" t="str">
        <f t="shared" si="39"/>
        <v>OK</v>
      </c>
      <c r="O400" s="9">
        <v>1234567</v>
      </c>
      <c r="P400" s="5">
        <v>45382</v>
      </c>
      <c r="Q400" s="5">
        <v>45591</v>
      </c>
      <c r="R400" s="9"/>
      <c r="S400" s="9"/>
      <c r="T400" s="9"/>
    </row>
    <row r="401" spans="1:20" x14ac:dyDescent="0.2">
      <c r="A401" s="9" t="s">
        <v>355</v>
      </c>
      <c r="B401" s="9"/>
      <c r="C401" s="9"/>
      <c r="D401" s="9" t="s">
        <v>140</v>
      </c>
      <c r="E401" s="9" t="s">
        <v>28</v>
      </c>
      <c r="F401" s="11" t="s">
        <v>502</v>
      </c>
      <c r="G401" s="11" t="s">
        <v>503</v>
      </c>
      <c r="H401" s="10">
        <v>0.58333333333333337</v>
      </c>
      <c r="I401" s="10">
        <v>0.65972222222222221</v>
      </c>
      <c r="J401" s="10">
        <v>7.6388888888888895E-2</v>
      </c>
      <c r="K401" s="10">
        <v>7.6388888888888895E-2</v>
      </c>
      <c r="L401" s="13">
        <f t="shared" si="38"/>
        <v>4.5138888888888951E-2</v>
      </c>
      <c r="M401" s="13">
        <v>1</v>
      </c>
      <c r="N401" s="13" t="str">
        <f t="shared" si="39"/>
        <v>OK</v>
      </c>
      <c r="O401" s="9">
        <v>1234567</v>
      </c>
      <c r="P401" s="5">
        <v>45382</v>
      </c>
      <c r="Q401" s="5">
        <v>45591</v>
      </c>
      <c r="R401" s="9"/>
      <c r="S401" s="9"/>
      <c r="T401" s="9"/>
    </row>
    <row r="402" spans="1:20" x14ac:dyDescent="0.2">
      <c r="A402" s="9" t="s">
        <v>355</v>
      </c>
      <c r="B402" s="10"/>
      <c r="C402" s="9"/>
      <c r="D402" s="9" t="s">
        <v>28</v>
      </c>
      <c r="E402" s="9" t="s">
        <v>383</v>
      </c>
      <c r="F402" s="9" t="s">
        <v>384</v>
      </c>
      <c r="G402" s="9" t="s">
        <v>504</v>
      </c>
      <c r="H402" s="10">
        <v>0.70486111111111116</v>
      </c>
      <c r="I402" s="10">
        <v>0.79513888888888895</v>
      </c>
      <c r="J402" s="10">
        <v>9.0277777777777776E-2</v>
      </c>
      <c r="K402" s="10">
        <v>9.0277777777777776E-2</v>
      </c>
      <c r="L402" s="13">
        <f t="shared" si="38"/>
        <v>2.777777777777779E-2</v>
      </c>
      <c r="M402" s="13">
        <v>1</v>
      </c>
      <c r="N402" s="13" t="str">
        <f t="shared" si="39"/>
        <v>OK</v>
      </c>
      <c r="O402" s="9" t="s">
        <v>79</v>
      </c>
      <c r="P402" s="5">
        <v>45382</v>
      </c>
      <c r="Q402" s="5">
        <v>45591</v>
      </c>
      <c r="R402" s="9"/>
      <c r="S402" s="9"/>
      <c r="T402" s="9"/>
    </row>
    <row r="403" spans="1:20" x14ac:dyDescent="0.2">
      <c r="A403" s="9" t="s">
        <v>355</v>
      </c>
      <c r="B403" s="9"/>
      <c r="C403" s="9"/>
      <c r="D403" s="9" t="s">
        <v>383</v>
      </c>
      <c r="E403" s="9" t="s">
        <v>28</v>
      </c>
      <c r="F403" s="9" t="s">
        <v>386</v>
      </c>
      <c r="G403" s="9" t="s">
        <v>505</v>
      </c>
      <c r="H403" s="10">
        <v>0.82291666666666674</v>
      </c>
      <c r="I403" s="10">
        <v>0.91319444444444453</v>
      </c>
      <c r="J403" s="10">
        <v>9.0277777777777776E-2</v>
      </c>
      <c r="K403" s="10">
        <v>9.0277777777777776E-2</v>
      </c>
      <c r="L403" s="13">
        <f t="shared" si="38"/>
        <v>5.5555555555555469E-2</v>
      </c>
      <c r="M403" s="13">
        <v>1</v>
      </c>
      <c r="N403" s="13" t="str">
        <f t="shared" si="39"/>
        <v>OK</v>
      </c>
      <c r="O403" s="9" t="s">
        <v>79</v>
      </c>
      <c r="P403" s="5">
        <v>45382</v>
      </c>
      <c r="Q403" s="5">
        <v>45591</v>
      </c>
      <c r="R403" s="9"/>
      <c r="S403" s="9"/>
      <c r="T403" s="9"/>
    </row>
    <row r="404" spans="1:20" x14ac:dyDescent="0.2">
      <c r="A404" s="9" t="s">
        <v>355</v>
      </c>
      <c r="B404" s="9"/>
      <c r="C404" s="9" t="s">
        <v>28</v>
      </c>
      <c r="D404" s="9" t="s">
        <v>28</v>
      </c>
      <c r="E404" s="9" t="s">
        <v>92</v>
      </c>
      <c r="F404" s="11" t="s">
        <v>149</v>
      </c>
      <c r="G404" s="11" t="s">
        <v>506</v>
      </c>
      <c r="H404" s="10">
        <v>0.96875</v>
      </c>
      <c r="I404" s="10">
        <v>1.2291666666666667</v>
      </c>
      <c r="J404" s="10">
        <v>0.17708333333333334</v>
      </c>
      <c r="K404" s="10">
        <v>0.26041666666666669</v>
      </c>
      <c r="L404" s="13" t="str">
        <f t="shared" si="38"/>
        <v>-</v>
      </c>
      <c r="M404" s="13">
        <v>1</v>
      </c>
      <c r="N404" s="13" t="str">
        <f t="shared" si="39"/>
        <v>-</v>
      </c>
      <c r="O404" s="9">
        <v>1234567</v>
      </c>
      <c r="P404" s="5">
        <v>45382</v>
      </c>
      <c r="Q404" s="5">
        <v>45591</v>
      </c>
      <c r="R404" s="9"/>
      <c r="S404" s="9"/>
      <c r="T404" s="9"/>
    </row>
    <row r="405" spans="1:20" x14ac:dyDescent="0.2">
      <c r="A405" s="9"/>
      <c r="B405" s="9"/>
      <c r="C405" s="9"/>
      <c r="D405" s="9"/>
      <c r="E405" s="9"/>
      <c r="F405" s="9"/>
      <c r="G405" s="9"/>
      <c r="H405" s="10"/>
      <c r="I405" s="10"/>
      <c r="J405" s="10"/>
      <c r="K405" s="10"/>
      <c r="L405" s="10"/>
      <c r="M405" s="9"/>
      <c r="N405" s="9"/>
      <c r="O405" s="9"/>
      <c r="P405" s="5"/>
      <c r="Q405" s="5"/>
      <c r="R405" s="9"/>
      <c r="S405" s="9"/>
      <c r="T405" s="9"/>
    </row>
    <row r="406" spans="1:20" x14ac:dyDescent="0.2">
      <c r="A406" s="7"/>
      <c r="B406" s="7"/>
      <c r="C406" s="7"/>
      <c r="D406" s="7"/>
      <c r="E406" s="7"/>
      <c r="F406" s="7"/>
      <c r="G406" s="7"/>
      <c r="H406" s="8"/>
      <c r="I406" s="8"/>
      <c r="J406" s="8"/>
      <c r="K406" s="8"/>
      <c r="L406" s="8"/>
      <c r="M406" s="7"/>
      <c r="N406" s="7"/>
      <c r="O406" s="7"/>
      <c r="P406" s="7"/>
      <c r="Q406" s="7"/>
      <c r="R406" s="9"/>
      <c r="S406" s="9"/>
      <c r="T406" s="9"/>
    </row>
    <row r="407" spans="1:20" x14ac:dyDescent="0.2">
      <c r="A407" s="9" t="s">
        <v>507</v>
      </c>
      <c r="B407" s="9" t="s">
        <v>28</v>
      </c>
      <c r="C407" s="9"/>
      <c r="D407" s="9" t="s">
        <v>28</v>
      </c>
      <c r="E407" s="9" t="s">
        <v>103</v>
      </c>
      <c r="F407" s="11" t="s">
        <v>508</v>
      </c>
      <c r="G407" s="11" t="s">
        <v>509</v>
      </c>
      <c r="H407" s="10">
        <v>3.8194444444444448E-2</v>
      </c>
      <c r="I407" s="10">
        <v>0.29166666666666669</v>
      </c>
      <c r="J407" s="10">
        <v>0.1875</v>
      </c>
      <c r="K407" s="10">
        <v>0.27083333333333331</v>
      </c>
      <c r="L407" s="13">
        <f t="shared" ref="L407:L410" si="40">IF(G408=0,"-",H408-I407)</f>
        <v>4.1666666666666685E-2</v>
      </c>
      <c r="M407" s="13">
        <v>1</v>
      </c>
      <c r="N407" s="13" t="str">
        <f t="shared" ref="N407:N410" si="41">IF(D408=E407,"OK",IF(N408=0,"-",IF(G407=G408,"OK","ER")))</f>
        <v>OK</v>
      </c>
      <c r="O407" s="9">
        <v>1234567</v>
      </c>
      <c r="P407" s="5">
        <v>45382</v>
      </c>
      <c r="Q407" s="5">
        <v>45591</v>
      </c>
      <c r="R407" s="9"/>
      <c r="S407" s="9"/>
      <c r="T407" s="9"/>
    </row>
    <row r="408" spans="1:20" x14ac:dyDescent="0.2">
      <c r="A408" s="9" t="s">
        <v>507</v>
      </c>
      <c r="B408" s="9"/>
      <c r="C408" s="9"/>
      <c r="D408" s="9" t="s">
        <v>103</v>
      </c>
      <c r="E408" s="9" t="s">
        <v>28</v>
      </c>
      <c r="F408" s="11" t="s">
        <v>510</v>
      </c>
      <c r="G408" s="11" t="s">
        <v>511</v>
      </c>
      <c r="H408" s="10">
        <v>0.33333333333333337</v>
      </c>
      <c r="I408" s="10">
        <v>0.43750000000000006</v>
      </c>
      <c r="J408" s="10">
        <v>0.1875</v>
      </c>
      <c r="K408" s="10">
        <v>0.10416666666666667</v>
      </c>
      <c r="L408" s="13">
        <f t="shared" si="40"/>
        <v>4.8611111111111105E-2</v>
      </c>
      <c r="M408" s="13">
        <v>1</v>
      </c>
      <c r="N408" s="13" t="str">
        <f t="shared" si="41"/>
        <v>OK</v>
      </c>
      <c r="O408" s="9">
        <v>1234567</v>
      </c>
      <c r="P408" s="5">
        <v>45382</v>
      </c>
      <c r="Q408" s="5">
        <v>45591</v>
      </c>
      <c r="R408" s="9"/>
      <c r="S408" s="9"/>
      <c r="T408" s="9"/>
    </row>
    <row r="409" spans="1:20" x14ac:dyDescent="0.2">
      <c r="A409" s="9" t="s">
        <v>507</v>
      </c>
      <c r="B409" s="10"/>
      <c r="C409" s="9"/>
      <c r="D409" s="9" t="s">
        <v>28</v>
      </c>
      <c r="E409" s="9" t="s">
        <v>187</v>
      </c>
      <c r="F409" s="9" t="s">
        <v>512</v>
      </c>
      <c r="G409" s="9" t="s">
        <v>513</v>
      </c>
      <c r="H409" s="10">
        <v>0.48611111111111116</v>
      </c>
      <c r="I409" s="10">
        <v>0.53819444444444453</v>
      </c>
      <c r="J409" s="10">
        <v>5.2083333333333336E-2</v>
      </c>
      <c r="K409" s="10">
        <v>5.2083333333333336E-2</v>
      </c>
      <c r="L409" s="13">
        <f t="shared" si="40"/>
        <v>2.430555555555558E-2</v>
      </c>
      <c r="M409" s="13">
        <v>1</v>
      </c>
      <c r="N409" s="13" t="str">
        <f t="shared" si="41"/>
        <v>OK</v>
      </c>
      <c r="O409" s="9">
        <v>1234567</v>
      </c>
      <c r="P409" s="5">
        <v>45382</v>
      </c>
      <c r="Q409" s="5">
        <v>45591</v>
      </c>
      <c r="R409" s="9"/>
      <c r="S409" s="9"/>
      <c r="T409" s="9"/>
    </row>
    <row r="410" spans="1:20" x14ac:dyDescent="0.2">
      <c r="A410" s="9" t="s">
        <v>507</v>
      </c>
      <c r="B410" s="10"/>
      <c r="C410" s="10"/>
      <c r="D410" s="9" t="s">
        <v>187</v>
      </c>
      <c r="E410" s="9" t="s">
        <v>28</v>
      </c>
      <c r="F410" s="9" t="s">
        <v>514</v>
      </c>
      <c r="G410" s="9" t="s">
        <v>515</v>
      </c>
      <c r="H410" s="10">
        <v>0.56250000000000011</v>
      </c>
      <c r="I410" s="10">
        <v>0.61458333333333348</v>
      </c>
      <c r="J410" s="10">
        <v>5.2083333333333336E-2</v>
      </c>
      <c r="K410" s="10">
        <v>5.2083333333333336E-2</v>
      </c>
      <c r="L410" s="13">
        <f t="shared" si="40"/>
        <v>2.7777777777777568E-2</v>
      </c>
      <c r="M410" s="13">
        <v>1</v>
      </c>
      <c r="N410" s="13" t="str">
        <f t="shared" si="41"/>
        <v>OK</v>
      </c>
      <c r="O410" s="9">
        <v>1234567</v>
      </c>
      <c r="P410" s="5">
        <v>45382</v>
      </c>
      <c r="Q410" s="5">
        <v>45591</v>
      </c>
      <c r="R410" s="9"/>
      <c r="S410" s="9"/>
      <c r="T410" s="9"/>
    </row>
    <row r="411" spans="1:20" x14ac:dyDescent="0.2">
      <c r="A411" s="9" t="s">
        <v>507</v>
      </c>
      <c r="B411" s="10"/>
      <c r="C411" s="9"/>
      <c r="D411" s="9" t="s">
        <v>28</v>
      </c>
      <c r="E411" s="9" t="s">
        <v>246</v>
      </c>
      <c r="F411" s="9" t="s">
        <v>399</v>
      </c>
      <c r="G411" s="9" t="s">
        <v>516</v>
      </c>
      <c r="H411" s="10">
        <v>0.64236111111111105</v>
      </c>
      <c r="I411" s="10">
        <v>0.71875</v>
      </c>
      <c r="J411" s="10">
        <v>7.6388888888888895E-2</v>
      </c>
      <c r="K411" s="10">
        <v>7.6388888888888895E-2</v>
      </c>
      <c r="L411" s="13" t="str">
        <f>IF(G414=0,"-",H414-I411)</f>
        <v>-</v>
      </c>
      <c r="M411" s="13">
        <v>1</v>
      </c>
      <c r="N411" s="13" t="str">
        <f>IF(D414=E411,"OK",IF(N414=0,"-",IF(G411=G414,"OK","ER")))</f>
        <v>-</v>
      </c>
      <c r="O411" s="9">
        <v>1234567</v>
      </c>
      <c r="P411" s="5">
        <v>45382</v>
      </c>
      <c r="Q411" s="5">
        <v>45591</v>
      </c>
      <c r="R411" s="9"/>
      <c r="S411" s="9"/>
      <c r="T411" s="9"/>
    </row>
    <row r="412" spans="1:20" x14ac:dyDescent="0.2">
      <c r="A412" s="23" t="s">
        <v>249</v>
      </c>
      <c r="B412" s="23"/>
      <c r="C412" s="23" t="s">
        <v>246</v>
      </c>
      <c r="D412" s="9" t="s">
        <v>246</v>
      </c>
      <c r="E412" s="23" t="s">
        <v>517</v>
      </c>
      <c r="F412" s="32" t="s">
        <v>518</v>
      </c>
      <c r="G412" s="32" t="s">
        <v>519</v>
      </c>
      <c r="H412" s="33">
        <v>0.78472222222222199</v>
      </c>
      <c r="I412" s="33">
        <v>0.96180555555555503</v>
      </c>
      <c r="J412" s="33">
        <v>0.17708333333333304</v>
      </c>
      <c r="K412" s="33">
        <v>0.17708333333333304</v>
      </c>
      <c r="L412" s="13" t="str">
        <f>IF(G468=0,"-",H468-I412)</f>
        <v>-</v>
      </c>
      <c r="M412" s="13">
        <v>1</v>
      </c>
      <c r="N412" s="13" t="str">
        <f>IF(D468=E412,"OK",IF(N468=0,"-",IF(G412=G468,"OK","ER")))</f>
        <v>-</v>
      </c>
      <c r="O412" s="9">
        <v>246</v>
      </c>
      <c r="P412" s="5">
        <v>45382</v>
      </c>
      <c r="Q412" s="5">
        <v>45591</v>
      </c>
      <c r="R412" s="34"/>
      <c r="S412" s="35" t="s">
        <v>520</v>
      </c>
      <c r="T412" s="35"/>
    </row>
    <row r="413" spans="1:20" x14ac:dyDescent="0.2">
      <c r="A413" s="23"/>
      <c r="B413" s="23"/>
      <c r="C413" s="23"/>
      <c r="D413" s="23"/>
      <c r="E413" s="23"/>
      <c r="F413" s="23"/>
      <c r="G413" s="23"/>
      <c r="H413" s="33"/>
      <c r="I413" s="33"/>
      <c r="J413" s="33"/>
      <c r="K413" s="33"/>
      <c r="L413" s="33"/>
      <c r="M413" s="33"/>
      <c r="N413" s="33"/>
      <c r="O413" s="9"/>
      <c r="P413" s="5"/>
      <c r="Q413" s="5"/>
      <c r="R413" s="34"/>
      <c r="S413" s="35"/>
      <c r="T413" s="35"/>
    </row>
    <row r="414" spans="1:20" x14ac:dyDescent="0.2">
      <c r="A414" s="9"/>
      <c r="B414" s="10"/>
      <c r="C414" s="9"/>
      <c r="D414" s="9"/>
      <c r="E414" s="9"/>
      <c r="F414" s="9"/>
      <c r="G414" s="9"/>
      <c r="H414" s="10"/>
      <c r="I414" s="10"/>
      <c r="J414" s="10"/>
      <c r="K414" s="10"/>
      <c r="L414" s="13"/>
      <c r="M414" s="13"/>
      <c r="N414" s="13"/>
      <c r="O414" s="9"/>
      <c r="P414" s="5"/>
      <c r="Q414" s="5"/>
      <c r="R414" s="9"/>
      <c r="S414" s="9"/>
      <c r="T414" s="9"/>
    </row>
    <row r="415" spans="1:20" x14ac:dyDescent="0.2">
      <c r="A415" s="9"/>
      <c r="B415" s="10"/>
      <c r="C415" s="9"/>
      <c r="D415" s="9"/>
      <c r="E415" s="9"/>
      <c r="F415" s="9"/>
      <c r="G415" s="9"/>
      <c r="H415" s="10"/>
      <c r="I415" s="10"/>
      <c r="J415" s="10"/>
      <c r="K415" s="10"/>
      <c r="L415" s="10"/>
      <c r="M415" s="9"/>
      <c r="N415" s="9"/>
      <c r="O415" s="9"/>
      <c r="P415" s="5"/>
      <c r="Q415" s="5"/>
      <c r="R415" s="9"/>
      <c r="S415" s="9"/>
      <c r="T415" s="9"/>
    </row>
    <row r="416" spans="1:20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9"/>
      <c r="S416" s="9"/>
      <c r="T416" s="9"/>
    </row>
    <row r="417" spans="1:20" x14ac:dyDescent="0.2">
      <c r="A417" s="9" t="s">
        <v>521</v>
      </c>
      <c r="B417" s="9" t="s">
        <v>28</v>
      </c>
      <c r="C417" s="39"/>
      <c r="D417" s="39" t="s">
        <v>28</v>
      </c>
      <c r="E417" s="39" t="s">
        <v>187</v>
      </c>
      <c r="F417" s="39" t="s">
        <v>512</v>
      </c>
      <c r="G417" s="39" t="s">
        <v>522</v>
      </c>
      <c r="H417" s="26">
        <v>0.24652777777777779</v>
      </c>
      <c r="I417" s="26">
        <v>0.2986111111111111</v>
      </c>
      <c r="J417" s="26">
        <v>5.2083333333333315E-2</v>
      </c>
      <c r="K417" s="26">
        <v>5.2083333333333315E-2</v>
      </c>
      <c r="L417" s="13">
        <f t="shared" ref="L417:L422" si="42">IF(G418=0,"-",H418-I417)</f>
        <v>2.777777777777779E-2</v>
      </c>
      <c r="M417" s="13">
        <v>1</v>
      </c>
      <c r="N417" s="13" t="str">
        <f t="shared" ref="N417:N422" si="43">IF(D418=E417,"OK",IF(N418=0,"-",IF(G417=G418,"OK","ER")))</f>
        <v>OK</v>
      </c>
      <c r="O417" s="39">
        <v>1234567</v>
      </c>
      <c r="P417" s="5">
        <v>45382</v>
      </c>
      <c r="Q417" s="5">
        <v>45441</v>
      </c>
    </row>
    <row r="418" spans="1:20" x14ac:dyDescent="0.2">
      <c r="A418" s="9" t="s">
        <v>521</v>
      </c>
      <c r="B418" s="39"/>
      <c r="C418" s="39"/>
      <c r="D418" s="39" t="s">
        <v>187</v>
      </c>
      <c r="E418" s="39" t="s">
        <v>28</v>
      </c>
      <c r="F418" s="39" t="s">
        <v>514</v>
      </c>
      <c r="G418" s="39" t="s">
        <v>523</v>
      </c>
      <c r="H418" s="26">
        <v>0.3263888888888889</v>
      </c>
      <c r="I418" s="26">
        <v>0.37847222222222227</v>
      </c>
      <c r="J418" s="26">
        <v>5.208333333333337E-2</v>
      </c>
      <c r="K418" s="26">
        <v>5.208333333333337E-2</v>
      </c>
      <c r="L418" s="13">
        <f t="shared" si="42"/>
        <v>2.0833333333333315E-2</v>
      </c>
      <c r="M418" s="13">
        <v>1</v>
      </c>
      <c r="N418" s="13" t="str">
        <f t="shared" si="43"/>
        <v>OK</v>
      </c>
      <c r="O418" s="39">
        <v>1234567</v>
      </c>
      <c r="P418" s="5">
        <v>45382</v>
      </c>
      <c r="Q418" s="5">
        <v>45441</v>
      </c>
    </row>
    <row r="419" spans="1:20" x14ac:dyDescent="0.2">
      <c r="A419" s="9" t="s">
        <v>521</v>
      </c>
      <c r="B419" s="9"/>
      <c r="C419" s="9"/>
      <c r="D419" s="9" t="s">
        <v>28</v>
      </c>
      <c r="E419" s="9" t="s">
        <v>469</v>
      </c>
      <c r="F419" s="11" t="s">
        <v>524</v>
      </c>
      <c r="G419" s="11" t="s">
        <v>525</v>
      </c>
      <c r="H419" s="10">
        <v>0.39930555555555558</v>
      </c>
      <c r="I419" s="10">
        <v>0.57986111111111116</v>
      </c>
      <c r="J419" s="10">
        <v>0.1388888888888889</v>
      </c>
      <c r="K419" s="10">
        <v>0.18055555555555555</v>
      </c>
      <c r="L419" s="13">
        <f t="shared" si="42"/>
        <v>4.166666666666663E-2</v>
      </c>
      <c r="M419" s="13">
        <v>1</v>
      </c>
      <c r="N419" s="13" t="str">
        <f t="shared" si="43"/>
        <v>OK</v>
      </c>
      <c r="O419" s="9">
        <v>1234567</v>
      </c>
      <c r="P419" s="5">
        <v>45382</v>
      </c>
      <c r="Q419" s="5">
        <v>45591</v>
      </c>
      <c r="R419" s="9"/>
      <c r="S419" s="9"/>
      <c r="T419" s="9"/>
    </row>
    <row r="420" spans="1:20" x14ac:dyDescent="0.2">
      <c r="A420" s="9" t="s">
        <v>521</v>
      </c>
      <c r="B420" s="9"/>
      <c r="C420" s="9"/>
      <c r="D420" s="9" t="s">
        <v>469</v>
      </c>
      <c r="E420" s="9" t="s">
        <v>28</v>
      </c>
      <c r="F420" s="11" t="s">
        <v>526</v>
      </c>
      <c r="G420" s="11" t="s">
        <v>527</v>
      </c>
      <c r="H420" s="10">
        <v>0.62152777777777779</v>
      </c>
      <c r="I420" s="10">
        <v>0.72569444444444442</v>
      </c>
      <c r="J420" s="10">
        <v>0.14583333333333334</v>
      </c>
      <c r="K420" s="10">
        <v>0.10416666666666667</v>
      </c>
      <c r="L420" s="13">
        <f t="shared" si="42"/>
        <v>3.472222222222221E-2</v>
      </c>
      <c r="M420" s="13">
        <v>1</v>
      </c>
      <c r="N420" s="13" t="str">
        <f t="shared" si="43"/>
        <v>OK</v>
      </c>
      <c r="O420" s="9">
        <v>1234567</v>
      </c>
      <c r="P420" s="5">
        <v>45382</v>
      </c>
      <c r="Q420" s="5">
        <v>45591</v>
      </c>
      <c r="R420" s="9"/>
      <c r="S420" s="9"/>
      <c r="T420" s="9"/>
    </row>
    <row r="421" spans="1:20" x14ac:dyDescent="0.2">
      <c r="A421" s="9" t="s">
        <v>521</v>
      </c>
      <c r="B421" s="10"/>
      <c r="C421" s="10"/>
      <c r="D421" s="9" t="s">
        <v>28</v>
      </c>
      <c r="E421" s="9" t="s">
        <v>307</v>
      </c>
      <c r="F421" s="9" t="s">
        <v>368</v>
      </c>
      <c r="G421" s="9" t="s">
        <v>528</v>
      </c>
      <c r="H421" s="10">
        <v>0.76041666666666663</v>
      </c>
      <c r="I421" s="10">
        <v>0.83333333333333337</v>
      </c>
      <c r="J421" s="10">
        <v>7.6388888888888895E-2</v>
      </c>
      <c r="K421" s="10">
        <v>7.6388888888888895E-2</v>
      </c>
      <c r="L421" s="13">
        <f t="shared" si="42"/>
        <v>2.430555555555558E-2</v>
      </c>
      <c r="M421" s="13">
        <v>1</v>
      </c>
      <c r="N421" s="13" t="str">
        <f t="shared" si="43"/>
        <v>OK</v>
      </c>
      <c r="O421" s="9">
        <v>1234567</v>
      </c>
      <c r="P421" s="5">
        <v>45382</v>
      </c>
      <c r="Q421" s="5">
        <v>45591</v>
      </c>
      <c r="R421" s="9"/>
      <c r="S421" s="9"/>
      <c r="T421" s="9"/>
    </row>
    <row r="422" spans="1:20" x14ac:dyDescent="0.2">
      <c r="A422" s="9" t="s">
        <v>521</v>
      </c>
      <c r="B422" s="10"/>
      <c r="C422" s="9" t="s">
        <v>28</v>
      </c>
      <c r="D422" s="9" t="s">
        <v>307</v>
      </c>
      <c r="E422" s="9" t="s">
        <v>28</v>
      </c>
      <c r="F422" s="9" t="s">
        <v>370</v>
      </c>
      <c r="G422" s="9" t="s">
        <v>529</v>
      </c>
      <c r="H422" s="10">
        <v>0.85763888888888895</v>
      </c>
      <c r="I422" s="10">
        <v>0.9340277777777779</v>
      </c>
      <c r="J422" s="10">
        <v>7.6388888888888895E-2</v>
      </c>
      <c r="K422" s="10">
        <v>7.6388888888888895E-2</v>
      </c>
      <c r="L422" s="13" t="str">
        <f t="shared" si="42"/>
        <v>-</v>
      </c>
      <c r="M422" s="13">
        <v>1</v>
      </c>
      <c r="N422" s="13" t="str">
        <f t="shared" si="43"/>
        <v>-</v>
      </c>
      <c r="O422" s="9">
        <v>1234567</v>
      </c>
      <c r="P422" s="5">
        <v>45382</v>
      </c>
      <c r="Q422" s="5">
        <v>45591</v>
      </c>
      <c r="R422" s="9"/>
      <c r="S422" s="9"/>
      <c r="T422" s="9"/>
    </row>
    <row r="423" spans="1:20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5"/>
      <c r="Q423" s="5"/>
      <c r="R423" s="9"/>
      <c r="S423" s="9"/>
      <c r="T423" s="9"/>
    </row>
    <row r="424" spans="1:20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9"/>
      <c r="S424" s="9"/>
      <c r="T424" s="9"/>
    </row>
    <row r="425" spans="1:20" x14ac:dyDescent="0.2">
      <c r="A425" s="9" t="s">
        <v>83</v>
      </c>
      <c r="B425" s="9" t="s">
        <v>177</v>
      </c>
      <c r="C425" s="9"/>
      <c r="D425" s="9" t="s">
        <v>92</v>
      </c>
      <c r="E425" s="9" t="s">
        <v>177</v>
      </c>
      <c r="F425" s="11" t="s">
        <v>482</v>
      </c>
      <c r="G425" s="11" t="s">
        <v>530</v>
      </c>
      <c r="H425" s="10">
        <v>0.29166666666666669</v>
      </c>
      <c r="I425" s="10">
        <v>0.40277777777777779</v>
      </c>
      <c r="J425" s="10">
        <v>0.19444444444444445</v>
      </c>
      <c r="K425" s="10">
        <v>0.1111111111111111</v>
      </c>
      <c r="L425" s="13">
        <f>IF(G426=0,"-",H426-I425)</f>
        <v>0.14236111111111116</v>
      </c>
      <c r="M425" s="13">
        <v>1</v>
      </c>
      <c r="N425" s="13" t="str">
        <f>IF(D426=E425,"OK",IF(N426=0,"-",IF(G425=G426,"OK","ER")))</f>
        <v>OK</v>
      </c>
      <c r="O425" s="9">
        <v>1234567</v>
      </c>
      <c r="P425" s="5">
        <v>45382</v>
      </c>
      <c r="Q425" s="5">
        <v>45591</v>
      </c>
      <c r="R425" s="9"/>
      <c r="S425" s="9"/>
      <c r="T425" s="9"/>
    </row>
    <row r="426" spans="1:20" x14ac:dyDescent="0.2">
      <c r="A426" s="9" t="s">
        <v>83</v>
      </c>
      <c r="B426" s="10"/>
      <c r="C426" s="9"/>
      <c r="D426" s="9" t="s">
        <v>177</v>
      </c>
      <c r="E426" s="9" t="s">
        <v>469</v>
      </c>
      <c r="F426" s="11" t="s">
        <v>531</v>
      </c>
      <c r="G426" s="11" t="s">
        <v>532</v>
      </c>
      <c r="H426" s="10">
        <v>0.54513888888888895</v>
      </c>
      <c r="I426" s="10">
        <v>0.70486111111111116</v>
      </c>
      <c r="J426" s="10">
        <v>0.11805555555555557</v>
      </c>
      <c r="K426" s="10">
        <v>0.15972222222222224</v>
      </c>
      <c r="L426" s="13">
        <f>IF(G427=0,"-",H427-I426)</f>
        <v>4.166666666666663E-2</v>
      </c>
      <c r="M426" s="13">
        <v>1</v>
      </c>
      <c r="N426" s="13" t="str">
        <f>IF(D427=E426,"OK",IF(N427=0,"-",IF(G426=G427,"OK","ER")))</f>
        <v>OK</v>
      </c>
      <c r="O426" s="9">
        <v>1234567</v>
      </c>
      <c r="P426" s="5">
        <v>45382</v>
      </c>
      <c r="Q426" s="5">
        <v>45591</v>
      </c>
      <c r="R426" s="9"/>
      <c r="S426" s="9"/>
      <c r="T426" s="9"/>
    </row>
    <row r="427" spans="1:20" x14ac:dyDescent="0.2">
      <c r="A427" s="9" t="s">
        <v>83</v>
      </c>
      <c r="B427" s="10"/>
      <c r="C427" s="9" t="s">
        <v>15</v>
      </c>
      <c r="D427" s="9" t="s">
        <v>469</v>
      </c>
      <c r="E427" s="9" t="s">
        <v>15</v>
      </c>
      <c r="F427" s="11" t="s">
        <v>472</v>
      </c>
      <c r="G427" s="11" t="s">
        <v>533</v>
      </c>
      <c r="H427" s="10">
        <v>0.74652777777777779</v>
      </c>
      <c r="I427" s="10">
        <v>0.79166666666666663</v>
      </c>
      <c r="J427" s="10">
        <v>8.6805555555555566E-2</v>
      </c>
      <c r="K427" s="10">
        <v>4.5138888888888888E-2</v>
      </c>
      <c r="L427" s="13" t="str">
        <f>IF(G428=0,"-",H428-I427)</f>
        <v>-</v>
      </c>
      <c r="M427" s="13">
        <v>1</v>
      </c>
      <c r="N427" s="13" t="str">
        <f>IF(D428=E427,"OK",IF(N428=0,"-",IF(G427=G428,"OK","ER")))</f>
        <v>-</v>
      </c>
      <c r="O427" s="9">
        <v>1234567</v>
      </c>
      <c r="P427" s="5">
        <v>45382</v>
      </c>
      <c r="Q427" s="5">
        <v>45591</v>
      </c>
      <c r="R427" s="9"/>
      <c r="S427" s="9"/>
      <c r="T427" s="9"/>
    </row>
    <row r="428" spans="1:20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5"/>
      <c r="Q428" s="5"/>
      <c r="R428" s="9"/>
      <c r="S428" s="9"/>
      <c r="T428" s="9"/>
    </row>
    <row r="429" spans="1:20" x14ac:dyDescent="0.2">
      <c r="A429" s="7"/>
      <c r="B429" s="8"/>
      <c r="C429" s="7"/>
      <c r="D429" s="7"/>
      <c r="E429" s="7"/>
      <c r="F429" s="7"/>
      <c r="G429" s="7"/>
      <c r="H429" s="8"/>
      <c r="I429" s="8"/>
      <c r="J429" s="8"/>
      <c r="K429" s="8"/>
      <c r="L429" s="8"/>
      <c r="M429" s="7"/>
      <c r="N429" s="7"/>
      <c r="O429" s="7"/>
      <c r="P429" s="7"/>
      <c r="Q429" s="7"/>
      <c r="R429" s="9"/>
      <c r="S429" s="9"/>
      <c r="T429" s="9"/>
    </row>
    <row r="430" spans="1:20" x14ac:dyDescent="0.2">
      <c r="A430" s="9" t="s">
        <v>534</v>
      </c>
      <c r="B430" s="9" t="s">
        <v>177</v>
      </c>
      <c r="C430" s="9"/>
      <c r="D430" s="9" t="s">
        <v>92</v>
      </c>
      <c r="E430" s="9" t="s">
        <v>177</v>
      </c>
      <c r="F430" s="11" t="s">
        <v>482</v>
      </c>
      <c r="G430" s="11" t="s">
        <v>535</v>
      </c>
      <c r="H430" s="10">
        <v>0.26041666666666669</v>
      </c>
      <c r="I430" s="10">
        <v>0.37152777777777779</v>
      </c>
      <c r="J430" s="10">
        <v>0.19444444444444445</v>
      </c>
      <c r="K430" s="10">
        <v>0.1111111111111111</v>
      </c>
      <c r="L430" s="13">
        <f t="shared" ref="L430:L435" si="44">IF(G431=0,"-",H431-I430)</f>
        <v>6.597222222222221E-2</v>
      </c>
      <c r="M430" s="13">
        <v>1</v>
      </c>
      <c r="N430" s="13" t="str">
        <f t="shared" ref="N430:N435" si="45">IF(D431=E430,"OK",IF(N431=0,"-",IF(G430=G431,"OK","ER")))</f>
        <v>OK</v>
      </c>
      <c r="O430" s="9">
        <v>1234567</v>
      </c>
      <c r="P430" s="5">
        <v>45382</v>
      </c>
      <c r="Q430" s="5">
        <v>45591</v>
      </c>
      <c r="R430" s="9"/>
      <c r="S430" s="9"/>
      <c r="T430" s="9"/>
    </row>
    <row r="431" spans="1:20" x14ac:dyDescent="0.2">
      <c r="A431" s="9" t="s">
        <v>534</v>
      </c>
      <c r="B431" s="9"/>
      <c r="C431" s="9"/>
      <c r="D431" s="9" t="s">
        <v>177</v>
      </c>
      <c r="E431" s="9" t="s">
        <v>15</v>
      </c>
      <c r="F431" s="9" t="s">
        <v>180</v>
      </c>
      <c r="G431" s="9" t="s">
        <v>536</v>
      </c>
      <c r="H431" s="10">
        <v>0.4375</v>
      </c>
      <c r="I431" s="10">
        <v>0.49652777777777779</v>
      </c>
      <c r="J431" s="10">
        <v>5.9027777777777783E-2</v>
      </c>
      <c r="K431" s="10">
        <v>5.9027777777777783E-2</v>
      </c>
      <c r="L431" s="13">
        <f t="shared" si="44"/>
        <v>3.472222222222221E-2</v>
      </c>
      <c r="M431" s="13">
        <v>1</v>
      </c>
      <c r="N431" s="13" t="str">
        <f t="shared" si="45"/>
        <v>OK</v>
      </c>
      <c r="O431" s="9">
        <v>1234567</v>
      </c>
      <c r="P431" s="5">
        <v>45382</v>
      </c>
      <c r="Q431" s="5">
        <v>45591</v>
      </c>
      <c r="R431" s="9"/>
      <c r="S431" s="9"/>
      <c r="T431" s="9"/>
    </row>
    <row r="432" spans="1:20" x14ac:dyDescent="0.2">
      <c r="A432" s="9" t="s">
        <v>534</v>
      </c>
      <c r="B432" s="9"/>
      <c r="C432" s="9"/>
      <c r="D432" s="9" t="s">
        <v>15</v>
      </c>
      <c r="E432" s="9" t="s">
        <v>170</v>
      </c>
      <c r="F432" s="9" t="s">
        <v>171</v>
      </c>
      <c r="G432" s="36" t="s">
        <v>537</v>
      </c>
      <c r="H432" s="10">
        <v>0.53125</v>
      </c>
      <c r="I432" s="10">
        <v>0.61458333333333337</v>
      </c>
      <c r="J432" s="10">
        <v>8.3333333333333329E-2</v>
      </c>
      <c r="K432" s="10">
        <v>8.3333333333333329E-2</v>
      </c>
      <c r="L432" s="13">
        <f t="shared" si="44"/>
        <v>2.430555555555558E-2</v>
      </c>
      <c r="M432" s="13">
        <v>1</v>
      </c>
      <c r="N432" s="13" t="str">
        <f t="shared" si="45"/>
        <v>OK</v>
      </c>
      <c r="O432" s="9">
        <v>1234567</v>
      </c>
      <c r="P432" s="5">
        <v>45382</v>
      </c>
      <c r="Q432" s="5">
        <v>45591</v>
      </c>
      <c r="R432" s="9"/>
      <c r="S432" s="9"/>
      <c r="T432" s="9"/>
    </row>
    <row r="433" spans="1:20" x14ac:dyDescent="0.2">
      <c r="A433" s="9" t="s">
        <v>534</v>
      </c>
      <c r="B433" s="9"/>
      <c r="C433" s="9"/>
      <c r="D433" s="9" t="s">
        <v>170</v>
      </c>
      <c r="E433" s="9" t="s">
        <v>15</v>
      </c>
      <c r="F433" s="9" t="s">
        <v>173</v>
      </c>
      <c r="G433" s="36" t="s">
        <v>538</v>
      </c>
      <c r="H433" s="10">
        <v>0.63888888888888895</v>
      </c>
      <c r="I433" s="10">
        <v>0.72222222222222232</v>
      </c>
      <c r="J433" s="10">
        <v>8.3333333333333329E-2</v>
      </c>
      <c r="K433" s="10">
        <v>8.3333333333333329E-2</v>
      </c>
      <c r="L433" s="13">
        <f t="shared" si="44"/>
        <v>2.777777777777779E-2</v>
      </c>
      <c r="M433" s="13">
        <v>1</v>
      </c>
      <c r="N433" s="13" t="str">
        <f t="shared" si="45"/>
        <v>OK</v>
      </c>
      <c r="O433" s="9">
        <v>1234567</v>
      </c>
      <c r="P433" s="5">
        <v>45382</v>
      </c>
      <c r="Q433" s="5">
        <v>45591</v>
      </c>
      <c r="R433" s="9"/>
      <c r="S433" s="9"/>
      <c r="T433" s="9"/>
    </row>
    <row r="434" spans="1:20" x14ac:dyDescent="0.2">
      <c r="A434" s="9" t="s">
        <v>534</v>
      </c>
      <c r="B434" s="9"/>
      <c r="C434" s="9"/>
      <c r="D434" s="9" t="s">
        <v>15</v>
      </c>
      <c r="E434" s="9" t="s">
        <v>177</v>
      </c>
      <c r="F434" s="9" t="s">
        <v>178</v>
      </c>
      <c r="G434" s="9" t="s">
        <v>539</v>
      </c>
      <c r="H434" s="10">
        <v>0.75000000000000011</v>
      </c>
      <c r="I434" s="10">
        <v>0.80555555555555569</v>
      </c>
      <c r="J434" s="10">
        <v>5.5555555555555552E-2</v>
      </c>
      <c r="K434" s="10">
        <v>5.5555555555555552E-2</v>
      </c>
      <c r="L434" s="13">
        <f t="shared" si="44"/>
        <v>0.14236111111111083</v>
      </c>
      <c r="M434" s="13">
        <v>1</v>
      </c>
      <c r="N434" s="13" t="str">
        <f t="shared" si="45"/>
        <v>OK</v>
      </c>
      <c r="O434" s="9">
        <v>1234567</v>
      </c>
      <c r="P434" s="5">
        <v>45382</v>
      </c>
      <c r="Q434" s="5">
        <v>45591</v>
      </c>
      <c r="R434" s="9"/>
      <c r="S434" s="9"/>
      <c r="T434" s="9"/>
    </row>
    <row r="435" spans="1:20" x14ac:dyDescent="0.2">
      <c r="A435" s="9" t="s">
        <v>534</v>
      </c>
      <c r="B435" s="9"/>
      <c r="C435" s="9" t="s">
        <v>177</v>
      </c>
      <c r="D435" s="9" t="s">
        <v>177</v>
      </c>
      <c r="E435" s="9" t="s">
        <v>92</v>
      </c>
      <c r="F435" s="11" t="s">
        <v>480</v>
      </c>
      <c r="G435" s="11" t="s">
        <v>540</v>
      </c>
      <c r="H435" s="10">
        <v>0.94791666666666652</v>
      </c>
      <c r="I435" s="10">
        <v>1.2083333333333333</v>
      </c>
      <c r="J435" s="10">
        <v>0.17708333333333334</v>
      </c>
      <c r="K435" s="10">
        <v>0.26041666666666669</v>
      </c>
      <c r="L435" s="13" t="str">
        <f t="shared" si="44"/>
        <v>-</v>
      </c>
      <c r="M435" s="13">
        <v>1</v>
      </c>
      <c r="N435" s="13" t="str">
        <f t="shared" si="45"/>
        <v>-</v>
      </c>
      <c r="O435" s="9">
        <v>1234567</v>
      </c>
      <c r="P435" s="5">
        <v>45382</v>
      </c>
      <c r="Q435" s="5">
        <v>45591</v>
      </c>
      <c r="R435" s="9"/>
      <c r="S435" s="9"/>
      <c r="T435" s="9"/>
    </row>
    <row r="436" spans="1:20" x14ac:dyDescent="0.2">
      <c r="A436" s="9"/>
      <c r="B436" s="9"/>
      <c r="C436" s="9"/>
      <c r="D436" s="9"/>
      <c r="E436" s="9"/>
      <c r="F436" s="9"/>
      <c r="G436" s="9"/>
      <c r="H436" s="10"/>
      <c r="I436" s="10"/>
      <c r="J436" s="10"/>
      <c r="K436" s="10"/>
      <c r="L436" s="10"/>
      <c r="M436" s="9"/>
      <c r="N436" s="9"/>
      <c r="O436" s="9"/>
      <c r="P436" s="5"/>
      <c r="Q436" s="5"/>
      <c r="R436" s="9"/>
      <c r="S436" s="9"/>
      <c r="T436" s="9"/>
    </row>
    <row r="437" spans="1:20" x14ac:dyDescent="0.2">
      <c r="A437" s="7"/>
      <c r="B437" s="8"/>
      <c r="C437" s="7"/>
      <c r="D437" s="7"/>
      <c r="E437" s="7"/>
      <c r="F437" s="7"/>
      <c r="G437" s="7"/>
      <c r="H437" s="8"/>
      <c r="I437" s="8"/>
      <c r="J437" s="8"/>
      <c r="K437" s="8"/>
      <c r="L437" s="8"/>
      <c r="M437" s="7"/>
      <c r="N437" s="7"/>
      <c r="O437" s="7"/>
      <c r="P437" s="7"/>
      <c r="Q437" s="7"/>
      <c r="R437" s="9"/>
      <c r="S437" s="9"/>
      <c r="T437" s="9"/>
    </row>
    <row r="438" spans="1:20" x14ac:dyDescent="0.2">
      <c r="A438" s="9" t="s">
        <v>541</v>
      </c>
      <c r="B438" s="9" t="s">
        <v>177</v>
      </c>
      <c r="C438" s="9"/>
      <c r="D438" s="9" t="s">
        <v>177</v>
      </c>
      <c r="E438" s="9" t="s">
        <v>103</v>
      </c>
      <c r="F438" s="11" t="s">
        <v>542</v>
      </c>
      <c r="G438" s="11" t="s">
        <v>543</v>
      </c>
      <c r="H438" s="10">
        <v>0.12152777777777778</v>
      </c>
      <c r="I438" s="10">
        <v>0.375</v>
      </c>
      <c r="J438" s="10">
        <v>0.17013888888888887</v>
      </c>
      <c r="K438" s="10">
        <v>0.25347222222222221</v>
      </c>
      <c r="L438" s="13">
        <f>IF(G439=0,"-",H439-I438)</f>
        <v>4.1666666666666685E-2</v>
      </c>
      <c r="M438" s="13">
        <v>1</v>
      </c>
      <c r="N438" s="13" t="str">
        <f>IF(D439=E438,"OK",IF(N439=0,"-",IF(G438=G439,"OK","ER")))</f>
        <v>OK</v>
      </c>
      <c r="O438" s="9">
        <v>1234567</v>
      </c>
      <c r="P438" s="5">
        <v>45382</v>
      </c>
      <c r="Q438" s="5">
        <v>45591</v>
      </c>
      <c r="R438" s="9"/>
      <c r="S438" s="9"/>
      <c r="T438" s="9"/>
    </row>
    <row r="439" spans="1:20" x14ac:dyDescent="0.2">
      <c r="A439" s="9" t="s">
        <v>541</v>
      </c>
      <c r="B439" s="9"/>
      <c r="C439" s="9"/>
      <c r="D439" s="9" t="s">
        <v>103</v>
      </c>
      <c r="E439" s="9" t="s">
        <v>177</v>
      </c>
      <c r="F439" s="11" t="s">
        <v>544</v>
      </c>
      <c r="G439" s="11" t="s">
        <v>545</v>
      </c>
      <c r="H439" s="10">
        <v>0.41666666666666669</v>
      </c>
      <c r="I439" s="10">
        <v>0.52083333333333337</v>
      </c>
      <c r="J439" s="10">
        <v>0.1875</v>
      </c>
      <c r="K439" s="10">
        <v>0.10416666666666667</v>
      </c>
      <c r="L439" s="13">
        <f>IF(G440=0,"-",H440-I439)</f>
        <v>7.638888888888884E-2</v>
      </c>
      <c r="M439" s="13">
        <v>1</v>
      </c>
      <c r="N439" s="13" t="str">
        <f>IF(D444=E439,"OK",IF(N444=0,"-",IF(G439=G444,"OK","ER")))</f>
        <v>-</v>
      </c>
      <c r="O439" s="9">
        <v>1234567</v>
      </c>
      <c r="P439" s="5">
        <v>45382</v>
      </c>
      <c r="Q439" s="5">
        <v>45591</v>
      </c>
      <c r="R439" s="9"/>
      <c r="S439" s="9"/>
      <c r="T439" s="9"/>
    </row>
    <row r="440" spans="1:20" x14ac:dyDescent="0.2">
      <c r="A440" s="9" t="s">
        <v>541</v>
      </c>
      <c r="B440" s="9"/>
      <c r="C440" s="23"/>
      <c r="D440" s="9" t="s">
        <v>177</v>
      </c>
      <c r="E440" s="23" t="s">
        <v>546</v>
      </c>
      <c r="F440" s="32" t="s">
        <v>547</v>
      </c>
      <c r="G440" s="32" t="s">
        <v>548</v>
      </c>
      <c r="H440" s="44">
        <v>0.59722222222222221</v>
      </c>
      <c r="I440" s="44">
        <v>0.70833333333333337</v>
      </c>
      <c r="J440" s="33">
        <v>0.11111111111111105</v>
      </c>
      <c r="K440" s="33">
        <v>0.11111111111111105</v>
      </c>
      <c r="L440" s="13">
        <f>IF(G441=0,"-",H441-I440)</f>
        <v>4.166666666666663E-2</v>
      </c>
      <c r="M440" s="13">
        <v>1</v>
      </c>
      <c r="N440" s="13" t="str">
        <f>IF(D441=E440,"OK",IF(N441=0,"-",IF(G440=G441,"OK","ER")))</f>
        <v>OK</v>
      </c>
      <c r="O440" s="9">
        <v>1234567</v>
      </c>
      <c r="P440" s="5">
        <v>45382</v>
      </c>
      <c r="Q440" s="5">
        <v>45591</v>
      </c>
      <c r="R440" s="34"/>
      <c r="S440" s="35"/>
      <c r="T440" s="35"/>
    </row>
    <row r="441" spans="1:20" x14ac:dyDescent="0.2">
      <c r="A441" s="9" t="s">
        <v>541</v>
      </c>
      <c r="B441" s="23"/>
      <c r="C441" s="23"/>
      <c r="D441" s="9" t="s">
        <v>546</v>
      </c>
      <c r="E441" s="23" t="s">
        <v>177</v>
      </c>
      <c r="F441" s="32" t="s">
        <v>549</v>
      </c>
      <c r="G441" s="32" t="s">
        <v>550</v>
      </c>
      <c r="H441" s="44">
        <v>0.75</v>
      </c>
      <c r="I441" s="44">
        <v>0.77777777777777779</v>
      </c>
      <c r="J441" s="33">
        <v>2.7777777777778012E-2</v>
      </c>
      <c r="K441" s="33">
        <v>2.7777777777778012E-2</v>
      </c>
      <c r="L441" s="13">
        <f>IF(G442=0,"-",H442-I441)</f>
        <v>0.21180555555555547</v>
      </c>
      <c r="M441" s="13">
        <v>1</v>
      </c>
      <c r="N441" s="13" t="str">
        <f>IF(D442=E441,"OK",IF(N442=0,"-",IF(G441=G442,"OK","ER")))</f>
        <v>OK</v>
      </c>
      <c r="O441" s="9">
        <v>1234567</v>
      </c>
      <c r="P441" s="5">
        <v>45382</v>
      </c>
      <c r="Q441" s="5">
        <v>45591</v>
      </c>
      <c r="R441" s="34"/>
      <c r="S441" s="35"/>
      <c r="T441" s="35"/>
    </row>
    <row r="442" spans="1:20" x14ac:dyDescent="0.2">
      <c r="A442" s="9" t="s">
        <v>541</v>
      </c>
      <c r="B442" s="10"/>
      <c r="C442" s="9" t="s">
        <v>177</v>
      </c>
      <c r="D442" s="9" t="s">
        <v>177</v>
      </c>
      <c r="E442" s="9" t="s">
        <v>92</v>
      </c>
      <c r="F442" s="11" t="s">
        <v>480</v>
      </c>
      <c r="G442" s="11" t="s">
        <v>551</v>
      </c>
      <c r="H442" s="10">
        <v>0.98958333333333326</v>
      </c>
      <c r="I442" s="10">
        <v>1.25</v>
      </c>
      <c r="J442" s="10">
        <v>0.17708333333333334</v>
      </c>
      <c r="K442" s="10">
        <v>0.26041666666666669</v>
      </c>
      <c r="L442" s="13" t="str">
        <f>IF(G443=0,"-",H443-I442)</f>
        <v>-</v>
      </c>
      <c r="M442" s="13">
        <v>1</v>
      </c>
      <c r="N442" s="13" t="str">
        <f>IF(D443=E442,"OK",IF(N443=0,"-",IF(G442=G443,"OK","ER")))</f>
        <v>-</v>
      </c>
      <c r="O442" s="9">
        <v>1234567</v>
      </c>
      <c r="P442" s="5">
        <v>45382</v>
      </c>
      <c r="Q442" s="5">
        <v>45591</v>
      </c>
      <c r="R442" s="9"/>
      <c r="S442" s="9"/>
      <c r="T442" s="9"/>
    </row>
    <row r="443" spans="1:20" x14ac:dyDescent="0.2">
      <c r="A443" s="23"/>
      <c r="B443" s="23"/>
      <c r="C443" s="9"/>
      <c r="D443" s="9"/>
      <c r="E443" s="23"/>
      <c r="F443" s="23"/>
      <c r="G443" s="23"/>
      <c r="H443" s="33"/>
      <c r="I443" s="33"/>
      <c r="J443" s="33"/>
      <c r="K443" s="33"/>
      <c r="L443" s="33"/>
      <c r="M443" s="26"/>
      <c r="N443" s="33"/>
      <c r="O443" s="9"/>
      <c r="P443" s="5"/>
      <c r="Q443" s="5"/>
      <c r="R443" s="34"/>
      <c r="S443" s="35"/>
      <c r="T443" s="35"/>
    </row>
    <row r="444" spans="1:20" x14ac:dyDescent="0.2">
      <c r="A444" s="9"/>
      <c r="B444" s="9"/>
      <c r="C444" s="9"/>
      <c r="D444" s="9"/>
      <c r="E444" s="9"/>
      <c r="F444" s="9"/>
      <c r="G444" s="9"/>
      <c r="H444" s="10"/>
      <c r="I444" s="10"/>
      <c r="J444" s="10"/>
      <c r="K444" s="10"/>
      <c r="L444" s="13"/>
      <c r="M444" s="13"/>
      <c r="N444" s="13"/>
      <c r="O444" s="15"/>
      <c r="P444" s="5"/>
      <c r="Q444" s="5"/>
      <c r="R444" s="9"/>
      <c r="S444" s="9"/>
      <c r="T444" s="9"/>
    </row>
    <row r="445" spans="1:20" x14ac:dyDescent="0.2">
      <c r="A445" s="9"/>
      <c r="B445" s="10"/>
      <c r="C445" s="9"/>
      <c r="D445" s="9"/>
      <c r="E445" s="9"/>
      <c r="F445" s="9"/>
      <c r="G445" s="9"/>
      <c r="H445" s="10"/>
      <c r="I445" s="10"/>
      <c r="J445" s="10"/>
      <c r="K445" s="10"/>
      <c r="L445" s="13"/>
      <c r="M445" s="13"/>
      <c r="N445" s="13"/>
      <c r="O445" s="15"/>
      <c r="P445" s="5"/>
      <c r="Q445" s="5"/>
      <c r="R445" s="9"/>
      <c r="S445" s="9"/>
      <c r="T445" s="9"/>
    </row>
    <row r="446" spans="1:20" x14ac:dyDescent="0.2">
      <c r="A446" s="9"/>
      <c r="B446" s="10"/>
      <c r="C446" s="9"/>
      <c r="D446" s="9"/>
      <c r="E446" s="9"/>
      <c r="F446" s="9"/>
      <c r="G446" s="9"/>
      <c r="H446" s="10"/>
      <c r="I446" s="10"/>
      <c r="J446" s="10"/>
      <c r="K446" s="10"/>
      <c r="L446" s="10"/>
      <c r="M446" s="9"/>
      <c r="N446" s="9"/>
      <c r="O446" s="9"/>
      <c r="P446" s="5"/>
      <c r="Q446" s="5"/>
      <c r="R446" s="9"/>
      <c r="S446" s="9"/>
      <c r="T446" s="9"/>
    </row>
    <row r="447" spans="1:20" x14ac:dyDescent="0.2">
      <c r="A447" s="9"/>
      <c r="B447" s="10"/>
      <c r="C447" s="9"/>
      <c r="D447" s="9"/>
      <c r="E447" s="9"/>
      <c r="F447" s="9"/>
      <c r="G447" s="9"/>
      <c r="H447" s="10"/>
      <c r="I447" s="10"/>
      <c r="J447" s="10"/>
      <c r="K447" s="10"/>
      <c r="L447" s="10"/>
      <c r="M447" s="9"/>
      <c r="N447" s="9"/>
      <c r="O447" s="9"/>
      <c r="P447" s="5"/>
      <c r="Q447" s="5"/>
      <c r="R447" s="9"/>
      <c r="S447" s="9"/>
      <c r="T447" s="9"/>
    </row>
    <row r="448" spans="1:20" s="9" customFormat="1" x14ac:dyDescent="0.2">
      <c r="A448" s="9" t="s">
        <v>534</v>
      </c>
      <c r="B448" s="9" t="s">
        <v>177</v>
      </c>
      <c r="D448" s="9" t="s">
        <v>177</v>
      </c>
      <c r="E448" s="9" t="s">
        <v>552</v>
      </c>
      <c r="F448" s="11" t="s">
        <v>553</v>
      </c>
      <c r="G448" s="11" t="s">
        <v>554</v>
      </c>
      <c r="H448" s="10">
        <v>2.4305555555555556E-2</v>
      </c>
      <c r="I448" s="10">
        <v>0.28472222222222221</v>
      </c>
      <c r="J448" s="10">
        <f>I448-H448</f>
        <v>0.26041666666666663</v>
      </c>
      <c r="K448" s="10">
        <f>J448</f>
        <v>0.26041666666666663</v>
      </c>
      <c r="L448" s="13">
        <f>IF(G449=0,"-",H449-I448)</f>
        <v>4.1666666666666685E-2</v>
      </c>
      <c r="M448" s="13">
        <v>1</v>
      </c>
      <c r="N448" s="13" t="str">
        <f>IF(D449=E448,"OK",IF(N449=0,"-",IF(G448=G449,"OK","ER")))</f>
        <v>OK</v>
      </c>
      <c r="O448" s="9">
        <v>1234567</v>
      </c>
      <c r="P448" s="5">
        <v>45382</v>
      </c>
      <c r="Q448" s="16">
        <v>45412</v>
      </c>
    </row>
    <row r="449" spans="1:20" s="9" customFormat="1" x14ac:dyDescent="0.2">
      <c r="A449" s="9" t="s">
        <v>534</v>
      </c>
      <c r="D449" s="9" t="s">
        <v>552</v>
      </c>
      <c r="E449" s="9" t="s">
        <v>177</v>
      </c>
      <c r="F449" s="11" t="s">
        <v>555</v>
      </c>
      <c r="G449" s="11" t="s">
        <v>556</v>
      </c>
      <c r="H449" s="10">
        <v>0.3263888888888889</v>
      </c>
      <c r="I449" s="10">
        <v>0.44097222222222221</v>
      </c>
      <c r="J449" s="10">
        <f>I449-H449</f>
        <v>0.11458333333333331</v>
      </c>
      <c r="K449" s="10">
        <f>J449</f>
        <v>0.11458333333333331</v>
      </c>
      <c r="L449" s="13">
        <f>IF(G450=0,"-",H450-I449)</f>
        <v>8.6805555555555802E-2</v>
      </c>
      <c r="M449" s="13">
        <v>1</v>
      </c>
      <c r="N449" s="13" t="str">
        <f>IF(D450=E449,"OK",IF(N450=0,"-",IF(G449=G450,"OK","ER")))</f>
        <v>OK</v>
      </c>
      <c r="O449" s="9">
        <v>1234567</v>
      </c>
      <c r="P449" s="5">
        <v>45382</v>
      </c>
      <c r="Q449" s="16">
        <v>45412</v>
      </c>
    </row>
    <row r="450" spans="1:20" x14ac:dyDescent="0.2">
      <c r="A450" s="23" t="s">
        <v>249</v>
      </c>
      <c r="B450" s="9"/>
      <c r="C450" s="23"/>
      <c r="D450" s="9" t="s">
        <v>177</v>
      </c>
      <c r="E450" s="23" t="s">
        <v>70</v>
      </c>
      <c r="F450" s="32" t="s">
        <v>557</v>
      </c>
      <c r="G450" s="32" t="s">
        <v>558</v>
      </c>
      <c r="H450" s="33">
        <v>0.52777777777777801</v>
      </c>
      <c r="I450" s="33">
        <v>0.68402777777777801</v>
      </c>
      <c r="J450" s="33">
        <v>0.15625</v>
      </c>
      <c r="K450" s="33">
        <v>0.15625</v>
      </c>
      <c r="L450" s="13">
        <f>IF(G451=0,"-",H451-I450)</f>
        <v>4.5138888888888951E-2</v>
      </c>
      <c r="M450" s="13">
        <v>1</v>
      </c>
      <c r="N450" s="13" t="str">
        <f>IF(D451=E450,"OK",IF(N451=0,"-",IF(G450=G451,"OK","ER")))</f>
        <v>OK</v>
      </c>
      <c r="O450" s="9">
        <v>246</v>
      </c>
      <c r="P450" s="5">
        <v>45382</v>
      </c>
      <c r="Q450" s="5">
        <v>45472</v>
      </c>
      <c r="R450" s="34"/>
      <c r="S450" s="35"/>
      <c r="T450" s="35"/>
    </row>
    <row r="451" spans="1:20" x14ac:dyDescent="0.2">
      <c r="A451" s="23" t="s">
        <v>249</v>
      </c>
      <c r="B451" s="23"/>
      <c r="C451" s="23" t="s">
        <v>177</v>
      </c>
      <c r="D451" s="9" t="s">
        <v>70</v>
      </c>
      <c r="E451" s="23" t="s">
        <v>177</v>
      </c>
      <c r="F451" s="32" t="s">
        <v>559</v>
      </c>
      <c r="G451" s="32" t="s">
        <v>560</v>
      </c>
      <c r="H451" s="33">
        <v>0.72916666666666696</v>
      </c>
      <c r="I451" s="33">
        <v>0.80208333333333304</v>
      </c>
      <c r="J451" s="33">
        <v>7.2916666666666075E-2</v>
      </c>
      <c r="K451" s="33">
        <v>7.2916666666666075E-2</v>
      </c>
      <c r="L451" s="13" t="str">
        <f>IF(G452=0,"-",H452-I451)</f>
        <v>-</v>
      </c>
      <c r="M451" s="13">
        <v>1</v>
      </c>
      <c r="N451" s="13" t="str">
        <f>IF(D452=E451,"OK",IF(N452=0,"-",IF(G451=G452,"OK","ER")))</f>
        <v>-</v>
      </c>
      <c r="O451" s="9">
        <v>246</v>
      </c>
      <c r="P451" s="5">
        <v>45382</v>
      </c>
      <c r="Q451" s="5">
        <v>45472</v>
      </c>
      <c r="R451" s="34"/>
      <c r="S451" s="35"/>
      <c r="T451" s="35"/>
    </row>
    <row r="452" spans="1:20" x14ac:dyDescent="0.2">
      <c r="A452" s="23"/>
      <c r="B452" s="23"/>
      <c r="C452" s="23"/>
      <c r="D452" s="23"/>
      <c r="E452" s="23"/>
      <c r="F452" s="23"/>
      <c r="G452" s="23"/>
      <c r="H452" s="33"/>
      <c r="I452" s="33"/>
      <c r="J452" s="33"/>
      <c r="K452" s="33"/>
      <c r="L452" s="33"/>
      <c r="M452" s="33"/>
      <c r="N452" s="33"/>
      <c r="O452" s="9"/>
      <c r="P452" s="5"/>
      <c r="Q452" s="5"/>
      <c r="R452" s="34"/>
      <c r="S452" s="35"/>
      <c r="T452" s="35"/>
    </row>
    <row r="453" spans="1:20" x14ac:dyDescent="0.2">
      <c r="A453" s="23"/>
      <c r="B453" s="23"/>
      <c r="C453" s="23"/>
      <c r="D453" s="23"/>
      <c r="E453" s="23"/>
      <c r="F453" s="23"/>
      <c r="G453" s="23"/>
      <c r="H453" s="33"/>
      <c r="I453" s="33"/>
      <c r="J453" s="33"/>
      <c r="K453" s="33"/>
      <c r="L453" s="33"/>
      <c r="M453" s="33"/>
      <c r="N453" s="33"/>
      <c r="O453" s="9"/>
      <c r="P453" s="5"/>
      <c r="Q453" s="5"/>
      <c r="R453" s="34"/>
      <c r="S453" s="35"/>
      <c r="T453" s="35"/>
    </row>
    <row r="454" spans="1:20" x14ac:dyDescent="0.2">
      <c r="A454" s="23"/>
      <c r="B454" s="23"/>
      <c r="C454" s="23"/>
      <c r="D454" s="23"/>
      <c r="E454" s="23"/>
      <c r="F454" s="23"/>
      <c r="G454" s="23"/>
      <c r="H454" s="33"/>
      <c r="I454" s="33"/>
      <c r="J454" s="33"/>
      <c r="K454" s="33"/>
      <c r="L454" s="33"/>
      <c r="M454" s="33"/>
      <c r="N454" s="33"/>
      <c r="O454" s="9"/>
      <c r="P454" s="5"/>
      <c r="Q454" s="5"/>
      <c r="R454" s="34"/>
      <c r="S454" s="35"/>
      <c r="T454" s="35"/>
    </row>
    <row r="455" spans="1:20" x14ac:dyDescent="0.2">
      <c r="A455" s="23"/>
      <c r="B455" s="23"/>
      <c r="C455" s="23"/>
      <c r="D455" s="23"/>
      <c r="E455" s="23"/>
      <c r="F455" s="23"/>
      <c r="G455" s="23"/>
      <c r="H455" s="33"/>
      <c r="I455" s="33"/>
      <c r="J455" s="33"/>
      <c r="K455" s="33"/>
      <c r="L455" s="33"/>
      <c r="M455" s="33"/>
      <c r="N455" s="33"/>
      <c r="O455" s="9"/>
      <c r="P455" s="5"/>
      <c r="Q455" s="5"/>
      <c r="R455" s="34"/>
      <c r="S455" s="35"/>
      <c r="T455" s="35"/>
    </row>
    <row r="456" spans="1:20" x14ac:dyDescent="0.2">
      <c r="A456" s="7"/>
      <c r="B456" s="8"/>
      <c r="C456" s="7"/>
      <c r="D456" s="7"/>
      <c r="E456" s="7"/>
      <c r="F456" s="7"/>
      <c r="G456" s="7"/>
      <c r="H456" s="8"/>
      <c r="I456" s="8"/>
      <c r="J456" s="8"/>
      <c r="K456" s="8"/>
      <c r="L456" s="8"/>
      <c r="M456" s="7"/>
      <c r="N456" s="7"/>
      <c r="O456" s="7"/>
      <c r="P456" s="7"/>
      <c r="Q456" s="7"/>
      <c r="R456" s="9"/>
      <c r="S456" s="9"/>
      <c r="T456" s="9"/>
    </row>
    <row r="457" spans="1:20" x14ac:dyDescent="0.2">
      <c r="A457" s="9" t="s">
        <v>561</v>
      </c>
      <c r="B457" s="9" t="s">
        <v>246</v>
      </c>
      <c r="C457" s="9"/>
      <c r="D457" s="9" t="s">
        <v>92</v>
      </c>
      <c r="E457" s="9" t="s">
        <v>246</v>
      </c>
      <c r="F457" s="11" t="s">
        <v>562</v>
      </c>
      <c r="G457" s="11" t="s">
        <v>563</v>
      </c>
      <c r="H457" s="10">
        <v>0.26041666666666669</v>
      </c>
      <c r="I457" s="10">
        <v>0.37847222222222221</v>
      </c>
      <c r="J457" s="10">
        <v>0.20138888888888887</v>
      </c>
      <c r="K457" s="10">
        <v>0.11805555555555557</v>
      </c>
      <c r="L457" s="13">
        <f>IF(G458=0,"-",H458-I457)</f>
        <v>5.902777777777779E-2</v>
      </c>
      <c r="M457" s="13">
        <v>1</v>
      </c>
      <c r="N457" s="13" t="str">
        <f>IF(D458=E457,"OK",IF(N458=0,"-",IF(G457=G458,"OK","ER")))</f>
        <v>OK</v>
      </c>
      <c r="O457" s="9">
        <v>1234567</v>
      </c>
      <c r="P457" s="5">
        <v>45382</v>
      </c>
      <c r="Q457" s="5">
        <v>45591</v>
      </c>
      <c r="R457" s="9"/>
      <c r="S457" s="9"/>
      <c r="T457" s="9"/>
    </row>
    <row r="458" spans="1:20" x14ac:dyDescent="0.2">
      <c r="A458" s="9" t="s">
        <v>564</v>
      </c>
      <c r="B458" s="10"/>
      <c r="C458" s="9"/>
      <c r="D458" s="9" t="s">
        <v>246</v>
      </c>
      <c r="E458" s="9" t="s">
        <v>268</v>
      </c>
      <c r="F458" s="9" t="s">
        <v>565</v>
      </c>
      <c r="G458" s="9" t="s">
        <v>566</v>
      </c>
      <c r="H458" s="45">
        <v>0.4375</v>
      </c>
      <c r="I458" s="45">
        <v>0.51041666666666663</v>
      </c>
      <c r="J458" s="10">
        <v>7.2916666666666671E-2</v>
      </c>
      <c r="K458" s="10">
        <v>7.2916666666666671E-2</v>
      </c>
      <c r="L458" s="13">
        <f>IF(G459=0,"-",H459-I458)</f>
        <v>2.430555555555558E-2</v>
      </c>
      <c r="M458" s="13">
        <v>1</v>
      </c>
      <c r="N458" s="13" t="str">
        <f>IF(D459=E458,"OK",IF(N459=0,"-",IF(G458=G459,"OK","ER")))</f>
        <v>OK</v>
      </c>
      <c r="O458" s="9">
        <v>1234567</v>
      </c>
      <c r="P458" s="5">
        <v>45382</v>
      </c>
      <c r="Q458" s="5">
        <v>45591</v>
      </c>
      <c r="R458" s="46" t="s">
        <v>567</v>
      </c>
      <c r="S458" s="10">
        <v>0.2638888888888889</v>
      </c>
      <c r="T458" s="10">
        <v>0.33680555555555558</v>
      </c>
    </row>
    <row r="459" spans="1:20" x14ac:dyDescent="0.2">
      <c r="A459" s="9" t="s">
        <v>564</v>
      </c>
      <c r="B459" s="10"/>
      <c r="C459" s="9"/>
      <c r="D459" s="9" t="s">
        <v>268</v>
      </c>
      <c r="E459" s="9" t="s">
        <v>246</v>
      </c>
      <c r="F459" s="9" t="s">
        <v>568</v>
      </c>
      <c r="G459" s="9" t="s">
        <v>569</v>
      </c>
      <c r="H459" s="45">
        <v>0.53472222222222221</v>
      </c>
      <c r="I459" s="45">
        <v>0.60763888888888884</v>
      </c>
      <c r="J459" s="10">
        <v>7.2916666666666671E-2</v>
      </c>
      <c r="K459" s="10">
        <v>7.2916666666666671E-2</v>
      </c>
      <c r="L459" s="13">
        <f>IF(G460=0,"-",H460-I459)</f>
        <v>6.25E-2</v>
      </c>
      <c r="M459" s="13">
        <v>1</v>
      </c>
      <c r="N459" s="13" t="str">
        <f>IF(D460=E459,"OK",IF(N460=0,"-",IF(G459=G460,"OK","ER")))</f>
        <v>OK</v>
      </c>
      <c r="O459" s="9">
        <v>1234567</v>
      </c>
      <c r="P459" s="5">
        <v>45382</v>
      </c>
      <c r="Q459" s="5">
        <v>45591</v>
      </c>
      <c r="R459" s="46" t="s">
        <v>567</v>
      </c>
      <c r="S459" s="10">
        <v>0.36111111111111116</v>
      </c>
      <c r="T459" s="10">
        <v>0.43402777777777785</v>
      </c>
    </row>
    <row r="460" spans="1:20" x14ac:dyDescent="0.2">
      <c r="A460" s="9" t="s">
        <v>564</v>
      </c>
      <c r="B460" s="10"/>
      <c r="C460" s="9" t="s">
        <v>246</v>
      </c>
      <c r="D460" s="9" t="s">
        <v>246</v>
      </c>
      <c r="E460" s="9" t="s">
        <v>92</v>
      </c>
      <c r="F460" s="11" t="s">
        <v>570</v>
      </c>
      <c r="G460" s="11" t="s">
        <v>571</v>
      </c>
      <c r="H460" s="10">
        <v>0.67013888888888884</v>
      </c>
      <c r="I460" s="10">
        <v>0.94791666666666674</v>
      </c>
      <c r="J460" s="10">
        <v>0.19444444444444445</v>
      </c>
      <c r="K460" s="10">
        <v>0.27777777777777779</v>
      </c>
      <c r="L460" s="13" t="str">
        <f>IF(G461=0,"-",H461-I460)</f>
        <v>-</v>
      </c>
      <c r="M460" s="13">
        <v>1</v>
      </c>
      <c r="N460" s="13" t="str">
        <f>IF(D461=E460,"OK",IF(N461=0,"-",IF(G460=G461,"OK","ER")))</f>
        <v>-</v>
      </c>
      <c r="O460" s="9">
        <v>1234567</v>
      </c>
      <c r="P460" s="5">
        <v>45382</v>
      </c>
      <c r="Q460" s="5">
        <v>45591</v>
      </c>
      <c r="R460" s="9"/>
      <c r="S460" s="9"/>
      <c r="T460" s="9"/>
    </row>
    <row r="461" spans="1:20" x14ac:dyDescent="0.2">
      <c r="A461" s="9"/>
      <c r="B461" s="10"/>
      <c r="C461" s="9"/>
      <c r="D461" s="9"/>
      <c r="E461" s="9"/>
      <c r="F461" s="9"/>
      <c r="G461" s="9"/>
      <c r="H461" s="10"/>
      <c r="I461" s="10"/>
      <c r="J461" s="10"/>
      <c r="K461" s="10"/>
      <c r="L461" s="10"/>
      <c r="M461" s="9"/>
      <c r="N461" s="9"/>
      <c r="O461" s="9"/>
      <c r="P461" s="5"/>
      <c r="Q461" s="5"/>
      <c r="R461" s="9"/>
      <c r="S461" s="9"/>
      <c r="T461" s="9"/>
    </row>
    <row r="462" spans="1:20" x14ac:dyDescent="0.2">
      <c r="A462" s="7"/>
      <c r="B462" s="8"/>
      <c r="C462" s="7"/>
      <c r="D462" s="7"/>
      <c r="E462" s="7"/>
      <c r="F462" s="7"/>
      <c r="G462" s="7"/>
      <c r="H462" s="8"/>
      <c r="I462" s="8"/>
      <c r="J462" s="8"/>
      <c r="K462" s="8"/>
      <c r="L462" s="8"/>
      <c r="M462" s="7"/>
      <c r="N462" s="7"/>
      <c r="O462" s="7"/>
      <c r="P462" s="7"/>
      <c r="Q462" s="7"/>
      <c r="R462" s="9"/>
      <c r="S462" s="9"/>
      <c r="T462" s="9"/>
    </row>
    <row r="463" spans="1:20" x14ac:dyDescent="0.2">
      <c r="A463" s="9" t="s">
        <v>564</v>
      </c>
      <c r="B463" s="9" t="s">
        <v>246</v>
      </c>
      <c r="C463" s="9"/>
      <c r="D463" s="9" t="s">
        <v>92</v>
      </c>
      <c r="E463" s="9" t="s">
        <v>246</v>
      </c>
      <c r="F463" s="11" t="s">
        <v>562</v>
      </c>
      <c r="G463" s="11" t="s">
        <v>572</v>
      </c>
      <c r="H463" s="10">
        <v>1.0763888888888888</v>
      </c>
      <c r="I463" s="10">
        <v>0.19444444444444445</v>
      </c>
      <c r="J463" s="10">
        <v>0.20138888888888887</v>
      </c>
      <c r="K463" s="10">
        <v>0.11805555555555557</v>
      </c>
      <c r="L463" s="13">
        <f>IF(G464=0,"-",H464-I463)</f>
        <v>0.26041666666666663</v>
      </c>
      <c r="M463" s="13">
        <v>1</v>
      </c>
      <c r="N463" s="13" t="str">
        <f>IF(D464=E463,"OK",IF(N464=0,"-",IF(G463=G464,"OK","ER")))</f>
        <v>OK</v>
      </c>
      <c r="O463" s="9">
        <v>1234567</v>
      </c>
      <c r="P463" s="5">
        <v>45382</v>
      </c>
      <c r="Q463" s="5">
        <v>45591</v>
      </c>
      <c r="R463" s="9"/>
      <c r="S463" s="9"/>
      <c r="T463" s="9"/>
    </row>
    <row r="464" spans="1:20" x14ac:dyDescent="0.2">
      <c r="A464" s="9" t="s">
        <v>564</v>
      </c>
      <c r="B464" s="9"/>
      <c r="C464" s="23"/>
      <c r="D464" s="9" t="s">
        <v>246</v>
      </c>
      <c r="E464" s="23" t="s">
        <v>546</v>
      </c>
      <c r="F464" s="32" t="s">
        <v>573</v>
      </c>
      <c r="G464" s="32" t="s">
        <v>574</v>
      </c>
      <c r="H464" s="44">
        <v>0.4548611111111111</v>
      </c>
      <c r="I464" s="44">
        <v>0.58333333333333337</v>
      </c>
      <c r="J464" s="33">
        <v>0.12847222222222193</v>
      </c>
      <c r="K464" s="33">
        <v>0.12847222222222193</v>
      </c>
      <c r="L464" s="13">
        <f>IF(G465=0,"-",H465-I464)</f>
        <v>4.166666666666663E-2</v>
      </c>
      <c r="M464" s="13">
        <v>1</v>
      </c>
      <c r="N464" s="13" t="str">
        <f>IF(D465=E464,"OK",IF(N465=0,"-",IF(G464=G465,"OK","ER")))</f>
        <v>OK</v>
      </c>
      <c r="O464" s="9">
        <v>1234567</v>
      </c>
      <c r="P464" s="5">
        <v>45382</v>
      </c>
      <c r="Q464" s="5">
        <v>45591</v>
      </c>
      <c r="R464" s="34"/>
      <c r="S464" s="35"/>
      <c r="T464" s="35"/>
    </row>
    <row r="465" spans="1:20" x14ac:dyDescent="0.2">
      <c r="A465" s="9" t="s">
        <v>564</v>
      </c>
      <c r="B465" s="23"/>
      <c r="C465" s="23"/>
      <c r="D465" s="9" t="s">
        <v>546</v>
      </c>
      <c r="E465" s="23" t="s">
        <v>28</v>
      </c>
      <c r="F465" s="32" t="s">
        <v>575</v>
      </c>
      <c r="G465" s="47" t="s">
        <v>576</v>
      </c>
      <c r="H465" s="44">
        <v>0.625</v>
      </c>
      <c r="I465" s="44">
        <v>0.65625</v>
      </c>
      <c r="J465" s="33">
        <v>1.7361111111111049E-2</v>
      </c>
      <c r="K465" s="33">
        <v>1.7361111111111049E-2</v>
      </c>
      <c r="L465" s="13">
        <f>IF(G466=0,"-",H466-I465)</f>
        <v>9.027777777777779E-2</v>
      </c>
      <c r="M465" s="13">
        <v>1</v>
      </c>
      <c r="N465" s="13" t="str">
        <f>IF(D466=E465,"OK",IF(N466=0,"-",IF(G465=G466,"OK","ER")))</f>
        <v>OK</v>
      </c>
      <c r="O465" s="9">
        <v>1234567</v>
      </c>
      <c r="P465" s="5">
        <v>45382</v>
      </c>
      <c r="Q465" s="5">
        <v>45591</v>
      </c>
      <c r="R465" s="34"/>
      <c r="S465" s="35"/>
      <c r="T465" s="35"/>
    </row>
    <row r="466" spans="1:20" x14ac:dyDescent="0.2">
      <c r="A466" s="9" t="s">
        <v>564</v>
      </c>
      <c r="B466" s="23"/>
      <c r="C466" s="23"/>
      <c r="D466" s="9" t="s">
        <v>28</v>
      </c>
      <c r="E466" s="23" t="s">
        <v>546</v>
      </c>
      <c r="F466" s="32" t="s">
        <v>577</v>
      </c>
      <c r="G466" s="47" t="s">
        <v>578</v>
      </c>
      <c r="H466" s="44">
        <v>0.74652777777777779</v>
      </c>
      <c r="I466" s="44">
        <v>0.86111111111111116</v>
      </c>
      <c r="J466" s="33">
        <v>0.10069444444444409</v>
      </c>
      <c r="K466" s="33">
        <v>0.10069444444444409</v>
      </c>
      <c r="L466" s="13">
        <f>IF(G467=0,"-",H467-I466)</f>
        <v>4.166666666666663E-2</v>
      </c>
      <c r="M466" s="13">
        <v>1</v>
      </c>
      <c r="N466" s="13" t="str">
        <f>IF(D467=E466,"OK",IF(N467=0,"-",IF(G466=G467,"OK","ER")))</f>
        <v>OK</v>
      </c>
      <c r="O466" s="9">
        <v>1234567</v>
      </c>
      <c r="P466" s="5">
        <v>45382</v>
      </c>
      <c r="Q466" s="5">
        <v>45591</v>
      </c>
      <c r="R466" s="34"/>
      <c r="S466" s="35"/>
      <c r="T466" s="35"/>
    </row>
    <row r="467" spans="1:20" x14ac:dyDescent="0.2">
      <c r="A467" s="9" t="s">
        <v>564</v>
      </c>
      <c r="B467" s="23"/>
      <c r="C467" s="23" t="s">
        <v>246</v>
      </c>
      <c r="D467" s="9" t="s">
        <v>546</v>
      </c>
      <c r="E467" s="23" t="s">
        <v>246</v>
      </c>
      <c r="F467" s="32" t="s">
        <v>579</v>
      </c>
      <c r="G467" s="32" t="s">
        <v>580</v>
      </c>
      <c r="H467" s="44">
        <v>0.90277777777777779</v>
      </c>
      <c r="I467" s="44">
        <v>0.95486111111111116</v>
      </c>
      <c r="J467" s="33">
        <v>5.2083333333333037E-2</v>
      </c>
      <c r="K467" s="33">
        <v>5.2083333333333037E-2</v>
      </c>
      <c r="L467" s="13">
        <f>IF(G472=0,"-",H472-I467)</f>
        <v>-4.5138888888888951E-2</v>
      </c>
      <c r="M467" s="13">
        <v>1</v>
      </c>
      <c r="N467" s="13" t="str">
        <f>IF(D472=E467,"OK",IF(N472=0,"-",IF(G467=G472,"OK","ER")))</f>
        <v>OK</v>
      </c>
      <c r="O467" s="9">
        <v>1234567</v>
      </c>
      <c r="P467" s="5">
        <v>45382</v>
      </c>
      <c r="Q467" s="5">
        <v>45591</v>
      </c>
      <c r="R467" s="34"/>
      <c r="S467" s="35"/>
      <c r="T467" s="35"/>
    </row>
    <row r="468" spans="1:20" x14ac:dyDescent="0.2">
      <c r="A468" s="23"/>
      <c r="B468" s="23"/>
      <c r="C468" s="23"/>
      <c r="D468" s="23"/>
      <c r="E468" s="23"/>
      <c r="F468" s="23"/>
      <c r="G468" s="23"/>
      <c r="H468" s="33"/>
      <c r="I468" s="33"/>
      <c r="J468" s="33"/>
      <c r="K468" s="33"/>
      <c r="L468" s="33"/>
      <c r="M468" s="33"/>
      <c r="N468" s="33"/>
      <c r="O468" s="9"/>
      <c r="P468" s="5"/>
      <c r="Q468" s="5"/>
      <c r="R468" s="34"/>
      <c r="S468" s="35"/>
      <c r="T468" s="35"/>
    </row>
    <row r="469" spans="1:20" x14ac:dyDescent="0.2">
      <c r="A469" s="23" t="s">
        <v>249</v>
      </c>
      <c r="B469" s="23" t="s">
        <v>246</v>
      </c>
      <c r="C469" s="23"/>
      <c r="D469" s="9" t="s">
        <v>274</v>
      </c>
      <c r="E469" s="23" t="s">
        <v>246</v>
      </c>
      <c r="F469" s="32" t="s">
        <v>581</v>
      </c>
      <c r="G469" s="32" t="s">
        <v>582</v>
      </c>
      <c r="H469" s="33">
        <v>0.104166666666667</v>
      </c>
      <c r="I469" s="33">
        <v>0.20833333333333301</v>
      </c>
      <c r="J469" s="33">
        <v>0.10416666666666601</v>
      </c>
      <c r="K469" s="33">
        <v>0.10416666666666601</v>
      </c>
      <c r="L469" s="13">
        <f>IF(G412=0,"-",H412-I469)</f>
        <v>0.57638888888888895</v>
      </c>
      <c r="M469" s="13">
        <v>1</v>
      </c>
      <c r="N469" s="13" t="str">
        <f>IF(D412=E469,"OK",IF(N412=0,"-",IF(G469=G412,"OK","ER")))</f>
        <v>OK</v>
      </c>
      <c r="O469" s="9">
        <v>246</v>
      </c>
      <c r="P469" s="16">
        <v>45383</v>
      </c>
      <c r="Q469" s="5">
        <v>45489</v>
      </c>
      <c r="R469" s="34"/>
      <c r="S469" s="35"/>
      <c r="T469" s="35"/>
    </row>
    <row r="470" spans="1:20" x14ac:dyDescent="0.2">
      <c r="A470" s="23" t="s">
        <v>249</v>
      </c>
      <c r="B470" s="23"/>
      <c r="C470" s="23"/>
      <c r="D470" s="9" t="s">
        <v>246</v>
      </c>
      <c r="E470" s="23" t="s">
        <v>583</v>
      </c>
      <c r="F470" s="32" t="s">
        <v>584</v>
      </c>
      <c r="G470" s="32" t="s">
        <v>585</v>
      </c>
      <c r="H470" s="33">
        <v>0.42013888888888901</v>
      </c>
      <c r="I470" s="33">
        <v>0.62152777777777801</v>
      </c>
      <c r="J470" s="33">
        <v>0.20138888888888901</v>
      </c>
      <c r="K470" s="33">
        <v>0.20138888888888901</v>
      </c>
      <c r="L470" s="13">
        <f>IF(G471=0,"-",H471-I470)</f>
        <v>4.5138888888888951E-2</v>
      </c>
      <c r="M470" s="13">
        <v>1</v>
      </c>
      <c r="N470" s="13" t="str">
        <f>IF(D471=E470,"OK",IF(N471=0,"-",IF(G470=G471,"OK","ER")))</f>
        <v>OK</v>
      </c>
      <c r="O470" s="9">
        <v>26</v>
      </c>
      <c r="P470" s="5">
        <v>45382</v>
      </c>
      <c r="Q470" s="5">
        <v>45591</v>
      </c>
      <c r="R470" s="34"/>
      <c r="S470" s="35"/>
      <c r="T470" s="35"/>
    </row>
    <row r="471" spans="1:20" x14ac:dyDescent="0.2">
      <c r="A471" s="23" t="s">
        <v>249</v>
      </c>
      <c r="B471" s="23"/>
      <c r="C471" s="9"/>
      <c r="D471" s="9" t="s">
        <v>583</v>
      </c>
      <c r="E471" s="23" t="s">
        <v>246</v>
      </c>
      <c r="F471" s="32" t="s">
        <v>586</v>
      </c>
      <c r="G471" s="32" t="s">
        <v>587</v>
      </c>
      <c r="H471" s="33">
        <v>0.66666666666666696</v>
      </c>
      <c r="I471" s="33">
        <v>0.79861111111111105</v>
      </c>
      <c r="J471" s="33">
        <v>0.13194444444444409</v>
      </c>
      <c r="K471" s="33">
        <v>0.13194444444444409</v>
      </c>
      <c r="L471" s="13">
        <f>IF(G161=0,"-",H161-I471)</f>
        <v>5.5555555555555913E-2</v>
      </c>
      <c r="M471" s="13">
        <v>1</v>
      </c>
      <c r="N471" s="13" t="str">
        <f>IF(D161=E471,"OK",IF(N161=0,"-",IF(G471=G161,"OK","ER")))</f>
        <v>OK</v>
      </c>
      <c r="O471" s="9">
        <v>26</v>
      </c>
      <c r="P471" s="5">
        <v>45382</v>
      </c>
      <c r="Q471" s="5">
        <v>45591</v>
      </c>
      <c r="R471" s="34"/>
      <c r="S471" s="35"/>
      <c r="T471" s="35"/>
    </row>
    <row r="472" spans="1:20" x14ac:dyDescent="0.2">
      <c r="A472" s="9" t="s">
        <v>561</v>
      </c>
      <c r="B472" s="10"/>
      <c r="C472" s="9" t="s">
        <v>246</v>
      </c>
      <c r="D472" s="9" t="s">
        <v>246</v>
      </c>
      <c r="E472" s="9" t="s">
        <v>92</v>
      </c>
      <c r="F472" s="11" t="s">
        <v>570</v>
      </c>
      <c r="G472" s="11" t="s">
        <v>588</v>
      </c>
      <c r="H472" s="10">
        <v>0.90972222222222221</v>
      </c>
      <c r="I472" s="10">
        <v>0.1875</v>
      </c>
      <c r="J472" s="10">
        <v>0.19444444444444445</v>
      </c>
      <c r="K472" s="10">
        <v>0.27777777777777779</v>
      </c>
      <c r="L472" s="13" t="str">
        <f>IF(G473=0,"-",H473-I472)</f>
        <v>-</v>
      </c>
      <c r="M472" s="13">
        <v>1</v>
      </c>
      <c r="N472" s="13" t="str">
        <f>IF(D473=E472,"OK",IF(N473=0,"-",IF(G472=G473,"OK","ER")))</f>
        <v>-</v>
      </c>
      <c r="O472" s="9">
        <v>1234567</v>
      </c>
      <c r="P472" s="5">
        <v>45382</v>
      </c>
      <c r="Q472" s="5">
        <v>45591</v>
      </c>
      <c r="R472" s="9"/>
      <c r="S472" s="9"/>
      <c r="T472" s="9"/>
    </row>
    <row r="473" spans="1:20" x14ac:dyDescent="0.2">
      <c r="A473" s="9"/>
      <c r="B473" s="10"/>
      <c r="C473" s="9"/>
      <c r="D473" s="9"/>
      <c r="E473" s="9"/>
      <c r="F473" s="9"/>
      <c r="G473" s="9"/>
      <c r="H473" s="10"/>
      <c r="I473" s="10"/>
      <c r="J473" s="10"/>
      <c r="K473" s="10"/>
      <c r="L473" s="10"/>
      <c r="M473" s="21"/>
      <c r="N473" s="21"/>
      <c r="O473" s="9"/>
      <c r="P473" s="5"/>
      <c r="Q473" s="5"/>
      <c r="R473" s="9"/>
      <c r="S473" s="9"/>
      <c r="T473" s="9"/>
    </row>
    <row r="474" spans="1:20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9"/>
      <c r="S474" s="9"/>
      <c r="T474" s="9"/>
    </row>
    <row r="475" spans="1:20" x14ac:dyDescent="0.2">
      <c r="A475" s="9" t="s">
        <v>589</v>
      </c>
      <c r="B475" s="9" t="s">
        <v>246</v>
      </c>
      <c r="C475" s="9"/>
      <c r="D475" s="9" t="s">
        <v>92</v>
      </c>
      <c r="E475" s="9" t="s">
        <v>246</v>
      </c>
      <c r="F475" s="11" t="s">
        <v>562</v>
      </c>
      <c r="G475" s="11" t="s">
        <v>590</v>
      </c>
      <c r="H475" s="12">
        <v>0.28472222222222221</v>
      </c>
      <c r="I475" s="12">
        <v>0.40277777777777773</v>
      </c>
      <c r="J475" s="10">
        <v>0.20138888888888887</v>
      </c>
      <c r="K475" s="10">
        <v>0.11805555555555557</v>
      </c>
      <c r="L475" s="13">
        <f>IF(G476=0,"-",H476-I475)</f>
        <v>6.2500000000000278E-2</v>
      </c>
      <c r="M475" s="13">
        <v>1</v>
      </c>
      <c r="N475" s="13" t="str">
        <f>IF(D476=E475,"OK",IF(N476=0,"-",IF(G475=G476,"OK","ER")))</f>
        <v>OK</v>
      </c>
      <c r="O475" s="9">
        <v>1234567</v>
      </c>
      <c r="P475" s="5">
        <v>45382</v>
      </c>
      <c r="Q475" s="5">
        <v>45591</v>
      </c>
      <c r="R475" s="9"/>
      <c r="S475" s="9"/>
      <c r="T475" s="9"/>
    </row>
    <row r="476" spans="1:20" x14ac:dyDescent="0.2">
      <c r="A476" s="23" t="s">
        <v>249</v>
      </c>
      <c r="B476" s="23"/>
      <c r="C476" s="23"/>
      <c r="D476" s="9" t="s">
        <v>246</v>
      </c>
      <c r="E476" s="23" t="s">
        <v>591</v>
      </c>
      <c r="F476" s="32" t="s">
        <v>592</v>
      </c>
      <c r="G476" s="32" t="s">
        <v>593</v>
      </c>
      <c r="H476" s="33">
        <v>0.46527777777777801</v>
      </c>
      <c r="I476" s="33">
        <v>0.70486111111111105</v>
      </c>
      <c r="J476" s="33">
        <v>0.23958333333333304</v>
      </c>
      <c r="K476" s="33">
        <v>0.23958333333333304</v>
      </c>
      <c r="L476" s="13">
        <f>IF(G477=0,"-",H477-I476)</f>
        <v>4.8611111111110938E-2</v>
      </c>
      <c r="M476" s="13">
        <v>1</v>
      </c>
      <c r="N476" s="13" t="str">
        <f>IF(D477=E476,"OK",IF(N477=0,"-",IF(G476=G477,"OK","ER")))</f>
        <v>OK</v>
      </c>
      <c r="O476" s="9">
        <v>2467</v>
      </c>
      <c r="P476" s="5">
        <v>45382</v>
      </c>
      <c r="Q476" s="5">
        <v>45591</v>
      </c>
      <c r="R476" s="34"/>
      <c r="S476" s="35"/>
      <c r="T476" s="35"/>
    </row>
    <row r="477" spans="1:20" x14ac:dyDescent="0.2">
      <c r="A477" s="23" t="s">
        <v>249</v>
      </c>
      <c r="B477" s="23"/>
      <c r="C477" s="9"/>
      <c r="D477" s="9" t="s">
        <v>591</v>
      </c>
      <c r="E477" s="23" t="s">
        <v>246</v>
      </c>
      <c r="F477" s="32" t="s">
        <v>594</v>
      </c>
      <c r="G477" s="32" t="s">
        <v>595</v>
      </c>
      <c r="H477" s="33">
        <v>0.75347222222222199</v>
      </c>
      <c r="I477" s="33">
        <v>0.90972222222222199</v>
      </c>
      <c r="J477" s="33">
        <v>0.15625</v>
      </c>
      <c r="K477" s="33">
        <v>0.15625</v>
      </c>
      <c r="L477" s="13">
        <f>IF(G478=0,"-",H478-I477)</f>
        <v>5.2083333333333481E-2</v>
      </c>
      <c r="M477" s="13">
        <v>1</v>
      </c>
      <c r="N477" s="13" t="str">
        <f>IF(D478=E477,"OK",IF(N478=0,"-",IF(G477=G478,"OK","ER")))</f>
        <v>OK</v>
      </c>
      <c r="O477" s="9">
        <v>2467</v>
      </c>
      <c r="P477" s="5">
        <v>45382</v>
      </c>
      <c r="Q477" s="5">
        <v>45591</v>
      </c>
      <c r="R477" s="34"/>
      <c r="S477" s="35"/>
      <c r="T477" s="35"/>
    </row>
    <row r="478" spans="1:20" x14ac:dyDescent="0.2">
      <c r="A478" s="9" t="s">
        <v>589</v>
      </c>
      <c r="B478" s="10"/>
      <c r="C478" s="9" t="s">
        <v>246</v>
      </c>
      <c r="D478" s="9" t="s">
        <v>246</v>
      </c>
      <c r="E478" s="9" t="s">
        <v>92</v>
      </c>
      <c r="F478" s="11" t="s">
        <v>570</v>
      </c>
      <c r="G478" s="11" t="s">
        <v>596</v>
      </c>
      <c r="H478" s="12">
        <v>0.96180555555555547</v>
      </c>
      <c r="I478" s="12">
        <v>0.23958333333333334</v>
      </c>
      <c r="J478" s="10">
        <v>0.19444444444444445</v>
      </c>
      <c r="K478" s="10">
        <v>0.27777777777777779</v>
      </c>
      <c r="L478" s="13" t="str">
        <f>IF(G479=0,"-",H479-I478)</f>
        <v>-</v>
      </c>
      <c r="M478" s="13">
        <v>1</v>
      </c>
      <c r="N478" s="13" t="str">
        <f>IF(D479=E478,"OK",IF(N479=0,"-",IF(G478=G479,"OK","ER")))</f>
        <v>-</v>
      </c>
      <c r="O478" s="9">
        <v>1234567</v>
      </c>
      <c r="P478" s="5">
        <v>45382</v>
      </c>
      <c r="Q478" s="5">
        <v>45591</v>
      </c>
      <c r="R478" s="9"/>
      <c r="S478" s="9"/>
      <c r="T478" s="9"/>
    </row>
    <row r="479" spans="1:20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5"/>
      <c r="Q479" s="5"/>
      <c r="R479" s="9"/>
      <c r="S479" s="9"/>
      <c r="T479" s="9"/>
    </row>
    <row r="480" spans="1:20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9"/>
      <c r="S480" s="9"/>
      <c r="T480" s="9"/>
    </row>
    <row r="481" spans="1:20" x14ac:dyDescent="0.2">
      <c r="A481" s="9" t="s">
        <v>597</v>
      </c>
      <c r="B481" s="9" t="s">
        <v>246</v>
      </c>
      <c r="C481" s="23"/>
      <c r="D481" s="9" t="s">
        <v>246</v>
      </c>
      <c r="E481" s="9" t="s">
        <v>103</v>
      </c>
      <c r="F481" s="11" t="s">
        <v>598</v>
      </c>
      <c r="G481" s="11" t="s">
        <v>599</v>
      </c>
      <c r="H481" s="12">
        <v>3.4722222222222224E-2</v>
      </c>
      <c r="I481" s="10">
        <v>0.3125</v>
      </c>
      <c r="J481" s="10">
        <v>0.19444444444444445</v>
      </c>
      <c r="K481" s="10">
        <v>0.27777777777777779</v>
      </c>
      <c r="L481" s="13" t="str">
        <f>IF(G486=0,"-",H486-I481)</f>
        <v>-</v>
      </c>
      <c r="M481" s="13">
        <v>1</v>
      </c>
      <c r="N481" s="13" t="str">
        <f>IF(D486=E481,"OK",IF(N486=0,"-",IF(G481=G486,"OK","ER")))</f>
        <v>-</v>
      </c>
      <c r="O481" s="9">
        <v>1234567</v>
      </c>
      <c r="P481" s="5">
        <v>45382</v>
      </c>
      <c r="Q481" s="5">
        <v>45591</v>
      </c>
      <c r="R481" s="9"/>
      <c r="S481" s="9"/>
      <c r="T481" s="9"/>
    </row>
    <row r="482" spans="1:20" x14ac:dyDescent="0.2">
      <c r="A482" s="9" t="s">
        <v>597</v>
      </c>
      <c r="B482" s="23"/>
      <c r="C482" s="23"/>
      <c r="D482" s="9" t="s">
        <v>103</v>
      </c>
      <c r="E482" s="9" t="s">
        <v>246</v>
      </c>
      <c r="F482" s="11" t="s">
        <v>600</v>
      </c>
      <c r="G482" s="11" t="s">
        <v>601</v>
      </c>
      <c r="H482" s="12">
        <v>0.35416666666666669</v>
      </c>
      <c r="I482" s="12">
        <v>0.46527777777777779</v>
      </c>
      <c r="J482" s="10">
        <v>0.19444444444444445</v>
      </c>
      <c r="K482" s="10">
        <v>0.1111111111111111</v>
      </c>
      <c r="L482" s="13" t="e">
        <f>IF(#REF!=0,"-",#REF!-I482)</f>
        <v>#REF!</v>
      </c>
      <c r="M482" s="13">
        <v>1</v>
      </c>
      <c r="N482" s="13" t="e">
        <f>IF(#REF!=E482,"OK",IF(#REF!=0,"-",IF(G482=#REF!,"OK","ER")))</f>
        <v>#REF!</v>
      </c>
      <c r="O482" s="9">
        <v>1234567</v>
      </c>
      <c r="P482" s="5">
        <v>45382</v>
      </c>
      <c r="Q482" s="5">
        <v>45591</v>
      </c>
      <c r="R482" s="9"/>
      <c r="S482" s="9"/>
      <c r="T482" s="9"/>
    </row>
    <row r="483" spans="1:20" x14ac:dyDescent="0.2">
      <c r="A483" s="23" t="s">
        <v>249</v>
      </c>
      <c r="B483" s="23"/>
      <c r="C483" s="23"/>
      <c r="D483" s="9" t="s">
        <v>246</v>
      </c>
      <c r="E483" s="23" t="s">
        <v>602</v>
      </c>
      <c r="F483" s="32" t="s">
        <v>603</v>
      </c>
      <c r="G483" s="32" t="s">
        <v>604</v>
      </c>
      <c r="H483" s="33">
        <v>0.59375</v>
      </c>
      <c r="I483" s="33">
        <v>0.79166666666666696</v>
      </c>
      <c r="J483" s="33">
        <v>0.19791666666666696</v>
      </c>
      <c r="K483" s="33">
        <v>0.19791666666666696</v>
      </c>
      <c r="L483" s="13">
        <f>IF(G484=0,"-",H484-I483)</f>
        <v>4.1666666666666075E-2</v>
      </c>
      <c r="M483" s="13">
        <v>1</v>
      </c>
      <c r="N483" s="13" t="str">
        <f>IF(D484=E483,"OK",IF(N484=0,"-",IF(G483=G484,"OK","ER")))</f>
        <v>OK</v>
      </c>
      <c r="O483" s="9">
        <v>246</v>
      </c>
      <c r="P483" s="5">
        <v>45382</v>
      </c>
      <c r="Q483" s="5">
        <v>45591</v>
      </c>
      <c r="R483" s="34"/>
      <c r="S483" s="35"/>
      <c r="T483" s="35"/>
    </row>
    <row r="484" spans="1:20" x14ac:dyDescent="0.2">
      <c r="A484" s="23" t="s">
        <v>249</v>
      </c>
      <c r="B484" s="23"/>
      <c r="C484" s="23"/>
      <c r="D484" s="9" t="s">
        <v>602</v>
      </c>
      <c r="E484" s="23" t="s">
        <v>246</v>
      </c>
      <c r="F484" s="32" t="s">
        <v>605</v>
      </c>
      <c r="G484" s="32" t="s">
        <v>606</v>
      </c>
      <c r="H484" s="33">
        <v>0.83333333333333304</v>
      </c>
      <c r="I484" s="33">
        <v>0.96527777777777801</v>
      </c>
      <c r="J484" s="33">
        <v>0.13194444444444497</v>
      </c>
      <c r="K484" s="33">
        <v>0.13194444444444497</v>
      </c>
      <c r="L484" s="13" t="str">
        <f>IF(G490=0,"-",H490-I484)</f>
        <v>-</v>
      </c>
      <c r="M484" s="13">
        <v>1</v>
      </c>
      <c r="N484" s="13" t="str">
        <f>IF(D490=E484,"OK",IF(N490=0,"-",IF(G484=G490,"OK","ER")))</f>
        <v>-</v>
      </c>
      <c r="O484" s="9">
        <v>246</v>
      </c>
      <c r="P484" s="5">
        <v>45382</v>
      </c>
      <c r="Q484" s="5">
        <v>45591</v>
      </c>
      <c r="R484" s="34"/>
      <c r="S484" s="35"/>
      <c r="T484" s="35"/>
    </row>
    <row r="485" spans="1:20" ht="16" x14ac:dyDescent="0.2">
      <c r="A485" s="22" t="s">
        <v>607</v>
      </c>
      <c r="B485" s="22"/>
      <c r="C485" s="22" t="s">
        <v>28</v>
      </c>
      <c r="D485" s="22" t="s">
        <v>246</v>
      </c>
      <c r="E485" s="22" t="s">
        <v>28</v>
      </c>
      <c r="F485" s="24" t="s">
        <v>401</v>
      </c>
      <c r="G485" s="25" t="s">
        <v>608</v>
      </c>
      <c r="H485" s="26">
        <v>0.99305555555555558</v>
      </c>
      <c r="I485" s="26">
        <f>H485+J485</f>
        <v>1.0625</v>
      </c>
      <c r="J485" s="27">
        <v>6.9444444444444309E-2</v>
      </c>
      <c r="K485" s="27">
        <v>6.9444444444444309E-2</v>
      </c>
      <c r="L485" s="13" t="str">
        <f>IF(G650=0,"-",H650-I485)</f>
        <v>-</v>
      </c>
      <c r="M485" s="13">
        <v>1</v>
      </c>
      <c r="N485" s="13" t="str">
        <f>IF(D650=E485,"OK",IF(N650=0,"-",IF(G485=G650,"OK","ER")))</f>
        <v>-</v>
      </c>
      <c r="O485" s="39">
        <v>1234567</v>
      </c>
      <c r="P485" s="29">
        <v>45382</v>
      </c>
      <c r="Q485" s="29">
        <v>45591</v>
      </c>
      <c r="R485" s="14"/>
      <c r="S485" s="31"/>
      <c r="T485" s="31"/>
    </row>
    <row r="486" spans="1:20" x14ac:dyDescent="0.2">
      <c r="A486" s="9"/>
      <c r="B486" s="10"/>
      <c r="C486" s="9"/>
      <c r="D486" s="9"/>
      <c r="E486" s="9"/>
      <c r="F486" s="9"/>
      <c r="G486" s="9"/>
      <c r="H486" s="10"/>
      <c r="I486" s="10"/>
      <c r="J486" s="10"/>
      <c r="K486" s="10"/>
      <c r="L486" s="10"/>
      <c r="M486" s="21"/>
      <c r="N486" s="9"/>
      <c r="O486" s="9"/>
      <c r="P486" s="5"/>
      <c r="Q486" s="5"/>
      <c r="R486" s="9"/>
      <c r="S486" s="9"/>
      <c r="T486" s="9"/>
    </row>
    <row r="487" spans="1:20" x14ac:dyDescent="0.2">
      <c r="A487" s="23"/>
      <c r="B487" s="23"/>
      <c r="C487" s="23"/>
      <c r="D487" s="23"/>
      <c r="E487" s="23"/>
      <c r="F487" s="23"/>
      <c r="G487" s="23"/>
      <c r="H487" s="33"/>
      <c r="I487" s="33"/>
      <c r="J487" s="33"/>
      <c r="K487" s="33"/>
      <c r="L487" s="33"/>
      <c r="M487" s="33"/>
      <c r="N487" s="33"/>
      <c r="O487" s="9"/>
      <c r="P487" s="5"/>
      <c r="Q487" s="5"/>
      <c r="R487" s="34"/>
      <c r="S487" s="35"/>
      <c r="T487" s="35"/>
    </row>
    <row r="490" spans="1:20" x14ac:dyDescent="0.2">
      <c r="A490" s="23"/>
      <c r="B490" s="23"/>
      <c r="C490" s="23"/>
      <c r="D490" s="23"/>
      <c r="E490" s="23"/>
      <c r="F490" s="23"/>
      <c r="G490" s="23"/>
      <c r="H490" s="33"/>
      <c r="I490" s="33"/>
      <c r="J490" s="33"/>
      <c r="K490" s="33"/>
      <c r="L490" s="33"/>
      <c r="M490" s="33"/>
      <c r="N490" s="33"/>
      <c r="O490" s="9"/>
      <c r="P490" s="5"/>
      <c r="Q490" s="5"/>
      <c r="R490" s="34"/>
      <c r="S490" s="35"/>
      <c r="T490" s="35"/>
    </row>
    <row r="491" spans="1:20" x14ac:dyDescent="0.2">
      <c r="A491" s="23"/>
      <c r="B491" s="23"/>
      <c r="C491" s="23"/>
      <c r="D491" s="23"/>
      <c r="E491" s="23"/>
      <c r="F491" s="23"/>
      <c r="G491" s="23"/>
      <c r="H491" s="33"/>
      <c r="I491" s="33"/>
      <c r="J491" s="33"/>
      <c r="K491" s="33"/>
      <c r="L491" s="33"/>
      <c r="M491" s="33"/>
      <c r="N491" s="33"/>
      <c r="O491" s="9"/>
      <c r="P491" s="5"/>
      <c r="Q491" s="5"/>
      <c r="R491" s="34"/>
      <c r="S491" s="35"/>
      <c r="T491" s="35"/>
    </row>
    <row r="492" spans="1:20" x14ac:dyDescent="0.2">
      <c r="A492" s="23"/>
      <c r="B492" s="23"/>
      <c r="C492" s="23"/>
      <c r="D492" s="23"/>
      <c r="E492" s="23"/>
      <c r="F492" s="23"/>
      <c r="G492" s="23"/>
      <c r="H492" s="33"/>
      <c r="I492" s="33"/>
      <c r="J492" s="33"/>
      <c r="K492" s="33"/>
      <c r="L492" s="33"/>
      <c r="M492" s="33"/>
      <c r="N492" s="33"/>
      <c r="O492" s="9"/>
      <c r="P492" s="5"/>
      <c r="Q492" s="5"/>
      <c r="R492" s="34"/>
      <c r="S492" s="35"/>
      <c r="T492" s="35"/>
    </row>
    <row r="493" spans="1:20" x14ac:dyDescent="0.2">
      <c r="A493" s="9" t="s">
        <v>102</v>
      </c>
      <c r="B493" s="9" t="s">
        <v>15</v>
      </c>
      <c r="C493" s="9"/>
      <c r="D493" s="9" t="s">
        <v>15</v>
      </c>
      <c r="E493" s="9" t="s">
        <v>70</v>
      </c>
      <c r="F493" s="11" t="s">
        <v>109</v>
      </c>
      <c r="G493" s="11" t="s">
        <v>609</v>
      </c>
      <c r="H493" s="10">
        <v>5.9027777777777776E-2</v>
      </c>
      <c r="I493" s="10">
        <v>0.24652777777777779</v>
      </c>
      <c r="J493" s="10">
        <v>0.14583333333333334</v>
      </c>
      <c r="K493" s="10">
        <v>0.1875</v>
      </c>
      <c r="L493" s="13">
        <f>IF(G494=0,"-",H494-I493)</f>
        <v>4.166666666666663E-2</v>
      </c>
      <c r="M493" s="13">
        <v>1</v>
      </c>
      <c r="N493" s="13" t="str">
        <f>IF(D494=E493,"OK",IF(N494=0,"-",IF(G493=G494,"OK","ER")))</f>
        <v>OK</v>
      </c>
      <c r="O493" s="9"/>
      <c r="P493" s="5">
        <v>45382</v>
      </c>
      <c r="Q493" s="5">
        <v>45591</v>
      </c>
      <c r="R493" s="14" t="s">
        <v>610</v>
      </c>
      <c r="S493" s="9"/>
      <c r="T493" s="9"/>
    </row>
    <row r="494" spans="1:20" x14ac:dyDescent="0.2">
      <c r="A494" s="9" t="s">
        <v>102</v>
      </c>
      <c r="B494" s="23"/>
      <c r="C494" s="23"/>
      <c r="D494" s="9" t="s">
        <v>70</v>
      </c>
      <c r="E494" s="9" t="s">
        <v>15</v>
      </c>
      <c r="F494" s="11" t="s">
        <v>111</v>
      </c>
      <c r="G494" s="11" t="s">
        <v>611</v>
      </c>
      <c r="H494" s="10">
        <v>0.28819444444444442</v>
      </c>
      <c r="I494" s="10">
        <v>0.3888888888888889</v>
      </c>
      <c r="J494" s="10">
        <v>0.1423611111111111</v>
      </c>
      <c r="K494" s="10">
        <v>0.10069444444444443</v>
      </c>
      <c r="L494" s="13" t="str">
        <f>IF(G164=0,"-",H164-I494)</f>
        <v>-</v>
      </c>
      <c r="M494" s="13">
        <v>1</v>
      </c>
      <c r="N494" s="13" t="str">
        <f>IF(D164=E494,"OK",IF(N164=0,"-",IF(G494=G164,"OK","ER")))</f>
        <v>-</v>
      </c>
      <c r="O494" s="9"/>
      <c r="P494" s="5">
        <v>45382</v>
      </c>
      <c r="Q494" s="5">
        <v>45591</v>
      </c>
      <c r="R494" s="14" t="s">
        <v>610</v>
      </c>
      <c r="S494" s="9"/>
      <c r="T494" s="9"/>
    </row>
    <row r="495" spans="1:20" ht="16" x14ac:dyDescent="0.2">
      <c r="A495" s="22" t="s">
        <v>245</v>
      </c>
      <c r="B495" s="23"/>
      <c r="C495" s="23"/>
      <c r="D495" s="22" t="s">
        <v>15</v>
      </c>
      <c r="E495" s="22" t="s">
        <v>246</v>
      </c>
      <c r="F495" s="24" t="s">
        <v>247</v>
      </c>
      <c r="G495" s="25" t="s">
        <v>612</v>
      </c>
      <c r="H495" s="26">
        <v>0.4236111111111111</v>
      </c>
      <c r="I495" s="26">
        <v>0.50347222222222221</v>
      </c>
      <c r="J495" s="27">
        <v>7.9861111111111105E-2</v>
      </c>
      <c r="K495" s="27">
        <v>7.9861111111111105E-2</v>
      </c>
      <c r="L495" s="13" t="str">
        <f>IF(G655=0,"-",H655-I495)</f>
        <v>-</v>
      </c>
      <c r="M495" s="13">
        <v>1</v>
      </c>
      <c r="N495" s="13" t="str">
        <f>IF(D655=E495,"OK",IF(N655=0,"-",IF(G495=G655,"OK","ER")))</f>
        <v>-</v>
      </c>
      <c r="O495" s="28">
        <v>23567</v>
      </c>
      <c r="P495" s="29">
        <v>45382</v>
      </c>
      <c r="Q495" s="30">
        <v>45443</v>
      </c>
      <c r="R495" s="14"/>
      <c r="S495" s="31"/>
      <c r="T495" s="31"/>
    </row>
    <row r="496" spans="1:20" x14ac:dyDescent="0.2">
      <c r="A496" s="23" t="s">
        <v>249</v>
      </c>
      <c r="B496" s="23"/>
      <c r="C496" s="23"/>
      <c r="D496" s="9" t="s">
        <v>246</v>
      </c>
      <c r="E496" s="23" t="s">
        <v>613</v>
      </c>
      <c r="F496" s="32" t="s">
        <v>614</v>
      </c>
      <c r="G496" s="32" t="s">
        <v>615</v>
      </c>
      <c r="H496" s="33">
        <v>0.56944444444444398</v>
      </c>
      <c r="I496" s="33">
        <v>0.80208333333333304</v>
      </c>
      <c r="J496" s="33">
        <v>0.23263888888888906</v>
      </c>
      <c r="K496" s="33">
        <v>0.23263888888888906</v>
      </c>
      <c r="L496" s="13">
        <f>IF(G497=0,"-",H497-I496)</f>
        <v>6.9444444444444975E-2</v>
      </c>
      <c r="M496" s="13">
        <v>1</v>
      </c>
      <c r="N496" s="13" t="str">
        <f>IF(D497=E496,"OK",IF(N497=0,"-",IF(G496=G497,"OK","ER")))</f>
        <v>OK</v>
      </c>
      <c r="O496" s="9">
        <v>246</v>
      </c>
      <c r="P496" s="5">
        <v>45382</v>
      </c>
      <c r="Q496" s="5">
        <v>45591</v>
      </c>
      <c r="R496" s="34"/>
      <c r="S496" s="35"/>
      <c r="T496" s="35"/>
    </row>
    <row r="497" spans="1:20" x14ac:dyDescent="0.2">
      <c r="A497" s="23" t="s">
        <v>249</v>
      </c>
      <c r="B497" s="23"/>
      <c r="C497" s="23" t="s">
        <v>246</v>
      </c>
      <c r="D497" s="9" t="s">
        <v>613</v>
      </c>
      <c r="E497" s="23" t="s">
        <v>246</v>
      </c>
      <c r="F497" s="32" t="s">
        <v>616</v>
      </c>
      <c r="G497" s="32" t="s">
        <v>617</v>
      </c>
      <c r="H497" s="33">
        <v>0.87152777777777801</v>
      </c>
      <c r="I497" s="33">
        <v>2.4305555555555601E-2</v>
      </c>
      <c r="J497" s="33">
        <v>0.15277777777777757</v>
      </c>
      <c r="K497" s="33">
        <v>0.15277777777777757</v>
      </c>
      <c r="L497" s="13" t="str">
        <f>IF(G498=0,"-",H498-I497)</f>
        <v>-</v>
      </c>
      <c r="M497" s="13">
        <v>1</v>
      </c>
      <c r="N497" s="13" t="str">
        <f>IF(D498=E497,"OK",IF(N498=0,"-",IF(G497=G498,"OK","ER")))</f>
        <v>-</v>
      </c>
      <c r="O497" s="9">
        <v>246</v>
      </c>
      <c r="P497" s="5">
        <v>45382</v>
      </c>
      <c r="Q497" s="5">
        <v>45591</v>
      </c>
      <c r="R497" s="34"/>
      <c r="S497" s="35"/>
      <c r="T497" s="35"/>
    </row>
    <row r="498" spans="1:20" x14ac:dyDescent="0.2">
      <c r="A498" s="23"/>
      <c r="B498" s="23"/>
      <c r="C498" s="23"/>
      <c r="D498" s="23"/>
      <c r="E498" s="23"/>
      <c r="F498" s="23"/>
      <c r="G498" s="23"/>
      <c r="H498" s="33"/>
      <c r="I498" s="33"/>
      <c r="J498" s="33"/>
      <c r="K498" s="33"/>
      <c r="L498" s="33"/>
      <c r="M498" s="33"/>
      <c r="N498" s="33"/>
      <c r="O498" s="9"/>
      <c r="P498" s="5"/>
      <c r="Q498" s="5"/>
      <c r="R498" s="34"/>
      <c r="S498" s="35"/>
      <c r="T498" s="35"/>
    </row>
    <row r="499" spans="1:20" x14ac:dyDescent="0.2">
      <c r="A499" s="23"/>
      <c r="C499" s="23"/>
      <c r="D499" s="23"/>
      <c r="E499" s="23"/>
      <c r="F499" s="23"/>
      <c r="G499" s="23"/>
      <c r="H499" s="33"/>
      <c r="I499" s="33"/>
      <c r="J499" s="33"/>
      <c r="K499" s="33"/>
      <c r="L499" s="33"/>
      <c r="M499" s="33"/>
      <c r="N499" s="33"/>
      <c r="O499" s="9"/>
      <c r="P499" s="5"/>
      <c r="Q499" s="5"/>
      <c r="R499" s="34"/>
      <c r="S499" s="35"/>
      <c r="T499" s="35"/>
    </row>
    <row r="500" spans="1:20" x14ac:dyDescent="0.2">
      <c r="A500" s="23"/>
      <c r="B500" s="23"/>
      <c r="C500" s="23"/>
      <c r="D500" s="9"/>
      <c r="E500" s="23"/>
      <c r="F500" s="32"/>
      <c r="G500" s="32"/>
      <c r="H500" s="33"/>
      <c r="I500" s="33"/>
      <c r="J500" s="33"/>
      <c r="K500" s="33"/>
      <c r="L500" s="13"/>
      <c r="M500" s="13"/>
      <c r="N500" s="13"/>
      <c r="O500" s="9"/>
      <c r="P500" s="5"/>
      <c r="Q500" s="5"/>
      <c r="R500" s="34"/>
      <c r="S500" s="35"/>
      <c r="T500" s="35"/>
    </row>
    <row r="501" spans="1:20" x14ac:dyDescent="0.2">
      <c r="A501" s="23"/>
      <c r="B501" s="23"/>
      <c r="C501" s="23"/>
      <c r="D501" s="9"/>
      <c r="E501" s="23"/>
      <c r="F501" s="32"/>
      <c r="G501" s="32"/>
      <c r="H501" s="33"/>
      <c r="I501" s="33"/>
      <c r="J501" s="33"/>
      <c r="K501" s="33"/>
      <c r="L501" s="13"/>
      <c r="M501" s="13"/>
      <c r="N501" s="13"/>
      <c r="O501" s="9"/>
      <c r="P501" s="5"/>
      <c r="Q501" s="5"/>
      <c r="R501" s="34"/>
      <c r="S501" s="35"/>
      <c r="T501" s="35"/>
    </row>
    <row r="502" spans="1:20" x14ac:dyDescent="0.2">
      <c r="A502" s="23"/>
      <c r="B502" s="23"/>
      <c r="C502" s="23"/>
      <c r="D502" s="23"/>
      <c r="E502" s="23"/>
      <c r="F502" s="23"/>
      <c r="G502" s="23"/>
      <c r="H502" s="33"/>
      <c r="I502" s="33"/>
      <c r="J502" s="33"/>
      <c r="K502" s="33"/>
      <c r="L502" s="33"/>
      <c r="M502" s="33"/>
      <c r="N502" s="33"/>
      <c r="O502" s="9"/>
      <c r="P502" s="5"/>
      <c r="Q502" s="5"/>
      <c r="R502" s="34"/>
      <c r="S502" s="35"/>
      <c r="T502" s="35"/>
    </row>
    <row r="503" spans="1:20" x14ac:dyDescent="0.2">
      <c r="A503" s="23" t="s">
        <v>249</v>
      </c>
      <c r="B503" s="23" t="s">
        <v>246</v>
      </c>
      <c r="C503" s="23"/>
      <c r="D503" s="9" t="s">
        <v>246</v>
      </c>
      <c r="E503" s="23" t="s">
        <v>618</v>
      </c>
      <c r="F503" s="32" t="s">
        <v>619</v>
      </c>
      <c r="G503" s="32" t="s">
        <v>620</v>
      </c>
      <c r="H503" s="33">
        <v>0.55208333333333304</v>
      </c>
      <c r="I503" s="33">
        <v>0.77430555555555503</v>
      </c>
      <c r="J503" s="33">
        <v>0.22222222222222199</v>
      </c>
      <c r="K503" s="33">
        <v>0.22222222222222199</v>
      </c>
      <c r="L503" s="13">
        <f>IF(G504=0,"-",H504-I503)</f>
        <v>4.1666666666666963E-2</v>
      </c>
      <c r="M503" s="13">
        <v>1</v>
      </c>
      <c r="N503" s="13" t="str">
        <f>IF(D504=E503,"OK",IF(N504=0,"-",IF(G503=G504,"OK","ER")))</f>
        <v>OK</v>
      </c>
      <c r="O503" s="9">
        <v>2</v>
      </c>
      <c r="P503" s="5">
        <v>45382</v>
      </c>
      <c r="Q503" s="5">
        <v>45591</v>
      </c>
      <c r="R503" s="34"/>
      <c r="S503" s="35"/>
      <c r="T503" s="35"/>
    </row>
    <row r="504" spans="1:20" x14ac:dyDescent="0.2">
      <c r="A504" s="23" t="s">
        <v>249</v>
      </c>
      <c r="B504" s="23"/>
      <c r="C504" s="23"/>
      <c r="D504" s="9" t="s">
        <v>618</v>
      </c>
      <c r="E504" s="23" t="s">
        <v>246</v>
      </c>
      <c r="F504" s="32" t="s">
        <v>621</v>
      </c>
      <c r="G504" s="32" t="s">
        <v>622</v>
      </c>
      <c r="H504" s="33">
        <v>0.81597222222222199</v>
      </c>
      <c r="I504" s="33">
        <v>0.95486111111111105</v>
      </c>
      <c r="J504" s="33">
        <v>0.13888888888888906</v>
      </c>
      <c r="K504" s="33">
        <v>0.13888888888888906</v>
      </c>
      <c r="L504" s="13" t="str">
        <f>IF(G506=0,"-",H506-I504)</f>
        <v>-</v>
      </c>
      <c r="M504" s="13">
        <v>1</v>
      </c>
      <c r="N504" s="13" t="str">
        <f>IF(D506=E504,"OK",IF(N506=0,"-",IF(G504=G506,"OK","ER")))</f>
        <v>-</v>
      </c>
      <c r="O504" s="9">
        <v>2</v>
      </c>
      <c r="P504" s="5">
        <v>45382</v>
      </c>
      <c r="Q504" s="5">
        <v>45591</v>
      </c>
      <c r="R504" s="34"/>
      <c r="S504" s="35"/>
      <c r="T504" s="35"/>
    </row>
    <row r="505" spans="1:20" ht="16" x14ac:dyDescent="0.2">
      <c r="A505" s="22" t="s">
        <v>245</v>
      </c>
      <c r="B505" s="22"/>
      <c r="C505" s="22" t="s">
        <v>15</v>
      </c>
      <c r="D505" s="22" t="s">
        <v>246</v>
      </c>
      <c r="E505" s="22" t="s">
        <v>15</v>
      </c>
      <c r="F505" s="24" t="s">
        <v>278</v>
      </c>
      <c r="G505" s="25" t="s">
        <v>623</v>
      </c>
      <c r="H505" s="26">
        <v>0.94097222222222221</v>
      </c>
      <c r="I505" s="26">
        <v>0</v>
      </c>
      <c r="J505" s="27">
        <v>5.902777777777779E-2</v>
      </c>
      <c r="K505" s="27">
        <v>5.902777777777779E-2</v>
      </c>
      <c r="L505" s="13" t="str">
        <f>IF(G657=0,"-",H657-I505)</f>
        <v>-</v>
      </c>
      <c r="M505" s="13">
        <v>1</v>
      </c>
      <c r="N505" s="13" t="str">
        <f>IF(D657=E505,"OK",IF(N657=0,"-",IF(G505=G657,"OK","ER")))</f>
        <v>-</v>
      </c>
      <c r="O505" s="28">
        <v>1234567</v>
      </c>
      <c r="P505" s="29">
        <v>45382</v>
      </c>
      <c r="Q505" s="30">
        <v>45443</v>
      </c>
      <c r="R505" s="14"/>
      <c r="S505" s="31"/>
      <c r="T505" s="31"/>
    </row>
    <row r="506" spans="1:20" x14ac:dyDescent="0.2">
      <c r="A506" s="23"/>
      <c r="B506" s="23"/>
      <c r="C506" s="23"/>
      <c r="D506" s="23"/>
      <c r="E506" s="23"/>
      <c r="F506" s="23"/>
      <c r="G506" s="23"/>
      <c r="H506" s="33"/>
      <c r="I506" s="33"/>
      <c r="J506" s="33"/>
      <c r="K506" s="33"/>
      <c r="L506" s="33"/>
      <c r="M506" s="33"/>
      <c r="N506" s="33"/>
      <c r="O506" s="9"/>
      <c r="P506" s="5"/>
      <c r="Q506" s="5"/>
      <c r="R506" s="34"/>
      <c r="S506" s="35"/>
      <c r="T506" s="35"/>
    </row>
    <row r="507" spans="1:20" x14ac:dyDescent="0.2">
      <c r="A507" s="23"/>
      <c r="B507" s="23"/>
      <c r="C507" s="23"/>
      <c r="D507" s="23"/>
      <c r="E507" s="23"/>
      <c r="F507" s="23"/>
      <c r="G507" s="23"/>
      <c r="H507" s="33"/>
      <c r="I507" s="33"/>
      <c r="J507" s="33"/>
      <c r="K507" s="33"/>
      <c r="L507" s="33"/>
      <c r="M507" s="33"/>
      <c r="N507" s="33"/>
      <c r="O507" s="9"/>
      <c r="P507" s="5"/>
      <c r="Q507" s="5"/>
      <c r="R507" s="34"/>
      <c r="S507" s="35"/>
      <c r="T507" s="35"/>
    </row>
    <row r="508" spans="1:20" x14ac:dyDescent="0.2">
      <c r="A508" s="23" t="s">
        <v>249</v>
      </c>
      <c r="B508" s="9" t="s">
        <v>246</v>
      </c>
      <c r="C508" s="23"/>
      <c r="D508" s="9" t="s">
        <v>246</v>
      </c>
      <c r="E508" s="23" t="s">
        <v>624</v>
      </c>
      <c r="F508" s="32" t="s">
        <v>625</v>
      </c>
      <c r="G508" s="32" t="s">
        <v>626</v>
      </c>
      <c r="H508" s="33">
        <v>0.38541666666666702</v>
      </c>
      <c r="I508" s="33">
        <v>0.62847222222222199</v>
      </c>
      <c r="J508" s="33">
        <v>0.24305555555555497</v>
      </c>
      <c r="K508" s="33">
        <v>0.24305555555555497</v>
      </c>
      <c r="L508" s="13">
        <f>IF(G509=0,"-",H509-I508)</f>
        <v>5.2083333333333037E-2</v>
      </c>
      <c r="M508" s="13">
        <v>1</v>
      </c>
      <c r="N508" s="13" t="str">
        <f>IF(D509=E508,"OK",IF(N509=0,"-",IF(G508=G509,"OK","ER")))</f>
        <v>OK</v>
      </c>
      <c r="O508" s="9">
        <v>246</v>
      </c>
      <c r="P508" s="5">
        <v>45382</v>
      </c>
      <c r="Q508" s="5">
        <v>45591</v>
      </c>
      <c r="R508" s="34"/>
      <c r="S508" s="35" t="s">
        <v>627</v>
      </c>
      <c r="T508" s="35"/>
    </row>
    <row r="509" spans="1:20" x14ac:dyDescent="0.2">
      <c r="A509" s="23" t="s">
        <v>249</v>
      </c>
      <c r="B509" s="23"/>
      <c r="C509" s="23"/>
      <c r="D509" s="9" t="s">
        <v>624</v>
      </c>
      <c r="E509" s="23" t="s">
        <v>246</v>
      </c>
      <c r="F509" s="32" t="s">
        <v>628</v>
      </c>
      <c r="G509" s="32" t="s">
        <v>629</v>
      </c>
      <c r="H509" s="33">
        <v>0.68055555555555503</v>
      </c>
      <c r="I509" s="33">
        <v>0.85763888888888895</v>
      </c>
      <c r="J509" s="33">
        <v>0.17708333333333393</v>
      </c>
      <c r="K509" s="33">
        <v>0.17708333333333393</v>
      </c>
      <c r="L509" s="13" t="str">
        <f>IF(G492=0,"-",H492-I509)</f>
        <v>-</v>
      </c>
      <c r="M509" s="13">
        <v>1</v>
      </c>
      <c r="N509" s="13" t="str">
        <f>IF(D492=E509,"OK",IF(N492=0,"-",IF(G509=G492,"OK","ER")))</f>
        <v>-</v>
      </c>
      <c r="O509" s="9">
        <v>246</v>
      </c>
      <c r="P509" s="5">
        <v>45382</v>
      </c>
      <c r="Q509" s="5">
        <v>45591</v>
      </c>
      <c r="R509" s="34"/>
      <c r="S509" s="35"/>
      <c r="T509" s="35"/>
    </row>
    <row r="510" spans="1:20" x14ac:dyDescent="0.2">
      <c r="A510" s="23" t="s">
        <v>249</v>
      </c>
      <c r="B510" s="23"/>
      <c r="C510" s="9" t="s">
        <v>246</v>
      </c>
      <c r="D510" s="9" t="s">
        <v>246</v>
      </c>
      <c r="E510" s="23" t="s">
        <v>630</v>
      </c>
      <c r="F510" s="32" t="s">
        <v>631</v>
      </c>
      <c r="G510" s="32" t="s">
        <v>632</v>
      </c>
      <c r="H510" s="33">
        <v>0.86458333333333304</v>
      </c>
      <c r="I510" s="33">
        <v>5.2083333333333301E-2</v>
      </c>
      <c r="J510" s="33">
        <v>0.18750000000000022</v>
      </c>
      <c r="K510" s="33">
        <v>0.18750000000000022</v>
      </c>
      <c r="L510" s="13" t="str">
        <f>IF(G513=0,"-",H513-I510)</f>
        <v>-</v>
      </c>
      <c r="M510" s="13">
        <v>1</v>
      </c>
      <c r="N510" s="13" t="str">
        <f>IF(D513=E510,"OK",IF(N513=0,"-",IF(G510=G513,"OK","ER")))</f>
        <v>-</v>
      </c>
      <c r="O510" s="9">
        <v>246</v>
      </c>
      <c r="P510" s="5">
        <v>45382</v>
      </c>
      <c r="Q510" s="5">
        <v>45486</v>
      </c>
      <c r="R510" s="34"/>
      <c r="S510" s="35" t="s">
        <v>633</v>
      </c>
      <c r="T510" s="35" t="s">
        <v>634</v>
      </c>
    </row>
    <row r="511" spans="1:20" x14ac:dyDescent="0.2">
      <c r="A511" s="23"/>
      <c r="B511" s="23"/>
      <c r="C511" s="23"/>
      <c r="D511" s="23"/>
      <c r="E511" s="23"/>
      <c r="F511" s="23"/>
      <c r="G511" s="23"/>
      <c r="H511" s="33"/>
      <c r="I511" s="33"/>
      <c r="J511" s="33"/>
      <c r="K511" s="33"/>
      <c r="L511" s="33"/>
      <c r="M511" s="33"/>
      <c r="N511" s="33"/>
      <c r="O511" s="9"/>
      <c r="P511" s="5"/>
      <c r="Q511" s="5"/>
      <c r="R511" s="34"/>
      <c r="S511" s="35"/>
      <c r="T511" s="35"/>
    </row>
    <row r="513" spans="1:20" x14ac:dyDescent="0.2">
      <c r="A513" s="23"/>
      <c r="B513" s="23"/>
      <c r="C513" s="23"/>
      <c r="D513" s="23"/>
      <c r="E513" s="23"/>
      <c r="F513" s="23"/>
      <c r="G513" s="23"/>
      <c r="H513" s="33"/>
      <c r="I513" s="33"/>
      <c r="J513" s="33"/>
      <c r="K513" s="33"/>
      <c r="L513" s="33"/>
      <c r="M513" s="33"/>
      <c r="N513" s="33"/>
      <c r="O513" s="9"/>
      <c r="P513" s="5"/>
      <c r="Q513" s="5"/>
      <c r="R513" s="34"/>
      <c r="S513" s="35"/>
      <c r="T513" s="35"/>
    </row>
    <row r="514" spans="1:20" x14ac:dyDescent="0.2">
      <c r="A514" s="23"/>
      <c r="B514" s="23"/>
      <c r="C514" s="23"/>
      <c r="D514" s="9"/>
      <c r="E514" s="23"/>
      <c r="F514" s="32"/>
      <c r="G514" s="32"/>
      <c r="H514" s="33"/>
      <c r="I514" s="33"/>
      <c r="J514" s="33"/>
      <c r="K514" s="33"/>
      <c r="L514" s="13"/>
      <c r="M514" s="13"/>
      <c r="N514" s="13"/>
      <c r="O514" s="9"/>
      <c r="P514" s="5"/>
      <c r="Q514" s="5"/>
      <c r="R514" s="34"/>
      <c r="S514" s="35"/>
      <c r="T514" s="35"/>
    </row>
    <row r="515" spans="1:20" x14ac:dyDescent="0.2">
      <c r="A515" s="23"/>
      <c r="B515" s="23"/>
      <c r="C515" s="23"/>
      <c r="D515" s="9"/>
      <c r="E515" s="23"/>
      <c r="F515" s="32"/>
      <c r="G515" s="32"/>
      <c r="H515" s="33"/>
      <c r="I515" s="33"/>
      <c r="J515" s="33"/>
      <c r="K515" s="33"/>
      <c r="L515" s="13"/>
      <c r="M515" s="13"/>
      <c r="N515" s="13"/>
      <c r="O515" s="9"/>
      <c r="P515" s="5"/>
      <c r="Q515" s="5"/>
      <c r="R515" s="34"/>
      <c r="S515" s="35"/>
      <c r="T515" s="35"/>
    </row>
    <row r="516" spans="1:20" x14ac:dyDescent="0.2">
      <c r="A516" s="23"/>
      <c r="B516" s="23"/>
      <c r="C516" s="23"/>
      <c r="D516" s="23"/>
      <c r="E516" s="23"/>
      <c r="F516" s="23"/>
      <c r="G516" s="23"/>
      <c r="H516" s="33"/>
      <c r="I516" s="33"/>
      <c r="J516" s="33"/>
      <c r="K516" s="33"/>
      <c r="L516" s="33"/>
      <c r="M516" s="33"/>
      <c r="N516" s="33"/>
      <c r="O516" s="9"/>
      <c r="P516" s="5"/>
      <c r="Q516" s="5"/>
      <c r="R516" s="34"/>
      <c r="S516" s="35"/>
      <c r="T516" s="35"/>
    </row>
    <row r="517" spans="1:20" x14ac:dyDescent="0.2">
      <c r="A517" s="23"/>
      <c r="B517" s="23"/>
      <c r="C517" s="23"/>
      <c r="D517" s="9"/>
      <c r="E517" s="23"/>
      <c r="F517" s="32"/>
      <c r="G517" s="32"/>
      <c r="H517" s="33"/>
      <c r="I517" s="33"/>
      <c r="J517" s="33"/>
      <c r="K517" s="33"/>
      <c r="L517" s="13"/>
      <c r="M517" s="13"/>
      <c r="N517" s="13"/>
      <c r="O517" s="9"/>
      <c r="P517" s="16"/>
      <c r="Q517" s="5"/>
      <c r="R517" s="34"/>
      <c r="S517" s="35"/>
      <c r="T517" s="35"/>
    </row>
    <row r="518" spans="1:20" x14ac:dyDescent="0.2">
      <c r="A518" s="23"/>
      <c r="B518" s="23"/>
      <c r="C518" s="23"/>
      <c r="D518" s="9"/>
      <c r="E518" s="23"/>
      <c r="F518" s="32"/>
      <c r="G518" s="32"/>
      <c r="H518" s="33"/>
      <c r="I518" s="33"/>
      <c r="J518" s="33"/>
      <c r="K518" s="33"/>
      <c r="L518" s="13"/>
      <c r="M518" s="13"/>
      <c r="N518" s="13"/>
      <c r="O518" s="9"/>
      <c r="P518" s="16"/>
      <c r="Q518" s="5"/>
      <c r="R518" s="34"/>
      <c r="S518" s="35"/>
      <c r="T518" s="35"/>
    </row>
    <row r="519" spans="1:20" x14ac:dyDescent="0.2">
      <c r="A519" s="23"/>
      <c r="B519" s="23"/>
      <c r="C519" s="23"/>
      <c r="D519" s="23"/>
      <c r="E519" s="23"/>
      <c r="F519" s="23"/>
      <c r="G519" s="23"/>
      <c r="H519" s="33"/>
      <c r="I519" s="33"/>
      <c r="J519" s="33"/>
      <c r="K519" s="33"/>
      <c r="L519" s="33"/>
      <c r="M519" s="33"/>
      <c r="N519" s="33"/>
      <c r="O519" s="9"/>
      <c r="P519" s="5"/>
      <c r="Q519" s="5"/>
      <c r="R519" s="34"/>
      <c r="S519" s="35"/>
      <c r="T519" s="35"/>
    </row>
    <row r="520" spans="1:20" x14ac:dyDescent="0.2">
      <c r="A520" s="23"/>
      <c r="B520" s="23"/>
      <c r="C520" s="23"/>
      <c r="D520" s="9"/>
      <c r="E520" s="23"/>
      <c r="F520" s="32"/>
      <c r="G520" s="32"/>
      <c r="H520" s="33"/>
      <c r="I520" s="33"/>
      <c r="J520" s="33"/>
      <c r="K520" s="33"/>
      <c r="L520" s="13"/>
      <c r="M520" s="13"/>
      <c r="N520" s="13"/>
      <c r="O520" s="9"/>
      <c r="P520" s="16"/>
      <c r="Q520" s="5"/>
      <c r="R520" s="34"/>
      <c r="S520" s="35"/>
      <c r="T520" s="35"/>
    </row>
    <row r="521" spans="1:20" x14ac:dyDescent="0.2">
      <c r="A521" s="23"/>
      <c r="B521" s="23"/>
      <c r="C521" s="23"/>
      <c r="D521" s="9"/>
      <c r="E521" s="23"/>
      <c r="F521" s="32"/>
      <c r="G521" s="32"/>
      <c r="H521" s="33"/>
      <c r="I521" s="33"/>
      <c r="J521" s="33"/>
      <c r="K521" s="33"/>
      <c r="L521" s="13"/>
      <c r="M521" s="13"/>
      <c r="N521" s="13"/>
      <c r="O521" s="9"/>
      <c r="P521" s="16"/>
      <c r="Q521" s="5"/>
      <c r="R521" s="34"/>
      <c r="S521" s="35"/>
      <c r="T521" s="35"/>
    </row>
    <row r="522" spans="1:20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5"/>
      <c r="Q522" s="5"/>
      <c r="R522" s="9"/>
      <c r="S522" s="9"/>
      <c r="T522" s="9"/>
    </row>
    <row r="523" spans="1:20" x14ac:dyDescent="0.2">
      <c r="A523" s="7"/>
      <c r="B523" s="7"/>
      <c r="C523" s="7"/>
      <c r="D523" s="7"/>
      <c r="E523" s="7"/>
      <c r="F523" s="7"/>
      <c r="G523" s="7"/>
      <c r="H523" s="8"/>
      <c r="I523" s="8"/>
      <c r="J523" s="8"/>
      <c r="K523" s="8"/>
      <c r="L523" s="8"/>
      <c r="M523" s="7"/>
      <c r="N523" s="7"/>
      <c r="O523" s="7"/>
      <c r="P523" s="7"/>
      <c r="Q523" s="7"/>
      <c r="R523" s="9"/>
      <c r="S523" s="9"/>
      <c r="T523" s="9"/>
    </row>
    <row r="524" spans="1:20" x14ac:dyDescent="0.2">
      <c r="A524" s="9" t="s">
        <v>635</v>
      </c>
      <c r="B524" s="9" t="s">
        <v>268</v>
      </c>
      <c r="C524" s="9"/>
      <c r="D524" s="9" t="s">
        <v>92</v>
      </c>
      <c r="E524" s="9" t="s">
        <v>268</v>
      </c>
      <c r="F524" s="11" t="s">
        <v>636</v>
      </c>
      <c r="G524" s="11" t="s">
        <v>637</v>
      </c>
      <c r="H524" s="10">
        <v>0.30208333333333331</v>
      </c>
      <c r="I524" s="10">
        <v>0.41319444444444442</v>
      </c>
      <c r="J524" s="10">
        <v>0.18402777777777779</v>
      </c>
      <c r="K524" s="10">
        <v>0.10069444444444443</v>
      </c>
      <c r="L524" s="40">
        <f t="shared" ref="L524:L529" si="46">IF(G525=0,"-",H525-I524)</f>
        <v>4.5138888888888895E-2</v>
      </c>
      <c r="M524" s="13">
        <v>1</v>
      </c>
      <c r="N524" s="13" t="str">
        <f t="shared" ref="N524:N529" si="47">IF(D525=E524,"OK",IF(N525=0,"-",IF(G524=G525,"OK","ER")))</f>
        <v>OK</v>
      </c>
      <c r="O524" s="9">
        <v>1234567</v>
      </c>
      <c r="P524" s="5">
        <v>45382</v>
      </c>
      <c r="Q524" s="5">
        <v>45591</v>
      </c>
      <c r="R524" s="9"/>
      <c r="S524" s="9"/>
      <c r="T524" s="9"/>
    </row>
    <row r="525" spans="1:20" x14ac:dyDescent="0.2">
      <c r="A525" s="9" t="s">
        <v>635</v>
      </c>
      <c r="B525" s="10"/>
      <c r="C525" s="9"/>
      <c r="D525" s="9" t="s">
        <v>268</v>
      </c>
      <c r="E525" s="9" t="s">
        <v>203</v>
      </c>
      <c r="F525" s="9" t="s">
        <v>638</v>
      </c>
      <c r="G525" s="9" t="s">
        <v>639</v>
      </c>
      <c r="H525" s="12">
        <v>0.45833333333333331</v>
      </c>
      <c r="I525" s="12">
        <v>0.52777777777777779</v>
      </c>
      <c r="J525" s="10">
        <v>6.9444444444444434E-2</v>
      </c>
      <c r="K525" s="10">
        <v>6.9444444444444434E-2</v>
      </c>
      <c r="L525" s="13">
        <f t="shared" si="46"/>
        <v>2.430555555555558E-2</v>
      </c>
      <c r="M525" s="13">
        <v>1</v>
      </c>
      <c r="N525" s="13" t="str">
        <f t="shared" si="47"/>
        <v>OK</v>
      </c>
      <c r="O525" s="15" t="s">
        <v>79</v>
      </c>
      <c r="P525" s="5">
        <v>45382</v>
      </c>
      <c r="Q525" s="5">
        <v>45443</v>
      </c>
      <c r="R525" s="9"/>
      <c r="S525" s="9"/>
      <c r="T525" s="9"/>
    </row>
    <row r="526" spans="1:20" x14ac:dyDescent="0.2">
      <c r="A526" s="9" t="s">
        <v>635</v>
      </c>
      <c r="B526" s="9"/>
      <c r="C526" s="9"/>
      <c r="D526" s="9" t="s">
        <v>203</v>
      </c>
      <c r="E526" s="9" t="s">
        <v>268</v>
      </c>
      <c r="F526" s="9" t="s">
        <v>640</v>
      </c>
      <c r="G526" s="9" t="s">
        <v>641</v>
      </c>
      <c r="H526" s="12">
        <v>0.55208333333333337</v>
      </c>
      <c r="I526" s="12">
        <v>0.62152777777777779</v>
      </c>
      <c r="J526" s="10">
        <v>6.9444444444444434E-2</v>
      </c>
      <c r="K526" s="10">
        <v>6.9444444444444434E-2</v>
      </c>
      <c r="L526" s="13">
        <f t="shared" si="46"/>
        <v>2.430555555555558E-2</v>
      </c>
      <c r="M526" s="13">
        <v>1</v>
      </c>
      <c r="N526" s="13" t="str">
        <f t="shared" si="47"/>
        <v>OK</v>
      </c>
      <c r="O526" s="15" t="s">
        <v>79</v>
      </c>
      <c r="P526" s="5">
        <v>45382</v>
      </c>
      <c r="Q526" s="5">
        <v>45443</v>
      </c>
      <c r="R526" s="9"/>
      <c r="S526" s="9"/>
      <c r="T526" s="9"/>
    </row>
    <row r="527" spans="1:20" x14ac:dyDescent="0.2">
      <c r="A527" s="9" t="s">
        <v>635</v>
      </c>
      <c r="B527" s="9"/>
      <c r="C527" s="9"/>
      <c r="D527" s="9" t="s">
        <v>268</v>
      </c>
      <c r="E527" s="9" t="s">
        <v>246</v>
      </c>
      <c r="F527" s="9" t="s">
        <v>568</v>
      </c>
      <c r="G527" s="9" t="s">
        <v>642</v>
      </c>
      <c r="H527" s="12">
        <v>0.64583333333333337</v>
      </c>
      <c r="I527" s="12">
        <v>0.71875</v>
      </c>
      <c r="J527" s="10">
        <v>7.2916666666666671E-2</v>
      </c>
      <c r="K527" s="10">
        <v>7.2916666666666671E-2</v>
      </c>
      <c r="L527" s="13">
        <f t="shared" si="46"/>
        <v>2.430555555555558E-2</v>
      </c>
      <c r="M527" s="13">
        <v>1</v>
      </c>
      <c r="N527" s="13" t="str">
        <f t="shared" si="47"/>
        <v>OK</v>
      </c>
      <c r="O527" s="9" t="s">
        <v>79</v>
      </c>
      <c r="P527" s="5">
        <v>45382</v>
      </c>
      <c r="Q527" s="5">
        <v>45591</v>
      </c>
      <c r="R527" s="9"/>
      <c r="S527" s="9"/>
      <c r="T527" s="9"/>
    </row>
    <row r="528" spans="1:20" x14ac:dyDescent="0.2">
      <c r="A528" s="9" t="s">
        <v>635</v>
      </c>
      <c r="B528" s="9"/>
      <c r="C528" s="9"/>
      <c r="D528" s="9" t="s">
        <v>246</v>
      </c>
      <c r="E528" s="9" t="s">
        <v>268</v>
      </c>
      <c r="F528" s="9" t="s">
        <v>565</v>
      </c>
      <c r="G528" s="9" t="s">
        <v>643</v>
      </c>
      <c r="H528" s="12">
        <v>0.74305555555555558</v>
      </c>
      <c r="I528" s="12">
        <v>0.81597222222222221</v>
      </c>
      <c r="J528" s="10">
        <v>7.2916666666666671E-2</v>
      </c>
      <c r="K528" s="10">
        <v>7.2916666666666671E-2</v>
      </c>
      <c r="L528" s="13">
        <f t="shared" si="46"/>
        <v>0.18055555555555558</v>
      </c>
      <c r="M528" s="13">
        <v>1</v>
      </c>
      <c r="N528" s="13" t="str">
        <f t="shared" si="47"/>
        <v>OK</v>
      </c>
      <c r="O528" s="9" t="s">
        <v>79</v>
      </c>
      <c r="P528" s="5">
        <v>45382</v>
      </c>
      <c r="Q528" s="5">
        <v>45591</v>
      </c>
      <c r="R528" s="9"/>
      <c r="S528" s="9"/>
      <c r="T528" s="9"/>
    </row>
    <row r="529" spans="1:20" x14ac:dyDescent="0.2">
      <c r="A529" s="9" t="s">
        <v>635</v>
      </c>
      <c r="B529" s="9"/>
      <c r="C529" s="9" t="s">
        <v>268</v>
      </c>
      <c r="D529" s="9" t="s">
        <v>268</v>
      </c>
      <c r="E529" s="9" t="s">
        <v>92</v>
      </c>
      <c r="F529" s="11" t="s">
        <v>644</v>
      </c>
      <c r="G529" s="11" t="s">
        <v>645</v>
      </c>
      <c r="H529" s="10">
        <v>0.99652777777777779</v>
      </c>
      <c r="I529" s="10">
        <v>0.26041666666666669</v>
      </c>
      <c r="J529" s="10">
        <v>0.19791666666666666</v>
      </c>
      <c r="K529" s="10">
        <v>0.28125</v>
      </c>
      <c r="L529" s="13" t="str">
        <f t="shared" si="46"/>
        <v>-</v>
      </c>
      <c r="M529" s="13">
        <v>1</v>
      </c>
      <c r="N529" s="13" t="str">
        <f t="shared" si="47"/>
        <v>-</v>
      </c>
      <c r="O529" s="9">
        <v>1234567</v>
      </c>
      <c r="P529" s="5">
        <v>45382</v>
      </c>
      <c r="Q529" s="5">
        <v>45591</v>
      </c>
      <c r="R529" s="9"/>
      <c r="S529" s="9"/>
      <c r="T529" s="9"/>
    </row>
    <row r="530" spans="1:20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5"/>
      <c r="Q530" s="5"/>
      <c r="R530" s="9"/>
      <c r="S530" s="9"/>
      <c r="T530" s="9"/>
    </row>
    <row r="531" spans="1:20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9"/>
      <c r="S531" s="9"/>
      <c r="T531" s="9"/>
    </row>
    <row r="532" spans="1:20" x14ac:dyDescent="0.2">
      <c r="A532" s="48"/>
      <c r="B532" s="10"/>
      <c r="C532" s="9"/>
      <c r="D532" s="9"/>
      <c r="E532" s="9"/>
      <c r="F532" s="11"/>
      <c r="G532" s="11"/>
      <c r="H532" s="10"/>
      <c r="I532" s="10"/>
      <c r="J532" s="10"/>
      <c r="K532" s="10"/>
      <c r="L532" s="13"/>
      <c r="M532" s="13"/>
      <c r="N532" s="13"/>
      <c r="O532" s="9"/>
      <c r="P532" s="16"/>
      <c r="Q532" s="5"/>
      <c r="R532" s="9"/>
      <c r="S532" s="9"/>
      <c r="T532" s="9"/>
    </row>
    <row r="533" spans="1:20" x14ac:dyDescent="0.2">
      <c r="A533" s="48" t="s">
        <v>646</v>
      </c>
      <c r="B533" s="10" t="s">
        <v>15</v>
      </c>
      <c r="C533" s="10" t="s">
        <v>15</v>
      </c>
      <c r="D533" s="9" t="s">
        <v>15</v>
      </c>
      <c r="E533" s="9" t="s">
        <v>647</v>
      </c>
      <c r="F533" s="11" t="s">
        <v>648</v>
      </c>
      <c r="G533" s="11" t="s">
        <v>649</v>
      </c>
      <c r="H533" s="10">
        <v>0.47222222222222227</v>
      </c>
      <c r="I533" s="10">
        <v>0.94097222222222221</v>
      </c>
      <c r="J533" s="10">
        <v>0.3611111111111111</v>
      </c>
      <c r="K533" s="10">
        <v>0.4861111111111111</v>
      </c>
      <c r="L533" s="13" t="str">
        <f>IF(G534=0,"-",H534-I533)</f>
        <v>-</v>
      </c>
      <c r="M533" s="13">
        <v>1</v>
      </c>
      <c r="N533" s="13" t="str">
        <f>IF(D534=E533,"OK",IF(N534=0,"-",IF(G533=G534,"OK","ER")))</f>
        <v>-</v>
      </c>
      <c r="O533" s="9">
        <v>1234567</v>
      </c>
      <c r="P533" s="16">
        <v>45389</v>
      </c>
      <c r="Q533" s="5">
        <v>45570</v>
      </c>
      <c r="R533" s="9"/>
      <c r="S533" s="9"/>
      <c r="T533" s="9"/>
    </row>
    <row r="534" spans="1:20" x14ac:dyDescent="0.2">
      <c r="A534" s="9"/>
      <c r="B534" s="10"/>
      <c r="C534" s="9"/>
      <c r="D534" s="9"/>
      <c r="E534" s="9"/>
      <c r="F534" s="9"/>
      <c r="G534" s="9"/>
      <c r="H534" s="10"/>
      <c r="I534" s="10"/>
      <c r="J534" s="10"/>
      <c r="K534" s="10"/>
      <c r="L534" s="10"/>
      <c r="M534" s="9"/>
      <c r="N534" s="9"/>
      <c r="O534" s="9"/>
      <c r="P534" s="5"/>
      <c r="Q534" s="5"/>
      <c r="R534" s="9"/>
      <c r="S534" s="9"/>
      <c r="T534" s="9"/>
    </row>
    <row r="535" spans="1:20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9"/>
      <c r="S535" s="9"/>
      <c r="T535" s="9"/>
    </row>
    <row r="536" spans="1:20" x14ac:dyDescent="0.2">
      <c r="A536" s="48" t="s">
        <v>650</v>
      </c>
      <c r="B536" s="10" t="s">
        <v>15</v>
      </c>
      <c r="C536" s="9"/>
      <c r="D536" s="9" t="s">
        <v>651</v>
      </c>
      <c r="E536" s="9" t="s">
        <v>15</v>
      </c>
      <c r="F536" s="11" t="s">
        <v>652</v>
      </c>
      <c r="G536" s="11" t="s">
        <v>653</v>
      </c>
      <c r="H536" s="10">
        <v>0.42708333333333331</v>
      </c>
      <c r="I536" s="10">
        <v>0.67013888888888884</v>
      </c>
      <c r="J536" s="10">
        <v>0.3888888888888889</v>
      </c>
      <c r="K536" s="10">
        <v>0.2638888888888889</v>
      </c>
      <c r="L536" s="13" t="e">
        <f>IF(#REF!=0,"-",#REF!-I536)</f>
        <v>#REF!</v>
      </c>
      <c r="M536" s="13">
        <v>1</v>
      </c>
      <c r="N536" s="13" t="e">
        <f>IF(#REF!=E536,"OK",IF(#REF!=0,"-",IF(G536=#REF!,"OK","ER")))</f>
        <v>#REF!</v>
      </c>
      <c r="O536" s="9">
        <v>1234567</v>
      </c>
      <c r="P536" s="16">
        <v>45389</v>
      </c>
      <c r="Q536" s="5">
        <v>45570</v>
      </c>
      <c r="R536" s="9"/>
      <c r="S536" s="9"/>
      <c r="T536" s="9"/>
    </row>
    <row r="537" spans="1:20" x14ac:dyDescent="0.2">
      <c r="A537" s="48" t="s">
        <v>650</v>
      </c>
      <c r="B537" s="10"/>
      <c r="C537" s="9" t="s">
        <v>15</v>
      </c>
      <c r="D537" s="9" t="s">
        <v>15</v>
      </c>
      <c r="E537" s="9" t="s">
        <v>651</v>
      </c>
      <c r="F537" s="11" t="s">
        <v>654</v>
      </c>
      <c r="G537" s="11" t="s">
        <v>655</v>
      </c>
      <c r="H537" s="10">
        <v>23.829861111111111</v>
      </c>
      <c r="I537" s="10">
        <v>0.30555555555555552</v>
      </c>
      <c r="J537" s="10">
        <v>0.37152777777777773</v>
      </c>
      <c r="K537" s="10">
        <v>0.49652777777777773</v>
      </c>
      <c r="L537" s="13" t="str">
        <f>IF(G538=0,"-",H538-I537)</f>
        <v>-</v>
      </c>
      <c r="M537" s="13">
        <v>1</v>
      </c>
      <c r="N537" s="13" t="str">
        <f>IF(D538=E537,"OK",IF(N538=0,"-",IF(G537=G538,"OK","ER")))</f>
        <v>-</v>
      </c>
      <c r="O537" s="9">
        <v>1234567</v>
      </c>
      <c r="P537" s="16">
        <v>45388</v>
      </c>
      <c r="Q537" s="5">
        <v>45569</v>
      </c>
      <c r="R537" s="9"/>
      <c r="S537" s="9"/>
      <c r="T537" s="9"/>
    </row>
    <row r="538" spans="1:20" x14ac:dyDescent="0.2">
      <c r="A538" s="9"/>
      <c r="B538" s="10"/>
      <c r="C538" s="9"/>
      <c r="D538" s="9"/>
      <c r="E538" s="9"/>
      <c r="F538" s="9"/>
      <c r="G538" s="9"/>
      <c r="H538" s="10"/>
      <c r="I538" s="10"/>
      <c r="J538" s="10"/>
      <c r="K538" s="10"/>
      <c r="L538" s="10"/>
      <c r="M538" s="9"/>
      <c r="N538" s="9"/>
      <c r="O538" s="9"/>
      <c r="P538" s="5"/>
      <c r="Q538" s="5"/>
      <c r="R538" s="9"/>
      <c r="S538" s="9"/>
      <c r="T538" s="9"/>
    </row>
    <row r="539" spans="1:20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9"/>
      <c r="S539" s="9"/>
      <c r="T539" s="9"/>
    </row>
    <row r="540" spans="1:20" x14ac:dyDescent="0.2">
      <c r="A540" s="48" t="s">
        <v>656</v>
      </c>
      <c r="B540" s="9" t="s">
        <v>15</v>
      </c>
      <c r="C540" s="9"/>
      <c r="D540" s="9" t="s">
        <v>38</v>
      </c>
      <c r="E540" s="9" t="s">
        <v>15</v>
      </c>
      <c r="F540" s="11" t="s">
        <v>657</v>
      </c>
      <c r="G540" s="11" t="s">
        <v>658</v>
      </c>
      <c r="H540" s="10">
        <v>0.37152777777777773</v>
      </c>
      <c r="I540" s="10">
        <v>0.53819444444444442</v>
      </c>
      <c r="J540" s="10">
        <v>0.25</v>
      </c>
      <c r="K540" s="10">
        <v>0.16666666666666666</v>
      </c>
      <c r="L540" s="13">
        <f>IF(G541=0,"-",H541-I540)</f>
        <v>7.291666666666663E-2</v>
      </c>
      <c r="M540" s="13">
        <v>1</v>
      </c>
      <c r="N540" s="13" t="str">
        <f>IF(D541=E540,"OK",IF(N541=0,"-",IF(G540=G541,"OK","ER")))</f>
        <v>OK</v>
      </c>
      <c r="O540" s="9">
        <v>1234567</v>
      </c>
      <c r="P540" s="5">
        <v>45382</v>
      </c>
      <c r="Q540" s="5">
        <v>45591</v>
      </c>
      <c r="R540" s="9"/>
      <c r="S540" s="9"/>
      <c r="T540" s="9"/>
    </row>
    <row r="541" spans="1:20" x14ac:dyDescent="0.2">
      <c r="A541" s="48" t="s">
        <v>656</v>
      </c>
      <c r="B541" s="9"/>
      <c r="C541" s="9"/>
      <c r="D541" s="9" t="s">
        <v>15</v>
      </c>
      <c r="E541" s="9" t="s">
        <v>28</v>
      </c>
      <c r="F541" s="9" t="s">
        <v>29</v>
      </c>
      <c r="G541" s="9" t="s">
        <v>659</v>
      </c>
      <c r="H541" s="10">
        <v>0.61111111111111105</v>
      </c>
      <c r="I541" s="10">
        <v>0.70138888888888884</v>
      </c>
      <c r="J541" s="10">
        <v>9.0277777777777776E-2</v>
      </c>
      <c r="K541" s="10">
        <v>9.0277777777777776E-2</v>
      </c>
      <c r="L541" s="13">
        <f>IF(G542=0,"-",H542-I541)</f>
        <v>4.513888888888884E-2</v>
      </c>
      <c r="M541" s="13">
        <v>1</v>
      </c>
      <c r="N541" s="13" t="str">
        <f>IF(D542=E541,"OK",IF(N542=0,"-",IF(G541=G542,"OK","ER")))</f>
        <v>OK</v>
      </c>
      <c r="O541" s="9">
        <v>1234567</v>
      </c>
      <c r="P541" s="5">
        <v>45382</v>
      </c>
      <c r="Q541" s="5">
        <v>45591</v>
      </c>
      <c r="R541" s="9"/>
      <c r="S541" s="9"/>
      <c r="T541" s="9"/>
    </row>
    <row r="542" spans="1:20" x14ac:dyDescent="0.2">
      <c r="A542" s="48" t="s">
        <v>656</v>
      </c>
      <c r="B542" s="9"/>
      <c r="C542" s="9" t="s">
        <v>15</v>
      </c>
      <c r="D542" s="9" t="s">
        <v>28</v>
      </c>
      <c r="E542" s="9" t="s">
        <v>15</v>
      </c>
      <c r="F542" s="9" t="s">
        <v>33</v>
      </c>
      <c r="G542" s="9" t="s">
        <v>660</v>
      </c>
      <c r="H542" s="10">
        <v>0.74652777777777768</v>
      </c>
      <c r="I542" s="10">
        <v>0.84027777777777779</v>
      </c>
      <c r="J542" s="10">
        <v>9.0277777777777776E-2</v>
      </c>
      <c r="K542" s="10">
        <v>9.0277777777777776E-2</v>
      </c>
      <c r="L542" s="13">
        <f>IF(G13=0,"-",H13-I542)</f>
        <v>0.13194444444444442</v>
      </c>
      <c r="M542" s="13">
        <v>1</v>
      </c>
      <c r="N542" s="13" t="str">
        <f>IF(D13=E542,"OK",IF(N13=0,"-",IF(G542=G13,"OK","ER")))</f>
        <v>OK</v>
      </c>
      <c r="O542" s="9">
        <v>1234567</v>
      </c>
      <c r="P542" s="5">
        <v>45382</v>
      </c>
      <c r="Q542" s="5">
        <v>45591</v>
      </c>
      <c r="R542" s="9"/>
      <c r="S542" s="9"/>
      <c r="T542" s="9"/>
    </row>
    <row r="543" spans="1:20" x14ac:dyDescent="0.2">
      <c r="A543" s="9"/>
      <c r="B543" s="10"/>
      <c r="C543" s="9"/>
      <c r="D543" s="9"/>
      <c r="E543" s="9"/>
      <c r="F543" s="9"/>
      <c r="G543" s="9"/>
      <c r="H543" s="10"/>
      <c r="I543" s="10"/>
      <c r="J543" s="10"/>
      <c r="K543" s="10"/>
      <c r="L543" s="10"/>
      <c r="M543" s="9"/>
      <c r="N543" s="9"/>
      <c r="O543" s="9"/>
      <c r="P543" s="5"/>
      <c r="Q543" s="5"/>
      <c r="R543" s="9"/>
      <c r="S543" s="9"/>
      <c r="T543" s="9"/>
    </row>
    <row r="544" spans="1:20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9"/>
      <c r="S544" s="9"/>
      <c r="T544" s="9"/>
    </row>
    <row r="545" spans="1:20" x14ac:dyDescent="0.2">
      <c r="A545" s="48" t="s">
        <v>661</v>
      </c>
      <c r="B545" s="9" t="s">
        <v>15</v>
      </c>
      <c r="C545" s="9"/>
      <c r="D545" s="9" t="s">
        <v>662</v>
      </c>
      <c r="E545" s="9" t="s">
        <v>15</v>
      </c>
      <c r="F545" s="11" t="s">
        <v>663</v>
      </c>
      <c r="G545" s="11" t="s">
        <v>664</v>
      </c>
      <c r="H545" s="12">
        <v>3.472222222222222E-3</v>
      </c>
      <c r="I545" s="12">
        <v>0.27430555555555558</v>
      </c>
      <c r="J545" s="10">
        <v>0.21527777777777779</v>
      </c>
      <c r="K545" s="10">
        <v>0.27777777777777779</v>
      </c>
      <c r="L545" s="40">
        <f>IF(G546=0,"-",H546-I545)</f>
        <v>0.23263888888888884</v>
      </c>
      <c r="M545" s="13">
        <v>1</v>
      </c>
      <c r="N545" s="13" t="str">
        <f>IF(D546=E545,"OK",IF(N546=0,"-",IF(G545=G546,"OK","ER")))</f>
        <v>OK</v>
      </c>
      <c r="O545" s="15" t="s">
        <v>665</v>
      </c>
      <c r="P545" s="5">
        <v>45382</v>
      </c>
      <c r="Q545" s="5">
        <v>45591</v>
      </c>
      <c r="R545" s="9"/>
      <c r="S545" s="9"/>
      <c r="T545" s="9"/>
    </row>
    <row r="546" spans="1:20" x14ac:dyDescent="0.2">
      <c r="A546" s="48" t="s">
        <v>661</v>
      </c>
      <c r="B546" s="9"/>
      <c r="C546" s="9"/>
      <c r="D546" s="9" t="s">
        <v>15</v>
      </c>
      <c r="E546" s="9" t="s">
        <v>28</v>
      </c>
      <c r="F546" s="9" t="s">
        <v>29</v>
      </c>
      <c r="G546" s="9" t="s">
        <v>666</v>
      </c>
      <c r="H546" s="10">
        <v>0.50694444444444442</v>
      </c>
      <c r="I546" s="10">
        <v>0.59722222222222221</v>
      </c>
      <c r="J546" s="10">
        <v>9.0277777777777776E-2</v>
      </c>
      <c r="K546" s="10">
        <v>9.0277777777777776E-2</v>
      </c>
      <c r="L546" s="13">
        <f>IF(G547=0,"-",H547-I546)</f>
        <v>3.472222222222221E-2</v>
      </c>
      <c r="M546" s="13">
        <v>1</v>
      </c>
      <c r="N546" s="13" t="str">
        <f>IF(D547=E546,"OK",IF(N547=0,"-",IF(G546=G547,"OK","ER")))</f>
        <v>OK</v>
      </c>
      <c r="O546" s="9">
        <v>1234567</v>
      </c>
      <c r="P546" s="5">
        <v>45382</v>
      </c>
      <c r="Q546" s="5">
        <v>45591</v>
      </c>
      <c r="R546" s="9"/>
      <c r="S546" s="9"/>
      <c r="T546" s="9"/>
    </row>
    <row r="547" spans="1:20" x14ac:dyDescent="0.2">
      <c r="A547" s="48" t="s">
        <v>661</v>
      </c>
      <c r="B547" s="10"/>
      <c r="C547" s="9"/>
      <c r="D547" s="9" t="s">
        <v>28</v>
      </c>
      <c r="E547" s="9" t="s">
        <v>15</v>
      </c>
      <c r="F547" s="9" t="s">
        <v>33</v>
      </c>
      <c r="G547" s="9" t="s">
        <v>667</v>
      </c>
      <c r="H547" s="10">
        <v>0.63194444444444442</v>
      </c>
      <c r="I547" s="10">
        <v>0.72222222222222221</v>
      </c>
      <c r="J547" s="10">
        <v>9.0277777777777776E-2</v>
      </c>
      <c r="K547" s="10">
        <v>9.0277777777777776E-2</v>
      </c>
      <c r="L547" s="13">
        <f>IF(G548=0,"-",H548-I547)</f>
        <v>6.944444444444442E-2</v>
      </c>
      <c r="M547" s="13">
        <v>1</v>
      </c>
      <c r="N547" s="13" t="str">
        <f>IF(D548=E547,"OK",IF(N548=0,"-",IF(G547=G548,"OK","ER")))</f>
        <v>OK</v>
      </c>
      <c r="O547" s="9">
        <v>1234567</v>
      </c>
      <c r="P547" s="5">
        <v>45382</v>
      </c>
      <c r="Q547" s="5">
        <v>45591</v>
      </c>
      <c r="R547" s="9"/>
      <c r="S547" s="9"/>
      <c r="T547" s="9"/>
    </row>
    <row r="548" spans="1:20" x14ac:dyDescent="0.2">
      <c r="A548" s="48" t="s">
        <v>661</v>
      </c>
      <c r="B548" s="9"/>
      <c r="C548" s="9"/>
      <c r="D548" s="9" t="s">
        <v>15</v>
      </c>
      <c r="E548" s="9" t="s">
        <v>668</v>
      </c>
      <c r="F548" s="11" t="s">
        <v>669</v>
      </c>
      <c r="G548" s="11" t="s">
        <v>670</v>
      </c>
      <c r="H548" s="10">
        <v>0.79166666666666663</v>
      </c>
      <c r="I548" s="10">
        <v>0.9375</v>
      </c>
      <c r="J548" s="10">
        <v>0.21180555555555555</v>
      </c>
      <c r="K548" s="10">
        <v>0.14930555555555555</v>
      </c>
      <c r="L548" s="13">
        <f>IF(G549=0,"-",H549-I548)</f>
        <v>4.166666666666663E-2</v>
      </c>
      <c r="M548" s="13">
        <v>1</v>
      </c>
      <c r="N548" s="13" t="str">
        <f>IF(D549=E548,"OK",IF(N549=0,"-",IF(G548=G549,"OK","ER")))</f>
        <v>OK</v>
      </c>
      <c r="O548" s="9" t="s">
        <v>79</v>
      </c>
      <c r="P548" s="5">
        <v>45382</v>
      </c>
      <c r="Q548" s="5">
        <v>45591</v>
      </c>
      <c r="R548" s="9"/>
      <c r="S548" s="9"/>
      <c r="T548" s="9"/>
    </row>
    <row r="549" spans="1:20" x14ac:dyDescent="0.2">
      <c r="A549" s="48" t="s">
        <v>661</v>
      </c>
      <c r="B549" s="10"/>
      <c r="C549" s="9" t="s">
        <v>15</v>
      </c>
      <c r="D549" s="9" t="s">
        <v>668</v>
      </c>
      <c r="E549" s="9" t="s">
        <v>15</v>
      </c>
      <c r="F549" s="11" t="s">
        <v>671</v>
      </c>
      <c r="G549" s="11" t="s">
        <v>672</v>
      </c>
      <c r="H549" s="10">
        <v>0.97916666666666663</v>
      </c>
      <c r="I549" s="10">
        <v>1.2743055555555554</v>
      </c>
      <c r="J549" s="10">
        <v>0.23263888888888887</v>
      </c>
      <c r="K549" s="10">
        <v>0.29513888888888884</v>
      </c>
      <c r="L549" s="13" t="str">
        <f>IF(G550=0,"-",H550-I549)</f>
        <v>-</v>
      </c>
      <c r="M549" s="13">
        <v>1</v>
      </c>
      <c r="N549" s="13" t="str">
        <f>IF(D550=E549,"OK",IF(N550=0,"-",IF(G549=G550,"OK","ER")))</f>
        <v>-</v>
      </c>
      <c r="O549" s="9" t="s">
        <v>79</v>
      </c>
      <c r="P549" s="5">
        <v>45382</v>
      </c>
      <c r="Q549" s="5">
        <v>45591</v>
      </c>
      <c r="R549" s="9"/>
      <c r="S549" s="9"/>
      <c r="T549" s="9"/>
    </row>
    <row r="550" spans="1:20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5"/>
      <c r="Q550" s="5"/>
      <c r="R550" s="9"/>
      <c r="S550" s="9"/>
      <c r="T550" s="9"/>
    </row>
    <row r="551" spans="1:20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9"/>
      <c r="S551" s="9"/>
      <c r="T551" s="9"/>
    </row>
    <row r="552" spans="1:20" x14ac:dyDescent="0.2">
      <c r="A552" s="48" t="s">
        <v>673</v>
      </c>
      <c r="B552" s="9" t="s">
        <v>246</v>
      </c>
      <c r="C552" s="9"/>
      <c r="D552" s="9" t="s">
        <v>674</v>
      </c>
      <c r="E552" s="9" t="s">
        <v>246</v>
      </c>
      <c r="F552" s="11" t="s">
        <v>675</v>
      </c>
      <c r="G552" s="11" t="s">
        <v>676</v>
      </c>
      <c r="H552" s="12">
        <v>4.5138888888888888E-2</v>
      </c>
      <c r="I552" s="12">
        <v>0.43055555555555558</v>
      </c>
      <c r="J552" s="10">
        <v>0.31944444444444448</v>
      </c>
      <c r="K552" s="10">
        <v>0.3611111111111111</v>
      </c>
      <c r="L552" s="13">
        <f>IF(G553=0,"-",H553-I552)</f>
        <v>5.2083333333333315E-2</v>
      </c>
      <c r="M552" s="13">
        <v>1</v>
      </c>
      <c r="N552" s="13" t="str">
        <f>IF(D553=E552,"OK",IF(N553=0,"-",IF(G552=G553,"OK","ER")))</f>
        <v>OK</v>
      </c>
      <c r="O552" s="15">
        <v>246</v>
      </c>
      <c r="P552" s="16">
        <v>45384</v>
      </c>
      <c r="Q552" s="5">
        <v>45591</v>
      </c>
      <c r="R552" s="9"/>
      <c r="S552" s="9"/>
      <c r="T552" s="9"/>
    </row>
    <row r="553" spans="1:20" x14ac:dyDescent="0.2">
      <c r="A553" s="48" t="s">
        <v>673</v>
      </c>
      <c r="B553" s="10"/>
      <c r="C553" s="9"/>
      <c r="D553" s="9" t="s">
        <v>246</v>
      </c>
      <c r="E553" s="9" t="s">
        <v>28</v>
      </c>
      <c r="F553" s="9" t="s">
        <v>401</v>
      </c>
      <c r="G553" s="9" t="s">
        <v>677</v>
      </c>
      <c r="H553" s="10">
        <v>0.4826388888888889</v>
      </c>
      <c r="I553" s="10">
        <v>0.55902777777777779</v>
      </c>
      <c r="J553" s="10">
        <v>7.6388888888888895E-2</v>
      </c>
      <c r="K553" s="10">
        <v>7.6388888888888895E-2</v>
      </c>
      <c r="L553" s="13">
        <f>IF(G554=0,"-",H554-I553)</f>
        <v>0.26041666666666863</v>
      </c>
      <c r="M553" s="13">
        <v>1</v>
      </c>
      <c r="N553" s="13" t="str">
        <f>IF(D554=E553,"OK",IF(N554=0,"-",IF(G553=G554,"OK","ER")))</f>
        <v>OK</v>
      </c>
      <c r="O553" s="15">
        <v>26</v>
      </c>
      <c r="P553" s="5">
        <v>45382</v>
      </c>
      <c r="Q553" s="5">
        <v>45591</v>
      </c>
      <c r="R553" s="9"/>
      <c r="S553" s="9"/>
      <c r="T553" s="9"/>
    </row>
    <row r="554" spans="1:20" x14ac:dyDescent="0.2">
      <c r="A554" s="48" t="s">
        <v>673</v>
      </c>
      <c r="B554" s="9"/>
      <c r="C554" s="9" t="s">
        <v>28</v>
      </c>
      <c r="D554" s="9" t="s">
        <v>28</v>
      </c>
      <c r="E554" s="9" t="s">
        <v>662</v>
      </c>
      <c r="F554" s="11" t="s">
        <v>678</v>
      </c>
      <c r="G554" s="11" t="s">
        <v>679</v>
      </c>
      <c r="H554" s="12">
        <v>0.81944444444444642</v>
      </c>
      <c r="I554" s="12">
        <v>0.95486111111111116</v>
      </c>
      <c r="J554" s="10">
        <v>0.18402777777777779</v>
      </c>
      <c r="K554" s="10">
        <v>0.12152777777777779</v>
      </c>
      <c r="L554" s="13">
        <f>IF('[1]10APR D3'!G548=0,"-",'[1]10APR D3'!H548-I554)</f>
        <v>-0.95138888888888895</v>
      </c>
      <c r="M554" s="13">
        <v>1</v>
      </c>
      <c r="N554" s="13" t="str">
        <f>IF('[1]10APR D3'!D548=E554,"OK",IF('[1]10APR D3'!N548=0,"-",IF(G554='[1]10APR D3'!G548,"OK","ER")))</f>
        <v>OK</v>
      </c>
      <c r="O554" s="9">
        <v>26</v>
      </c>
      <c r="P554" s="5">
        <v>45382</v>
      </c>
      <c r="Q554" s="5">
        <v>45591</v>
      </c>
      <c r="R554" s="9"/>
      <c r="S554" s="9"/>
      <c r="T554" s="9"/>
    </row>
    <row r="556" spans="1:20" x14ac:dyDescent="0.2">
      <c r="A556" s="9"/>
      <c r="B556" s="9"/>
      <c r="C556" s="9"/>
      <c r="D556" s="9"/>
      <c r="E556" s="9"/>
      <c r="F556" s="9"/>
      <c r="G556" s="9"/>
      <c r="H556" s="10"/>
      <c r="I556" s="10"/>
      <c r="J556" s="10"/>
      <c r="K556" s="10"/>
      <c r="L556" s="10"/>
      <c r="M556" s="9"/>
      <c r="N556" s="9"/>
      <c r="O556" s="9"/>
      <c r="P556" s="5"/>
      <c r="Q556" s="5"/>
      <c r="R556" s="9"/>
      <c r="S556" s="9"/>
      <c r="T556" s="9"/>
    </row>
    <row r="557" spans="1:20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9"/>
      <c r="S557" s="9"/>
      <c r="T557" s="9"/>
    </row>
    <row r="558" spans="1:20" x14ac:dyDescent="0.2">
      <c r="A558" s="48" t="s">
        <v>680</v>
      </c>
      <c r="B558" s="10" t="s">
        <v>15</v>
      </c>
      <c r="C558" s="9"/>
      <c r="D558" s="9" t="s">
        <v>15</v>
      </c>
      <c r="E558" s="9" t="s">
        <v>28</v>
      </c>
      <c r="F558" s="9" t="s">
        <v>29</v>
      </c>
      <c r="G558" s="9" t="s">
        <v>681</v>
      </c>
      <c r="H558" s="10">
        <v>0.29166666666666669</v>
      </c>
      <c r="I558" s="10">
        <v>0.38194444444444448</v>
      </c>
      <c r="J558" s="10">
        <v>9.0277777777777776E-2</v>
      </c>
      <c r="K558" s="10">
        <v>9.0277777777777776E-2</v>
      </c>
      <c r="L558" s="13">
        <f t="shared" ref="L558:L563" si="48">IF(G559=0,"-",H559-I558)</f>
        <v>4.1666666666666685E-2</v>
      </c>
      <c r="M558" s="13">
        <v>1</v>
      </c>
      <c r="N558" s="13" t="str">
        <f t="shared" ref="N558:N563" si="49">IF(D559=E558,"OK",IF(N559=0,"-",IF(G558=G559,"OK","ER")))</f>
        <v>OK</v>
      </c>
      <c r="O558" s="9">
        <v>1234567</v>
      </c>
      <c r="P558" s="5">
        <v>45382</v>
      </c>
      <c r="Q558" s="5">
        <v>45591</v>
      </c>
      <c r="R558" s="9"/>
      <c r="S558" s="9"/>
      <c r="T558" s="9"/>
    </row>
    <row r="559" spans="1:20" x14ac:dyDescent="0.2">
      <c r="A559" s="48" t="s">
        <v>680</v>
      </c>
      <c r="B559" s="10"/>
      <c r="C559" s="9"/>
      <c r="D559" s="9" t="s">
        <v>28</v>
      </c>
      <c r="E559" s="9" t="s">
        <v>15</v>
      </c>
      <c r="F559" s="9" t="s">
        <v>33</v>
      </c>
      <c r="G559" s="9" t="s">
        <v>682</v>
      </c>
      <c r="H559" s="10">
        <v>0.42361111111111116</v>
      </c>
      <c r="I559" s="10">
        <v>0.51388888888888895</v>
      </c>
      <c r="J559" s="10">
        <v>9.0277777777777776E-2</v>
      </c>
      <c r="K559" s="10">
        <v>9.0277777777777776E-2</v>
      </c>
      <c r="L559" s="13">
        <f t="shared" si="48"/>
        <v>4.166666666666663E-2</v>
      </c>
      <c r="M559" s="13">
        <v>1</v>
      </c>
      <c r="N559" s="13" t="str">
        <f t="shared" si="49"/>
        <v>OK</v>
      </c>
      <c r="O559" s="9">
        <v>1234567</v>
      </c>
      <c r="P559" s="5">
        <v>45382</v>
      </c>
      <c r="Q559" s="5">
        <v>45591</v>
      </c>
      <c r="R559" s="9"/>
      <c r="S559" s="9"/>
      <c r="T559" s="9"/>
    </row>
    <row r="560" spans="1:20" x14ac:dyDescent="0.2">
      <c r="A560" s="48" t="s">
        <v>680</v>
      </c>
      <c r="B560" s="10"/>
      <c r="C560" s="9"/>
      <c r="D560" s="9" t="s">
        <v>15</v>
      </c>
      <c r="E560" s="9" t="s">
        <v>28</v>
      </c>
      <c r="F560" s="9" t="s">
        <v>29</v>
      </c>
      <c r="G560" s="9" t="s">
        <v>683</v>
      </c>
      <c r="H560" s="10">
        <v>0.55555555555555558</v>
      </c>
      <c r="I560" s="10">
        <v>0.64583333333333337</v>
      </c>
      <c r="J560" s="10">
        <v>9.0277777777777776E-2</v>
      </c>
      <c r="K560" s="10">
        <v>9.0277777777777776E-2</v>
      </c>
      <c r="L560" s="13">
        <f t="shared" si="48"/>
        <v>4.166666666666663E-2</v>
      </c>
      <c r="M560" s="13">
        <v>1</v>
      </c>
      <c r="N560" s="13" t="str">
        <f t="shared" si="49"/>
        <v>OK</v>
      </c>
      <c r="O560" s="9">
        <v>1234567</v>
      </c>
      <c r="P560" s="5">
        <v>45382</v>
      </c>
      <c r="Q560" s="5">
        <v>45591</v>
      </c>
      <c r="R560" s="9"/>
      <c r="S560" s="9"/>
      <c r="T560" s="9"/>
    </row>
    <row r="561" spans="1:20" x14ac:dyDescent="0.2">
      <c r="A561" s="48" t="s">
        <v>680</v>
      </c>
      <c r="B561" s="10"/>
      <c r="C561" s="9"/>
      <c r="D561" s="9" t="s">
        <v>28</v>
      </c>
      <c r="E561" s="9" t="s">
        <v>15</v>
      </c>
      <c r="F561" s="9" t="s">
        <v>33</v>
      </c>
      <c r="G561" s="9" t="s">
        <v>684</v>
      </c>
      <c r="H561" s="10">
        <v>0.6875</v>
      </c>
      <c r="I561" s="10">
        <v>0.77777777777777779</v>
      </c>
      <c r="J561" s="10">
        <v>9.0277777777777776E-2</v>
      </c>
      <c r="K561" s="10">
        <v>9.0277777777777776E-2</v>
      </c>
      <c r="L561" s="13">
        <f t="shared" si="48"/>
        <v>4.166666666666663E-2</v>
      </c>
      <c r="M561" s="13">
        <v>1</v>
      </c>
      <c r="N561" s="13" t="str">
        <f t="shared" si="49"/>
        <v>OK</v>
      </c>
      <c r="O561" s="9">
        <v>1234567</v>
      </c>
      <c r="P561" s="5">
        <v>45382</v>
      </c>
      <c r="Q561" s="5">
        <v>45591</v>
      </c>
      <c r="R561" s="9"/>
      <c r="S561" s="9"/>
      <c r="T561" s="9"/>
    </row>
    <row r="562" spans="1:20" x14ac:dyDescent="0.2">
      <c r="A562" s="48" t="s">
        <v>680</v>
      </c>
      <c r="B562" s="9"/>
      <c r="C562" s="9"/>
      <c r="D562" s="9" t="s">
        <v>15</v>
      </c>
      <c r="E562" s="9" t="s">
        <v>28</v>
      </c>
      <c r="F562" s="9" t="s">
        <v>29</v>
      </c>
      <c r="G562" s="36" t="s">
        <v>685</v>
      </c>
      <c r="H562" s="10">
        <v>0.81944444444444442</v>
      </c>
      <c r="I562" s="10">
        <v>0.90972222222222221</v>
      </c>
      <c r="J562" s="10">
        <v>9.0277777777777776E-2</v>
      </c>
      <c r="K562" s="10">
        <v>9.0277777777777776E-2</v>
      </c>
      <c r="L562" s="13">
        <f t="shared" si="48"/>
        <v>4.166666666666663E-2</v>
      </c>
      <c r="M562" s="13">
        <v>1</v>
      </c>
      <c r="N562" s="13" t="str">
        <f t="shared" si="49"/>
        <v>OK</v>
      </c>
      <c r="O562" s="9">
        <v>1234567</v>
      </c>
      <c r="P562" s="5">
        <v>45382</v>
      </c>
      <c r="Q562" s="5">
        <v>45591</v>
      </c>
      <c r="R562" s="9"/>
      <c r="S562" s="9"/>
      <c r="T562" s="9"/>
    </row>
    <row r="563" spans="1:20" x14ac:dyDescent="0.2">
      <c r="A563" s="48" t="s">
        <v>680</v>
      </c>
      <c r="B563" s="10"/>
      <c r="C563" s="9" t="s">
        <v>15</v>
      </c>
      <c r="D563" s="9" t="s">
        <v>28</v>
      </c>
      <c r="E563" s="9" t="s">
        <v>15</v>
      </c>
      <c r="F563" s="9" t="s">
        <v>33</v>
      </c>
      <c r="G563" s="9" t="s">
        <v>686</v>
      </c>
      <c r="H563" s="10">
        <v>0.95138888888888884</v>
      </c>
      <c r="I563" s="10">
        <v>1.0416666666666665</v>
      </c>
      <c r="J563" s="10">
        <v>9.0277777777777776E-2</v>
      </c>
      <c r="K563" s="10">
        <v>9.0277777777777776E-2</v>
      </c>
      <c r="L563" s="13" t="str">
        <f t="shared" si="48"/>
        <v>-</v>
      </c>
      <c r="M563" s="13">
        <v>1</v>
      </c>
      <c r="N563" s="13" t="str">
        <f t="shared" si="49"/>
        <v>-</v>
      </c>
      <c r="O563" s="9">
        <v>1234567</v>
      </c>
      <c r="P563" s="5">
        <v>45382</v>
      </c>
      <c r="Q563" s="5">
        <v>45591</v>
      </c>
      <c r="R563" s="9"/>
      <c r="S563" s="9"/>
      <c r="T563" s="9"/>
    </row>
    <row r="564" spans="1:20" x14ac:dyDescent="0.2">
      <c r="A564" s="9"/>
      <c r="B564" s="9"/>
      <c r="C564" s="9"/>
      <c r="D564" s="9"/>
      <c r="E564" s="9"/>
      <c r="F564" s="9"/>
      <c r="G564" s="9"/>
      <c r="H564" s="10"/>
      <c r="I564" s="10"/>
      <c r="J564" s="10"/>
      <c r="K564" s="10"/>
      <c r="L564" s="10"/>
      <c r="M564" s="9"/>
      <c r="N564" s="9"/>
      <c r="O564" s="9"/>
      <c r="P564" s="5"/>
      <c r="Q564" s="5"/>
      <c r="R564" s="9"/>
      <c r="S564" s="9"/>
      <c r="T564" s="9"/>
    </row>
    <row r="565" spans="1:20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9"/>
      <c r="S565" s="9"/>
      <c r="T565" s="9"/>
    </row>
    <row r="566" spans="1:20" x14ac:dyDescent="0.2">
      <c r="A566" s="48" t="s">
        <v>687</v>
      </c>
      <c r="B566" s="10" t="s">
        <v>28</v>
      </c>
      <c r="C566" s="9"/>
      <c r="D566" s="9" t="s">
        <v>28</v>
      </c>
      <c r="E566" s="9" t="s">
        <v>15</v>
      </c>
      <c r="F566" s="9" t="s">
        <v>33</v>
      </c>
      <c r="G566" s="9" t="s">
        <v>688</v>
      </c>
      <c r="H566" s="10">
        <v>0.29166666666666669</v>
      </c>
      <c r="I566" s="10">
        <v>0.38194444444444448</v>
      </c>
      <c r="J566" s="10">
        <v>9.0277777777777776E-2</v>
      </c>
      <c r="K566" s="10">
        <v>9.0277777777777776E-2</v>
      </c>
      <c r="L566" s="13">
        <f t="shared" ref="L566:L571" si="50">IF(G567=0,"-",H567-I566)</f>
        <v>4.1666666666666685E-2</v>
      </c>
      <c r="M566" s="13">
        <v>1</v>
      </c>
      <c r="N566" s="13" t="str">
        <f t="shared" ref="N566:N571" si="51">IF(D567=E566,"OK",IF(N567=0,"-",IF(G566=G567,"OK","ER")))</f>
        <v>OK</v>
      </c>
      <c r="O566" s="9">
        <v>1234567</v>
      </c>
      <c r="P566" s="5">
        <v>45382</v>
      </c>
      <c r="Q566" s="5">
        <v>45591</v>
      </c>
      <c r="R566" s="9"/>
      <c r="S566" s="9"/>
      <c r="T566" s="9"/>
    </row>
    <row r="567" spans="1:20" x14ac:dyDescent="0.2">
      <c r="A567" s="48" t="s">
        <v>687</v>
      </c>
      <c r="B567" s="10"/>
      <c r="C567" s="9"/>
      <c r="D567" s="9" t="s">
        <v>15</v>
      </c>
      <c r="E567" s="9" t="s">
        <v>28</v>
      </c>
      <c r="F567" s="9" t="s">
        <v>29</v>
      </c>
      <c r="G567" s="9" t="s">
        <v>689</v>
      </c>
      <c r="H567" s="10">
        <v>0.42361111111111116</v>
      </c>
      <c r="I567" s="10">
        <v>0.51388888888888895</v>
      </c>
      <c r="J567" s="10">
        <v>9.0277777777777776E-2</v>
      </c>
      <c r="K567" s="10">
        <v>9.0277777777777776E-2</v>
      </c>
      <c r="L567" s="13">
        <f t="shared" si="50"/>
        <v>4.166666666666663E-2</v>
      </c>
      <c r="M567" s="13">
        <v>1</v>
      </c>
      <c r="N567" s="13" t="str">
        <f t="shared" si="51"/>
        <v>OK</v>
      </c>
      <c r="O567" s="9">
        <v>1234567</v>
      </c>
      <c r="P567" s="5">
        <v>45382</v>
      </c>
      <c r="Q567" s="5">
        <v>45591</v>
      </c>
      <c r="R567" s="9"/>
      <c r="S567" s="9"/>
      <c r="T567" s="9"/>
    </row>
    <row r="568" spans="1:20" x14ac:dyDescent="0.2">
      <c r="A568" s="48" t="s">
        <v>687</v>
      </c>
      <c r="B568" s="10"/>
      <c r="C568" s="9"/>
      <c r="D568" s="9" t="s">
        <v>28</v>
      </c>
      <c r="E568" s="9" t="s">
        <v>15</v>
      </c>
      <c r="F568" s="9" t="s">
        <v>33</v>
      </c>
      <c r="G568" s="9" t="s">
        <v>690</v>
      </c>
      <c r="H568" s="10">
        <v>0.55555555555555558</v>
      </c>
      <c r="I568" s="10">
        <v>0.64583333333333337</v>
      </c>
      <c r="J568" s="10">
        <v>9.0277777777777776E-2</v>
      </c>
      <c r="K568" s="10">
        <v>9.0277777777777776E-2</v>
      </c>
      <c r="L568" s="13">
        <f t="shared" si="50"/>
        <v>4.513888888888884E-2</v>
      </c>
      <c r="M568" s="13">
        <v>1</v>
      </c>
      <c r="N568" s="13" t="str">
        <f t="shared" si="51"/>
        <v>OK</v>
      </c>
      <c r="O568" s="9">
        <v>1234567</v>
      </c>
      <c r="P568" s="5">
        <v>45382</v>
      </c>
      <c r="Q568" s="5">
        <v>45591</v>
      </c>
      <c r="R568" s="9"/>
      <c r="S568" s="9"/>
      <c r="T568" s="9"/>
    </row>
    <row r="569" spans="1:20" x14ac:dyDescent="0.2">
      <c r="A569" s="48" t="s">
        <v>687</v>
      </c>
      <c r="B569" s="10"/>
      <c r="C569" s="9"/>
      <c r="D569" s="9" t="s">
        <v>15</v>
      </c>
      <c r="E569" s="9" t="s">
        <v>28</v>
      </c>
      <c r="F569" s="9" t="s">
        <v>29</v>
      </c>
      <c r="G569" s="9" t="s">
        <v>691</v>
      </c>
      <c r="H569" s="10">
        <v>0.69097222222222221</v>
      </c>
      <c r="I569" s="10">
        <v>0.78125</v>
      </c>
      <c r="J569" s="10">
        <v>9.0277777777777776E-2</v>
      </c>
      <c r="K569" s="10">
        <v>9.0277777777777776E-2</v>
      </c>
      <c r="L569" s="13" t="e">
        <f>IF(#REF!=0,"-",#REF!-I569)</f>
        <v>#REF!</v>
      </c>
      <c r="M569" s="13">
        <v>1</v>
      </c>
      <c r="N569" s="13" t="e">
        <f>IF(#REF!=E569,"OK",IF(#REF!=0,"-",IF(G569=#REF!,"OK","ER")))</f>
        <v>#REF!</v>
      </c>
      <c r="O569" s="9">
        <v>1234567</v>
      </c>
      <c r="P569" s="5">
        <v>45382</v>
      </c>
      <c r="Q569" s="5">
        <v>45591</v>
      </c>
      <c r="R569" s="9"/>
      <c r="S569" s="9"/>
      <c r="T569" s="9"/>
    </row>
    <row r="570" spans="1:20" x14ac:dyDescent="0.2">
      <c r="A570" s="48" t="s">
        <v>687</v>
      </c>
      <c r="B570" s="9"/>
      <c r="C570" s="9"/>
      <c r="D570" s="9" t="s">
        <v>28</v>
      </c>
      <c r="E570" s="9" t="s">
        <v>15</v>
      </c>
      <c r="F570" s="9" t="s">
        <v>33</v>
      </c>
      <c r="G570" s="36" t="s">
        <v>692</v>
      </c>
      <c r="H570" s="10">
        <v>0.81944444444444442</v>
      </c>
      <c r="I570" s="10">
        <v>0.90972222222222221</v>
      </c>
      <c r="J570" s="10">
        <v>9.0277777777777776E-2</v>
      </c>
      <c r="K570" s="10">
        <v>9.0277777777777776E-2</v>
      </c>
      <c r="L570" s="13">
        <f t="shared" si="50"/>
        <v>4.861111111111116E-2</v>
      </c>
      <c r="M570" s="13">
        <v>1</v>
      </c>
      <c r="N570" s="13" t="str">
        <f t="shared" si="51"/>
        <v>OK</v>
      </c>
      <c r="O570" s="9">
        <v>1234567</v>
      </c>
      <c r="P570" s="5">
        <v>45382</v>
      </c>
      <c r="Q570" s="16">
        <v>45407</v>
      </c>
      <c r="R570" s="9"/>
      <c r="S570" s="9"/>
      <c r="T570" s="9"/>
    </row>
    <row r="571" spans="1:20" x14ac:dyDescent="0.2">
      <c r="A571" s="48" t="s">
        <v>687</v>
      </c>
      <c r="B571" s="10"/>
      <c r="C571" s="9" t="s">
        <v>28</v>
      </c>
      <c r="D571" s="9" t="s">
        <v>15</v>
      </c>
      <c r="E571" s="9" t="s">
        <v>28</v>
      </c>
      <c r="F571" s="9" t="s">
        <v>29</v>
      </c>
      <c r="G571" s="9" t="s">
        <v>693</v>
      </c>
      <c r="H571" s="10">
        <v>0.95833333333333337</v>
      </c>
      <c r="I571" s="10">
        <v>5.2083333333333336E-2</v>
      </c>
      <c r="J571" s="10">
        <v>9.0277777777777776E-2</v>
      </c>
      <c r="K571" s="10">
        <v>9.0277777777777776E-2</v>
      </c>
      <c r="L571" s="13" t="str">
        <f t="shared" si="50"/>
        <v>-</v>
      </c>
      <c r="M571" s="13">
        <v>1</v>
      </c>
      <c r="N571" s="13" t="str">
        <f t="shared" si="51"/>
        <v>-</v>
      </c>
      <c r="O571" s="9">
        <v>1234567</v>
      </c>
      <c r="P571" s="5">
        <v>45382</v>
      </c>
      <c r="Q571" s="16">
        <v>45407</v>
      </c>
      <c r="R571" s="9"/>
      <c r="S571" s="9"/>
      <c r="T571" s="9"/>
    </row>
    <row r="572" spans="1:20" x14ac:dyDescent="0.2">
      <c r="A572" s="9"/>
      <c r="B572" s="9"/>
      <c r="C572" s="9"/>
      <c r="D572" s="9"/>
      <c r="E572" s="9"/>
      <c r="F572" s="9"/>
      <c r="G572" s="9"/>
      <c r="H572" s="10"/>
      <c r="I572" s="10"/>
      <c r="J572" s="10"/>
      <c r="K572" s="10"/>
      <c r="L572" s="10"/>
      <c r="M572" s="9"/>
      <c r="N572" s="9"/>
      <c r="O572" s="9"/>
      <c r="P572" s="5"/>
      <c r="Q572" s="5"/>
      <c r="R572" s="9"/>
      <c r="S572" s="9"/>
      <c r="T572" s="9"/>
    </row>
    <row r="573" spans="1:20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9"/>
      <c r="S573" s="9"/>
      <c r="T573" s="9"/>
    </row>
    <row r="574" spans="1:20" s="9" customFormat="1" x14ac:dyDescent="0.2">
      <c r="H574" s="10"/>
      <c r="I574" s="10"/>
      <c r="J574" s="10"/>
      <c r="K574" s="10"/>
      <c r="L574" s="13"/>
      <c r="M574" s="13"/>
      <c r="N574" s="13"/>
      <c r="P574" s="5"/>
      <c r="Q574" s="5"/>
    </row>
    <row r="575" spans="1:20" x14ac:dyDescent="0.2">
      <c r="A575" s="9">
        <v>68</v>
      </c>
      <c r="B575" s="10" t="s">
        <v>28</v>
      </c>
      <c r="C575" s="17"/>
      <c r="D575" s="9" t="s">
        <v>28</v>
      </c>
      <c r="E575" s="9" t="s">
        <v>134</v>
      </c>
      <c r="F575" s="11" t="s">
        <v>694</v>
      </c>
      <c r="G575" s="11" t="s">
        <v>695</v>
      </c>
      <c r="H575" s="10">
        <v>0.3611111111111111</v>
      </c>
      <c r="I575" s="10">
        <v>0.54166666666666663</v>
      </c>
      <c r="J575" s="10">
        <v>0.17708333333333334</v>
      </c>
      <c r="K575" s="10">
        <v>0.17708333333333334</v>
      </c>
      <c r="L575" s="13">
        <f t="shared" ref="L575:L578" si="52">IF(G576=0,"-",H576-I575)</f>
        <v>4.1666666666666741E-2</v>
      </c>
      <c r="M575" s="13">
        <v>1</v>
      </c>
      <c r="N575" s="13" t="str">
        <f t="shared" ref="N575:N578" si="53">IF(D576=E575,"OK",IF(N576=0,"-",IF(G575=G576,"OK","ER")))</f>
        <v>OK</v>
      </c>
      <c r="O575" s="9">
        <v>1234567</v>
      </c>
      <c r="P575" s="5">
        <v>45382</v>
      </c>
      <c r="Q575" s="5">
        <v>45591</v>
      </c>
      <c r="R575" s="9"/>
      <c r="S575" s="9"/>
      <c r="T575" s="9"/>
    </row>
    <row r="576" spans="1:20" x14ac:dyDescent="0.2">
      <c r="A576" s="9">
        <v>68</v>
      </c>
      <c r="B576" s="10"/>
      <c r="C576" s="9"/>
      <c r="D576" s="9" t="s">
        <v>134</v>
      </c>
      <c r="E576" s="9" t="s">
        <v>28</v>
      </c>
      <c r="F576" s="11" t="s">
        <v>696</v>
      </c>
      <c r="G576" s="11" t="s">
        <v>697</v>
      </c>
      <c r="H576" s="10">
        <v>0.58333333333333337</v>
      </c>
      <c r="I576" s="10">
        <v>0.76041666666666674</v>
      </c>
      <c r="J576" s="10">
        <v>0.17708333333333334</v>
      </c>
      <c r="K576" s="10">
        <v>0.17708333333333334</v>
      </c>
      <c r="L576" s="13">
        <f t="shared" si="52"/>
        <v>5.208333333333337E-2</v>
      </c>
      <c r="M576" s="13">
        <v>1</v>
      </c>
      <c r="N576" s="13" t="str">
        <f t="shared" si="53"/>
        <v>OK</v>
      </c>
      <c r="O576" s="9">
        <v>1234567</v>
      </c>
      <c r="P576" s="5">
        <v>45382</v>
      </c>
      <c r="Q576" s="5">
        <v>45591</v>
      </c>
      <c r="R576" s="9"/>
      <c r="S576" s="9"/>
      <c r="T576" s="9"/>
    </row>
    <row r="577" spans="1:20" x14ac:dyDescent="0.2">
      <c r="A577" s="9">
        <v>68</v>
      </c>
      <c r="B577" s="10"/>
      <c r="C577" s="10"/>
      <c r="D577" s="9" t="s">
        <v>28</v>
      </c>
      <c r="E577" s="9" t="s">
        <v>177</v>
      </c>
      <c r="F577" s="9" t="s">
        <v>351</v>
      </c>
      <c r="G577" s="9" t="s">
        <v>698</v>
      </c>
      <c r="H577" s="10">
        <v>0.81250000000000011</v>
      </c>
      <c r="I577" s="10">
        <v>0.86805555555555569</v>
      </c>
      <c r="J577" s="10">
        <v>5.5555555555555552E-2</v>
      </c>
      <c r="K577" s="10">
        <v>5.5555555555555552E-2</v>
      </c>
      <c r="L577" s="13">
        <f t="shared" si="52"/>
        <v>2.430555555555558E-2</v>
      </c>
      <c r="M577" s="13">
        <v>1</v>
      </c>
      <c r="N577" s="13" t="str">
        <f t="shared" si="53"/>
        <v>OK</v>
      </c>
      <c r="O577" s="9">
        <v>1234567</v>
      </c>
      <c r="P577" s="5">
        <v>45382</v>
      </c>
      <c r="Q577" s="5">
        <v>45591</v>
      </c>
      <c r="R577" s="9"/>
      <c r="S577" s="9"/>
      <c r="T577" s="9"/>
    </row>
    <row r="578" spans="1:20" x14ac:dyDescent="0.2">
      <c r="A578" s="9">
        <v>68</v>
      </c>
      <c r="B578" s="10"/>
      <c r="C578" s="9" t="s">
        <v>28</v>
      </c>
      <c r="D578" s="9" t="s">
        <v>177</v>
      </c>
      <c r="E578" s="9" t="s">
        <v>28</v>
      </c>
      <c r="F578" s="9" t="s">
        <v>353</v>
      </c>
      <c r="G578" s="9" t="s">
        <v>699</v>
      </c>
      <c r="H578" s="10">
        <v>0.89236111111111127</v>
      </c>
      <c r="I578" s="10">
        <v>0.94791666666666685</v>
      </c>
      <c r="J578" s="10">
        <v>5.5555555555555552E-2</v>
      </c>
      <c r="K578" s="10">
        <v>5.5555555555555552E-2</v>
      </c>
      <c r="L578" s="13" t="str">
        <f t="shared" si="52"/>
        <v>-</v>
      </c>
      <c r="M578" s="13">
        <v>1</v>
      </c>
      <c r="N578" s="13" t="str">
        <f t="shared" si="53"/>
        <v>-</v>
      </c>
      <c r="O578" s="9">
        <v>1234567</v>
      </c>
      <c r="P578" s="5">
        <v>45382</v>
      </c>
      <c r="Q578" s="5">
        <v>45591</v>
      </c>
      <c r="R578" s="9"/>
      <c r="S578" s="9"/>
      <c r="T578" s="9"/>
    </row>
    <row r="579" spans="1:20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5"/>
      <c r="Q579" s="5"/>
      <c r="R579" s="9"/>
      <c r="S579" s="9"/>
      <c r="T579" s="9"/>
    </row>
    <row r="580" spans="1:20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9"/>
      <c r="S580" s="9"/>
      <c r="T580" s="9"/>
    </row>
    <row r="581" spans="1:20" x14ac:dyDescent="0.2">
      <c r="A581" s="9">
        <v>69</v>
      </c>
      <c r="B581" s="10" t="s">
        <v>28</v>
      </c>
      <c r="C581" s="10"/>
      <c r="D581" s="9" t="s">
        <v>28</v>
      </c>
      <c r="E581" s="9" t="s">
        <v>177</v>
      </c>
      <c r="F581" s="9" t="s">
        <v>351</v>
      </c>
      <c r="G581" s="9" t="s">
        <v>700</v>
      </c>
      <c r="H581" s="10">
        <v>0.2673611111111111</v>
      </c>
      <c r="I581" s="10">
        <v>0.32291666666666663</v>
      </c>
      <c r="J581" s="10">
        <v>5.5555555555555552E-2</v>
      </c>
      <c r="K581" s="10">
        <v>5.5555555555555552E-2</v>
      </c>
      <c r="L581" s="13">
        <f t="shared" ref="L581:L586" si="54">IF(G582=0,"-",H582-I581)</f>
        <v>2.430555555555558E-2</v>
      </c>
      <c r="M581" s="13">
        <v>1</v>
      </c>
      <c r="N581" s="13" t="str">
        <f t="shared" ref="N581:N586" si="55">IF(D582=E581,"OK",IF(N582=0,"-",IF(G581=G582,"OK","ER")))</f>
        <v>OK</v>
      </c>
      <c r="O581" s="9">
        <v>1234567</v>
      </c>
      <c r="P581" s="5">
        <v>45382</v>
      </c>
      <c r="Q581" s="5">
        <v>45591</v>
      </c>
      <c r="R581" s="9"/>
      <c r="S581" s="9"/>
      <c r="T581" s="9"/>
    </row>
    <row r="582" spans="1:20" x14ac:dyDescent="0.2">
      <c r="A582" s="9">
        <v>69</v>
      </c>
      <c r="B582" s="10"/>
      <c r="C582" s="9"/>
      <c r="D582" s="9" t="s">
        <v>177</v>
      </c>
      <c r="E582" s="9" t="s">
        <v>28</v>
      </c>
      <c r="F582" s="9" t="s">
        <v>353</v>
      </c>
      <c r="G582" s="9" t="s">
        <v>701</v>
      </c>
      <c r="H582" s="10">
        <v>0.34722222222222221</v>
      </c>
      <c r="I582" s="10">
        <v>0.40277777777777779</v>
      </c>
      <c r="J582" s="10">
        <v>5.5555555555555552E-2</v>
      </c>
      <c r="K582" s="10">
        <v>5.5555555555555552E-2</v>
      </c>
      <c r="L582" s="13">
        <f t="shared" si="54"/>
        <v>2.430555555555558E-2</v>
      </c>
      <c r="M582" s="13">
        <v>1</v>
      </c>
      <c r="N582" s="13" t="str">
        <f t="shared" si="55"/>
        <v>OK</v>
      </c>
      <c r="O582" s="9">
        <v>1234567</v>
      </c>
      <c r="P582" s="5">
        <v>45382</v>
      </c>
      <c r="Q582" s="5">
        <v>45591</v>
      </c>
      <c r="R582" s="9"/>
      <c r="S582" s="9"/>
      <c r="T582" s="9"/>
    </row>
    <row r="583" spans="1:20" x14ac:dyDescent="0.2">
      <c r="A583" s="9">
        <v>69</v>
      </c>
      <c r="B583" s="10"/>
      <c r="C583" s="10"/>
      <c r="D583" s="9" t="s">
        <v>28</v>
      </c>
      <c r="E583" s="9" t="s">
        <v>91</v>
      </c>
      <c r="F583" s="9" t="s">
        <v>98</v>
      </c>
      <c r="G583" s="9" t="s">
        <v>702</v>
      </c>
      <c r="H583" s="10">
        <v>0.42708333333333337</v>
      </c>
      <c r="I583" s="10">
        <v>0.51388888888888895</v>
      </c>
      <c r="J583" s="10">
        <v>8.6805555555555566E-2</v>
      </c>
      <c r="K583" s="10">
        <v>8.6805555555555566E-2</v>
      </c>
      <c r="L583" s="13">
        <f t="shared" si="54"/>
        <v>2.430555555555558E-2</v>
      </c>
      <c r="M583" s="13">
        <v>1</v>
      </c>
      <c r="N583" s="13" t="str">
        <f t="shared" si="55"/>
        <v>OK</v>
      </c>
      <c r="O583" s="9">
        <v>1234567</v>
      </c>
      <c r="P583" s="5">
        <v>45382</v>
      </c>
      <c r="Q583" s="5">
        <v>45591</v>
      </c>
      <c r="R583" s="9"/>
      <c r="S583" s="9"/>
      <c r="T583" s="9"/>
    </row>
    <row r="584" spans="1:20" x14ac:dyDescent="0.2">
      <c r="A584" s="9">
        <v>69</v>
      </c>
      <c r="B584" s="10"/>
      <c r="C584" s="10"/>
      <c r="D584" s="9" t="s">
        <v>91</v>
      </c>
      <c r="E584" s="9" t="s">
        <v>28</v>
      </c>
      <c r="F584" s="9" t="s">
        <v>96</v>
      </c>
      <c r="G584" s="9" t="s">
        <v>703</v>
      </c>
      <c r="H584" s="10">
        <v>0.53819444444444453</v>
      </c>
      <c r="I584" s="10">
        <v>0.62500000000000011</v>
      </c>
      <c r="J584" s="10">
        <v>8.6805555555555566E-2</v>
      </c>
      <c r="K584" s="10">
        <v>8.6805555555555566E-2</v>
      </c>
      <c r="L584" s="13">
        <f t="shared" si="54"/>
        <v>4.8611111111111049E-2</v>
      </c>
      <c r="M584" s="13">
        <v>1</v>
      </c>
      <c r="N584" s="13" t="str">
        <f t="shared" si="55"/>
        <v>OK</v>
      </c>
      <c r="O584" s="9">
        <v>1234567</v>
      </c>
      <c r="P584" s="5">
        <v>45382</v>
      </c>
      <c r="Q584" s="5">
        <v>45591</v>
      </c>
      <c r="R584" s="9"/>
      <c r="S584" s="9"/>
      <c r="T584" s="9"/>
    </row>
    <row r="585" spans="1:20" x14ac:dyDescent="0.2">
      <c r="A585" s="9">
        <v>69</v>
      </c>
      <c r="B585" s="10"/>
      <c r="C585" s="10"/>
      <c r="D585" s="9" t="s">
        <v>28</v>
      </c>
      <c r="E585" s="9" t="s">
        <v>140</v>
      </c>
      <c r="F585" s="11" t="s">
        <v>500</v>
      </c>
      <c r="G585" s="11" t="s">
        <v>704</v>
      </c>
      <c r="H585" s="10">
        <v>0.67361111111111116</v>
      </c>
      <c r="I585" s="10">
        <v>0.75</v>
      </c>
      <c r="J585" s="10">
        <v>7.6388888888888895E-2</v>
      </c>
      <c r="K585" s="10">
        <v>7.6388888888888895E-2</v>
      </c>
      <c r="L585" s="13">
        <f t="shared" si="54"/>
        <v>4.166666666666663E-2</v>
      </c>
      <c r="M585" s="13">
        <v>1</v>
      </c>
      <c r="N585" s="13" t="str">
        <f t="shared" si="55"/>
        <v>OK</v>
      </c>
      <c r="O585" s="9">
        <v>1234567</v>
      </c>
      <c r="P585" s="5">
        <v>45382</v>
      </c>
      <c r="Q585" s="5">
        <v>45591</v>
      </c>
      <c r="R585" s="9"/>
      <c r="S585" s="9"/>
      <c r="T585" s="9"/>
    </row>
    <row r="586" spans="1:20" x14ac:dyDescent="0.2">
      <c r="A586" s="9">
        <v>69</v>
      </c>
      <c r="B586" s="10"/>
      <c r="C586" s="9" t="s">
        <v>28</v>
      </c>
      <c r="D586" s="9" t="s">
        <v>140</v>
      </c>
      <c r="E586" s="9" t="s">
        <v>28</v>
      </c>
      <c r="F586" s="11" t="s">
        <v>502</v>
      </c>
      <c r="G586" s="11" t="s">
        <v>705</v>
      </c>
      <c r="H586" s="10">
        <v>0.79166666666666663</v>
      </c>
      <c r="I586" s="10">
        <v>0.86805555555555558</v>
      </c>
      <c r="J586" s="10">
        <v>7.6388888888888895E-2</v>
      </c>
      <c r="K586" s="10">
        <v>7.6388888888888895E-2</v>
      </c>
      <c r="L586" s="13" t="str">
        <f t="shared" si="54"/>
        <v>-</v>
      </c>
      <c r="M586" s="13">
        <v>1</v>
      </c>
      <c r="N586" s="13" t="str">
        <f t="shared" si="55"/>
        <v>-</v>
      </c>
      <c r="O586" s="9">
        <v>1234567</v>
      </c>
      <c r="P586" s="5">
        <v>45382</v>
      </c>
      <c r="Q586" s="5">
        <v>45591</v>
      </c>
      <c r="R586" s="9"/>
      <c r="S586" s="9"/>
      <c r="T586" s="9"/>
    </row>
    <row r="589" spans="1:20" x14ac:dyDescent="0.2">
      <c r="A589" s="9"/>
      <c r="B589" s="10"/>
      <c r="C589" s="9"/>
      <c r="D589" s="9"/>
      <c r="E589" s="9"/>
      <c r="F589" s="9"/>
      <c r="G589" s="9"/>
      <c r="H589" s="10"/>
      <c r="I589" s="10"/>
      <c r="J589" s="10"/>
      <c r="K589" s="10"/>
      <c r="L589" s="10"/>
      <c r="M589" s="9"/>
      <c r="N589" s="9"/>
      <c r="O589" s="9"/>
      <c r="P589" s="5"/>
      <c r="Q589" s="5"/>
      <c r="R589" s="9"/>
      <c r="S589" s="9"/>
      <c r="T589" s="9"/>
    </row>
    <row r="590" spans="1:20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9"/>
      <c r="S590" s="9"/>
      <c r="T590" s="9"/>
    </row>
    <row r="591" spans="1:20" x14ac:dyDescent="0.2">
      <c r="A591" s="9"/>
      <c r="B591" s="9"/>
      <c r="C591" s="9"/>
      <c r="D591" s="9"/>
      <c r="E591" s="9"/>
      <c r="F591" s="9"/>
      <c r="G591" s="36"/>
      <c r="H591" s="10"/>
      <c r="I591" s="10"/>
      <c r="J591" s="10"/>
      <c r="K591" s="10"/>
      <c r="L591" s="13"/>
      <c r="M591" s="13"/>
      <c r="N591" s="13"/>
      <c r="O591" s="9"/>
      <c r="P591" s="5"/>
      <c r="Q591" s="5"/>
      <c r="R591" s="9"/>
      <c r="S591" s="9"/>
      <c r="T591" s="9"/>
    </row>
    <row r="592" spans="1:20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5"/>
      <c r="Q592" s="5"/>
      <c r="R592" s="9"/>
      <c r="S592" s="9"/>
      <c r="T592" s="9"/>
    </row>
    <row r="593" spans="1:20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9"/>
      <c r="S593" s="9"/>
      <c r="T593" s="9"/>
    </row>
    <row r="594" spans="1:20" x14ac:dyDescent="0.2">
      <c r="A594" s="9" t="s">
        <v>706</v>
      </c>
      <c r="B594" s="9" t="s">
        <v>15</v>
      </c>
      <c r="C594" s="9"/>
      <c r="D594" s="9" t="s">
        <v>15</v>
      </c>
      <c r="E594" s="9" t="s">
        <v>337</v>
      </c>
      <c r="F594" s="9" t="s">
        <v>338</v>
      </c>
      <c r="G594" s="9" t="s">
        <v>707</v>
      </c>
      <c r="H594" s="10">
        <v>0.30902777777777779</v>
      </c>
      <c r="I594" s="10">
        <v>0.375</v>
      </c>
      <c r="J594" s="10">
        <v>6.5972222222222224E-2</v>
      </c>
      <c r="K594" s="10">
        <v>6.5972222222222224E-2</v>
      </c>
      <c r="L594" s="13">
        <f t="shared" ref="L594:L599" si="56">IF(G595=0,"-",H595-I594)</f>
        <v>2.430555555555558E-2</v>
      </c>
      <c r="M594" s="13">
        <v>1</v>
      </c>
      <c r="N594" s="13" t="str">
        <f t="shared" ref="N594:N599" si="57">IF(D595=E594,"OK",IF(N595=0,"-",IF(G594=G595,"OK","ER")))</f>
        <v>OK</v>
      </c>
      <c r="O594" s="9">
        <v>1234567</v>
      </c>
      <c r="P594" s="5">
        <v>45382</v>
      </c>
      <c r="Q594" s="5">
        <v>45591</v>
      </c>
      <c r="R594" s="9"/>
      <c r="S594" s="9"/>
      <c r="T594" s="9"/>
    </row>
    <row r="595" spans="1:20" x14ac:dyDescent="0.2">
      <c r="A595" s="9" t="s">
        <v>706</v>
      </c>
      <c r="B595" s="9"/>
      <c r="C595" s="9"/>
      <c r="D595" s="9" t="s">
        <v>337</v>
      </c>
      <c r="E595" s="9" t="s">
        <v>15</v>
      </c>
      <c r="F595" s="9" t="s">
        <v>340</v>
      </c>
      <c r="G595" s="9" t="s">
        <v>708</v>
      </c>
      <c r="H595" s="10">
        <v>0.39930555555555558</v>
      </c>
      <c r="I595" s="10">
        <v>0.46527777777777779</v>
      </c>
      <c r="J595" s="10">
        <v>6.5972222222222224E-2</v>
      </c>
      <c r="K595" s="10">
        <v>6.5972222222222224E-2</v>
      </c>
      <c r="L595" s="13">
        <f t="shared" si="56"/>
        <v>3.125E-2</v>
      </c>
      <c r="M595" s="13">
        <v>1</v>
      </c>
      <c r="N595" s="13" t="str">
        <f t="shared" si="57"/>
        <v>OK</v>
      </c>
      <c r="O595" s="9">
        <v>1234567</v>
      </c>
      <c r="P595" s="5">
        <v>45382</v>
      </c>
      <c r="Q595" s="5">
        <v>45591</v>
      </c>
      <c r="R595" s="9"/>
      <c r="S595" s="9"/>
      <c r="T595" s="9"/>
    </row>
    <row r="596" spans="1:20" x14ac:dyDescent="0.2">
      <c r="A596" s="9" t="s">
        <v>706</v>
      </c>
      <c r="B596" s="9"/>
      <c r="C596" s="9"/>
      <c r="D596" s="9" t="s">
        <v>15</v>
      </c>
      <c r="E596" s="9" t="s">
        <v>246</v>
      </c>
      <c r="F596" s="9" t="s">
        <v>247</v>
      </c>
      <c r="G596" s="9" t="s">
        <v>709</v>
      </c>
      <c r="H596" s="10">
        <v>0.49652777777777779</v>
      </c>
      <c r="I596" s="10">
        <v>0.54513888888888895</v>
      </c>
      <c r="J596" s="10">
        <v>4.8611111111111112E-2</v>
      </c>
      <c r="K596" s="10">
        <v>4.8611111111111112E-2</v>
      </c>
      <c r="L596" s="13">
        <f t="shared" si="56"/>
        <v>2.777777777777779E-2</v>
      </c>
      <c r="M596" s="13">
        <v>1</v>
      </c>
      <c r="N596" s="13" t="str">
        <f t="shared" si="57"/>
        <v>OK</v>
      </c>
      <c r="O596" s="9">
        <v>1234567</v>
      </c>
      <c r="P596" s="5">
        <v>45382</v>
      </c>
      <c r="Q596" s="5">
        <v>45591</v>
      </c>
      <c r="R596" s="9"/>
      <c r="S596" s="9"/>
      <c r="T596" s="9"/>
    </row>
    <row r="597" spans="1:20" x14ac:dyDescent="0.2">
      <c r="A597" s="9" t="s">
        <v>706</v>
      </c>
      <c r="B597" s="9"/>
      <c r="C597" s="9"/>
      <c r="D597" s="9" t="s">
        <v>246</v>
      </c>
      <c r="E597" s="9" t="s">
        <v>15</v>
      </c>
      <c r="F597" s="9" t="s">
        <v>278</v>
      </c>
      <c r="G597" s="9" t="s">
        <v>710</v>
      </c>
      <c r="H597" s="10">
        <v>0.57291666666666674</v>
      </c>
      <c r="I597" s="10">
        <v>0.61805555555555558</v>
      </c>
      <c r="J597" s="10">
        <v>4.5138888888888888E-2</v>
      </c>
      <c r="K597" s="10">
        <v>4.5138888888888888E-2</v>
      </c>
      <c r="L597" s="13">
        <f t="shared" si="56"/>
        <v>2.4305555555555469E-2</v>
      </c>
      <c r="M597" s="13">
        <v>1</v>
      </c>
      <c r="N597" s="13" t="str">
        <f t="shared" si="57"/>
        <v>OK</v>
      </c>
      <c r="O597" s="9">
        <v>1234567</v>
      </c>
      <c r="P597" s="5">
        <v>45382</v>
      </c>
      <c r="Q597" s="5">
        <v>45591</v>
      </c>
      <c r="R597" s="9"/>
      <c r="S597" s="9"/>
      <c r="T597" s="9"/>
    </row>
    <row r="598" spans="1:20" x14ac:dyDescent="0.2">
      <c r="A598" s="9" t="s">
        <v>706</v>
      </c>
      <c r="B598" s="23"/>
      <c r="C598" s="23"/>
      <c r="D598" s="9" t="s">
        <v>15</v>
      </c>
      <c r="E598" s="23" t="s">
        <v>711</v>
      </c>
      <c r="F598" s="32" t="s">
        <v>712</v>
      </c>
      <c r="G598" s="32" t="s">
        <v>713</v>
      </c>
      <c r="H598" s="33">
        <v>0.64236111111111105</v>
      </c>
      <c r="I598" s="33">
        <v>0.85416666666666696</v>
      </c>
      <c r="J598" s="33">
        <v>0.21180555555555591</v>
      </c>
      <c r="K598" s="33">
        <v>0.21180555555555591</v>
      </c>
      <c r="L598" s="13">
        <f t="shared" si="56"/>
        <v>4.1666666666666075E-2</v>
      </c>
      <c r="M598" s="13">
        <v>1</v>
      </c>
      <c r="N598" s="13" t="str">
        <f t="shared" si="57"/>
        <v>OK</v>
      </c>
      <c r="O598" s="9">
        <v>247</v>
      </c>
      <c r="P598" s="5">
        <v>45382</v>
      </c>
      <c r="Q598" s="5">
        <v>45591</v>
      </c>
      <c r="R598" s="34"/>
      <c r="S598" s="35"/>
      <c r="T598" s="35"/>
    </row>
    <row r="599" spans="1:20" x14ac:dyDescent="0.2">
      <c r="A599" s="9" t="s">
        <v>706</v>
      </c>
      <c r="B599" s="23"/>
      <c r="C599" s="23" t="s">
        <v>15</v>
      </c>
      <c r="D599" s="9" t="s">
        <v>711</v>
      </c>
      <c r="E599" s="23" t="s">
        <v>15</v>
      </c>
      <c r="F599" s="32" t="s">
        <v>714</v>
      </c>
      <c r="G599" s="32" t="s">
        <v>715</v>
      </c>
      <c r="H599" s="33">
        <v>0.89583333333333304</v>
      </c>
      <c r="I599" s="33">
        <v>4.1666666666666699E-2</v>
      </c>
      <c r="J599" s="33">
        <v>0.1458333333333337</v>
      </c>
      <c r="K599" s="33">
        <v>0.1458333333333337</v>
      </c>
      <c r="L599" s="13" t="str">
        <f t="shared" si="56"/>
        <v>-</v>
      </c>
      <c r="M599" s="13">
        <v>1</v>
      </c>
      <c r="N599" s="13" t="str">
        <f t="shared" si="57"/>
        <v>-</v>
      </c>
      <c r="O599" s="9">
        <v>247</v>
      </c>
      <c r="P599" s="5">
        <v>45382</v>
      </c>
      <c r="Q599" s="5">
        <v>45591</v>
      </c>
      <c r="R599" s="34"/>
      <c r="S599" s="35"/>
      <c r="T599" s="35"/>
    </row>
    <row r="600" spans="1:20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5"/>
      <c r="Q600" s="5"/>
      <c r="R600" s="9"/>
      <c r="S600" s="9"/>
      <c r="T600" s="9"/>
    </row>
    <row r="601" spans="1:20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9"/>
      <c r="S601" s="9"/>
      <c r="T601" s="9"/>
    </row>
    <row r="602" spans="1:20" x14ac:dyDescent="0.2">
      <c r="R602" s="9"/>
      <c r="S602" s="9"/>
      <c r="T602" s="9"/>
    </row>
    <row r="603" spans="1:20" x14ac:dyDescent="0.2">
      <c r="R603" s="9"/>
      <c r="S603" s="9"/>
      <c r="T603" s="9"/>
    </row>
    <row r="604" spans="1:20" x14ac:dyDescent="0.2">
      <c r="R604" s="9"/>
      <c r="S604" s="9"/>
      <c r="T604" s="9"/>
    </row>
    <row r="605" spans="1:20" x14ac:dyDescent="0.2">
      <c r="R605" s="9"/>
      <c r="S605" s="9"/>
      <c r="T605" s="9"/>
    </row>
    <row r="606" spans="1:20" x14ac:dyDescent="0.2">
      <c r="R606" s="9"/>
      <c r="S606" s="9"/>
      <c r="T606" s="9"/>
    </row>
    <row r="607" spans="1:20" x14ac:dyDescent="0.2">
      <c r="R607" s="9"/>
      <c r="S607" s="9"/>
      <c r="T607" s="9"/>
    </row>
    <row r="608" spans="1:20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5"/>
      <c r="Q608" s="5"/>
      <c r="R608" s="9"/>
      <c r="S608" s="9"/>
      <c r="T608" s="9"/>
    </row>
    <row r="609" spans="1:20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9"/>
      <c r="S609" s="9"/>
      <c r="T609" s="9"/>
    </row>
    <row r="610" spans="1:20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5"/>
      <c r="Q610" s="5"/>
      <c r="R610" s="9"/>
      <c r="S610" s="9"/>
      <c r="T610" s="9"/>
    </row>
    <row r="611" spans="1:20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5"/>
      <c r="Q611" s="5"/>
      <c r="R611" s="9"/>
      <c r="S611" s="9"/>
      <c r="T611" s="9"/>
    </row>
    <row r="612" spans="1:20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9"/>
      <c r="S612" s="9"/>
      <c r="T612" s="9"/>
    </row>
    <row r="613" spans="1:20" x14ac:dyDescent="0.2">
      <c r="A613" s="23"/>
      <c r="B613" s="23"/>
      <c r="C613" s="23"/>
      <c r="D613" s="23"/>
      <c r="E613" s="23"/>
      <c r="F613" s="23"/>
      <c r="G613" s="23"/>
      <c r="H613" s="33"/>
      <c r="I613" s="33"/>
      <c r="J613" s="33"/>
      <c r="K613" s="33"/>
      <c r="L613" s="33"/>
      <c r="M613" s="33"/>
      <c r="N613" s="33"/>
      <c r="O613" s="9"/>
      <c r="P613" s="5"/>
      <c r="Q613" s="5"/>
      <c r="R613" s="34"/>
      <c r="S613" s="35"/>
      <c r="T613" s="35"/>
    </row>
    <row r="614" spans="1:20" x14ac:dyDescent="0.2">
      <c r="A614" s="23"/>
      <c r="B614" s="23"/>
      <c r="C614" s="23"/>
      <c r="D614" s="23"/>
      <c r="E614" s="23"/>
      <c r="F614" s="23"/>
      <c r="G614" s="23"/>
      <c r="H614" s="33"/>
      <c r="I614" s="33"/>
      <c r="J614" s="33"/>
      <c r="K614" s="33"/>
      <c r="L614" s="33"/>
      <c r="M614" s="33"/>
      <c r="N614" s="33"/>
      <c r="O614" s="9"/>
      <c r="P614" s="5"/>
      <c r="Q614" s="5"/>
      <c r="R614" s="34"/>
      <c r="S614" s="35"/>
      <c r="T614" s="35"/>
    </row>
    <row r="615" spans="1:20" x14ac:dyDescent="0.2">
      <c r="A615" s="23"/>
      <c r="B615" s="23"/>
      <c r="C615" s="23"/>
      <c r="D615" s="23"/>
      <c r="E615" s="23"/>
      <c r="F615" s="23"/>
      <c r="G615" s="23"/>
      <c r="H615" s="33"/>
      <c r="I615" s="33"/>
      <c r="J615" s="33"/>
      <c r="K615" s="33"/>
      <c r="L615" s="33"/>
      <c r="M615" s="33"/>
      <c r="N615" s="33"/>
      <c r="O615" s="9"/>
      <c r="P615" s="5"/>
      <c r="Q615" s="5"/>
      <c r="R615" s="34"/>
      <c r="S615" s="35"/>
      <c r="T615" s="35"/>
    </row>
    <row r="616" spans="1:20" x14ac:dyDescent="0.2">
      <c r="A616" s="49">
        <v>45390</v>
      </c>
      <c r="B616" s="50" t="s">
        <v>716</v>
      </c>
      <c r="C616" s="51" t="s">
        <v>717</v>
      </c>
      <c r="D616" s="52">
        <f>A616+1</f>
        <v>45391</v>
      </c>
      <c r="E616" s="50" t="s">
        <v>716</v>
      </c>
      <c r="F616" s="53" t="s">
        <v>717</v>
      </c>
    </row>
    <row r="617" spans="1:20" x14ac:dyDescent="0.2">
      <c r="A617" s="54" t="s">
        <v>15</v>
      </c>
      <c r="B617" s="55">
        <v>35</v>
      </c>
      <c r="C617" s="56">
        <v>37</v>
      </c>
      <c r="D617" s="54" t="s">
        <v>15</v>
      </c>
      <c r="E617" s="55">
        <f t="shared" ref="E617:E629" si="58">COUNTIF(B:B,D617)</f>
        <v>37</v>
      </c>
      <c r="F617" s="57">
        <f t="shared" ref="F617:F629" si="59">COUNTIF(C:C,D617)</f>
        <v>34</v>
      </c>
      <c r="H617" s="56" t="str">
        <f t="shared" ref="H617:H630" si="60">IF(E617=C617,"OK",E617-C617)</f>
        <v>OK</v>
      </c>
    </row>
    <row r="618" spans="1:20" x14ac:dyDescent="0.2">
      <c r="A618" s="54" t="s">
        <v>28</v>
      </c>
      <c r="B618" s="55">
        <v>21</v>
      </c>
      <c r="C618" s="56">
        <v>20</v>
      </c>
      <c r="D618" s="54" t="s">
        <v>28</v>
      </c>
      <c r="E618" s="55">
        <f t="shared" si="58"/>
        <v>20</v>
      </c>
      <c r="F618" s="57">
        <f t="shared" si="59"/>
        <v>23</v>
      </c>
      <c r="H618" s="56" t="str">
        <f t="shared" si="60"/>
        <v>OK</v>
      </c>
    </row>
    <row r="619" spans="1:20" x14ac:dyDescent="0.2">
      <c r="A619" s="58" t="s">
        <v>177</v>
      </c>
      <c r="B619" s="55">
        <v>4</v>
      </c>
      <c r="C619" s="56">
        <v>4</v>
      </c>
      <c r="D619" s="58" t="s">
        <v>177</v>
      </c>
      <c r="E619" s="55">
        <f t="shared" si="58"/>
        <v>4</v>
      </c>
      <c r="F619" s="57">
        <f t="shared" si="59"/>
        <v>4</v>
      </c>
      <c r="H619" s="56" t="str">
        <f t="shared" si="60"/>
        <v>OK</v>
      </c>
    </row>
    <row r="620" spans="1:20" x14ac:dyDescent="0.2">
      <c r="A620" s="58" t="s">
        <v>246</v>
      </c>
      <c r="B620" s="55">
        <v>10</v>
      </c>
      <c r="C620" s="56">
        <v>9</v>
      </c>
      <c r="D620" s="58" t="s">
        <v>246</v>
      </c>
      <c r="E620" s="55">
        <f t="shared" si="58"/>
        <v>9</v>
      </c>
      <c r="F620" s="57">
        <f t="shared" si="59"/>
        <v>9</v>
      </c>
      <c r="H620" s="56" t="str">
        <f t="shared" si="60"/>
        <v>OK</v>
      </c>
    </row>
    <row r="621" spans="1:20" x14ac:dyDescent="0.2">
      <c r="A621" s="58" t="s">
        <v>268</v>
      </c>
      <c r="B621" s="55">
        <v>1</v>
      </c>
      <c r="C621" s="56">
        <v>1</v>
      </c>
      <c r="D621" s="58" t="s">
        <v>268</v>
      </c>
      <c r="E621" s="55">
        <f t="shared" si="58"/>
        <v>1</v>
      </c>
      <c r="F621" s="57">
        <f t="shared" si="59"/>
        <v>1</v>
      </c>
      <c r="H621" s="56" t="str">
        <f t="shared" si="60"/>
        <v>OK</v>
      </c>
    </row>
    <row r="622" spans="1:20" x14ac:dyDescent="0.2">
      <c r="A622" s="58" t="s">
        <v>307</v>
      </c>
      <c r="B622" s="55">
        <v>0</v>
      </c>
      <c r="C622" s="56">
        <v>0</v>
      </c>
      <c r="D622" s="58" t="s">
        <v>307</v>
      </c>
      <c r="E622" s="55">
        <f t="shared" si="58"/>
        <v>0</v>
      </c>
      <c r="F622" s="57">
        <f t="shared" si="59"/>
        <v>0</v>
      </c>
      <c r="H622" s="56" t="str">
        <f t="shared" si="60"/>
        <v>OK</v>
      </c>
    </row>
    <row r="623" spans="1:20" x14ac:dyDescent="0.2">
      <c r="A623" s="58" t="s">
        <v>91</v>
      </c>
      <c r="B623" s="55">
        <v>3</v>
      </c>
      <c r="C623" s="56">
        <v>3</v>
      </c>
      <c r="D623" s="58" t="s">
        <v>91</v>
      </c>
      <c r="E623" s="55">
        <f t="shared" si="58"/>
        <v>3</v>
      </c>
      <c r="F623" s="57">
        <f t="shared" si="59"/>
        <v>3</v>
      </c>
      <c r="H623" s="56" t="str">
        <f t="shared" si="60"/>
        <v>OK</v>
      </c>
    </row>
    <row r="624" spans="1:20" x14ac:dyDescent="0.2">
      <c r="A624" s="58" t="s">
        <v>187</v>
      </c>
      <c r="B624" s="55">
        <v>0</v>
      </c>
      <c r="C624" s="56">
        <v>0</v>
      </c>
      <c r="D624" s="58" t="s">
        <v>187</v>
      </c>
      <c r="E624" s="55">
        <f t="shared" si="58"/>
        <v>0</v>
      </c>
      <c r="F624" s="57">
        <f t="shared" si="59"/>
        <v>0</v>
      </c>
      <c r="H624" s="56" t="str">
        <f t="shared" si="60"/>
        <v>OK</v>
      </c>
    </row>
    <row r="625" spans="1:20" x14ac:dyDescent="0.2">
      <c r="A625" s="58" t="s">
        <v>192</v>
      </c>
      <c r="B625" s="55">
        <v>0</v>
      </c>
      <c r="C625" s="56">
        <v>0</v>
      </c>
      <c r="D625" s="58" t="s">
        <v>192</v>
      </c>
      <c r="E625" s="55">
        <f t="shared" si="58"/>
        <v>0</v>
      </c>
      <c r="F625" s="57">
        <f t="shared" si="59"/>
        <v>0</v>
      </c>
      <c r="H625" s="56" t="str">
        <f t="shared" si="60"/>
        <v>OK</v>
      </c>
    </row>
    <row r="626" spans="1:20" x14ac:dyDescent="0.2">
      <c r="A626" s="58" t="s">
        <v>383</v>
      </c>
      <c r="B626" s="55">
        <v>1</v>
      </c>
      <c r="C626" s="56">
        <v>1</v>
      </c>
      <c r="D626" s="58" t="s">
        <v>383</v>
      </c>
      <c r="E626" s="55">
        <f t="shared" si="58"/>
        <v>1</v>
      </c>
      <c r="F626" s="57">
        <f t="shared" si="59"/>
        <v>1</v>
      </c>
      <c r="H626" s="56" t="str">
        <f t="shared" si="60"/>
        <v>OK</v>
      </c>
    </row>
    <row r="627" spans="1:20" x14ac:dyDescent="0.2">
      <c r="A627" s="58" t="s">
        <v>92</v>
      </c>
      <c r="B627" s="55">
        <v>0</v>
      </c>
      <c r="C627" s="56">
        <v>0</v>
      </c>
      <c r="D627" s="58" t="s">
        <v>92</v>
      </c>
      <c r="E627" s="55">
        <f t="shared" si="58"/>
        <v>0</v>
      </c>
      <c r="F627" s="57">
        <f t="shared" si="59"/>
        <v>0</v>
      </c>
      <c r="H627" s="56" t="str">
        <f t="shared" si="60"/>
        <v>OK</v>
      </c>
    </row>
    <row r="628" spans="1:20" x14ac:dyDescent="0.2">
      <c r="A628" s="58" t="s">
        <v>38</v>
      </c>
      <c r="B628" s="55">
        <v>0</v>
      </c>
      <c r="C628" s="56">
        <v>0</v>
      </c>
      <c r="D628" s="58" t="s">
        <v>38</v>
      </c>
      <c r="E628" s="55">
        <f t="shared" si="58"/>
        <v>0</v>
      </c>
      <c r="F628" s="57">
        <f t="shared" si="59"/>
        <v>0</v>
      </c>
      <c r="H628" s="56" t="str">
        <f t="shared" si="60"/>
        <v>OK</v>
      </c>
    </row>
    <row r="629" spans="1:20" x14ac:dyDescent="0.2">
      <c r="A629" s="59" t="s">
        <v>668</v>
      </c>
      <c r="B629" s="60">
        <v>0</v>
      </c>
      <c r="C629" s="61">
        <v>0</v>
      </c>
      <c r="D629" s="59" t="s">
        <v>668</v>
      </c>
      <c r="E629" s="60">
        <f t="shared" si="58"/>
        <v>0</v>
      </c>
      <c r="F629" s="62">
        <f t="shared" si="59"/>
        <v>0</v>
      </c>
      <c r="H629" s="56" t="str">
        <f t="shared" si="60"/>
        <v>OK</v>
      </c>
    </row>
    <row r="630" spans="1:20" x14ac:dyDescent="0.2">
      <c r="A630" s="60" t="s">
        <v>718</v>
      </c>
      <c r="B630" s="63">
        <v>75</v>
      </c>
      <c r="C630" s="64">
        <v>75</v>
      </c>
      <c r="D630" s="59" t="s">
        <v>718</v>
      </c>
      <c r="E630" s="63">
        <f>SUM(E617:E629)</f>
        <v>75</v>
      </c>
      <c r="F630" s="65">
        <f>SUM(F617:F629)</f>
        <v>75</v>
      </c>
      <c r="H630" s="56" t="str">
        <f t="shared" si="60"/>
        <v>OK</v>
      </c>
    </row>
    <row r="631" spans="1:20" x14ac:dyDescent="0.2">
      <c r="A631" s="56"/>
      <c r="B631" s="56"/>
      <c r="C631" s="56">
        <v>396</v>
      </c>
      <c r="D631" s="56"/>
      <c r="E631" s="56"/>
      <c r="F631" s="56">
        <f>COUNTA($G$1:$G631)-1</f>
        <v>379</v>
      </c>
    </row>
    <row r="632" spans="1:20" x14ac:dyDescent="0.2">
      <c r="A632" s="56"/>
      <c r="B632" s="56"/>
      <c r="C632" s="56"/>
      <c r="D632" s="56" t="s">
        <v>719</v>
      </c>
      <c r="E632" s="56"/>
      <c r="F632" s="56" t="e">
        <f>COUNTIF(#REF!,"dom")</f>
        <v>#REF!</v>
      </c>
    </row>
    <row r="633" spans="1:20" x14ac:dyDescent="0.2">
      <c r="A633" s="56"/>
      <c r="B633" s="56"/>
      <c r="C633" s="56"/>
      <c r="D633" s="56" t="s">
        <v>720</v>
      </c>
      <c r="E633" s="56"/>
      <c r="F633" s="56" t="e">
        <f>COUNTIF(#REF!,"itl")</f>
        <v>#REF!</v>
      </c>
    </row>
    <row r="634" spans="1:20" x14ac:dyDescent="0.2">
      <c r="A634" s="56"/>
      <c r="B634" s="56"/>
      <c r="C634" s="56"/>
      <c r="D634" s="56" t="s">
        <v>721</v>
      </c>
      <c r="E634" s="56"/>
      <c r="F634" s="56" t="e">
        <f>COUNTIF(#REF!,"CHARTER")</f>
        <v>#REF!</v>
      </c>
    </row>
    <row r="636" spans="1:20" x14ac:dyDescent="0.2">
      <c r="A636" s="23"/>
      <c r="B636" s="9"/>
      <c r="C636" s="23"/>
      <c r="D636" s="9"/>
      <c r="E636" s="23"/>
      <c r="F636" s="32"/>
      <c r="G636" s="32"/>
      <c r="H636" s="33"/>
      <c r="I636" s="33"/>
      <c r="J636" s="33"/>
      <c r="K636" s="33"/>
      <c r="L636" s="13"/>
      <c r="M636" s="13"/>
      <c r="N636" s="13"/>
      <c r="O636" s="9"/>
      <c r="P636" s="16"/>
      <c r="Q636" s="5"/>
      <c r="R636" s="34"/>
      <c r="S636" s="35"/>
      <c r="T636" s="35"/>
    </row>
    <row r="637" spans="1:20" x14ac:dyDescent="0.2">
      <c r="A637" s="23"/>
      <c r="B637" s="23"/>
      <c r="C637" s="9"/>
      <c r="D637" s="9"/>
      <c r="E637" s="23"/>
      <c r="F637" s="32"/>
      <c r="G637" s="32"/>
      <c r="H637" s="33"/>
      <c r="I637" s="33"/>
      <c r="J637" s="33"/>
      <c r="K637" s="33"/>
      <c r="L637" s="13"/>
      <c r="M637" s="13"/>
      <c r="N637" s="13"/>
      <c r="O637" s="9"/>
      <c r="P637" s="16"/>
      <c r="Q637" s="5"/>
      <c r="R637" s="34"/>
      <c r="S637" s="35"/>
      <c r="T637" s="35"/>
    </row>
    <row r="638" spans="1:20" x14ac:dyDescent="0.2">
      <c r="A638" s="23"/>
      <c r="B638" s="23"/>
      <c r="C638" s="23"/>
      <c r="D638" s="23"/>
      <c r="E638" s="23"/>
      <c r="F638" s="23"/>
      <c r="G638" s="23"/>
      <c r="H638" s="33"/>
      <c r="I638" s="33"/>
      <c r="J638" s="33"/>
      <c r="K638" s="33"/>
      <c r="L638" s="33"/>
      <c r="M638" s="33"/>
      <c r="N638" s="33"/>
      <c r="O638" s="9"/>
      <c r="P638" s="5"/>
      <c r="Q638" s="5"/>
      <c r="R638" s="34"/>
      <c r="S638" s="35"/>
      <c r="T638" s="35"/>
    </row>
    <row r="639" spans="1:20" ht="16" x14ac:dyDescent="0.2">
      <c r="A639" s="22" t="s">
        <v>245</v>
      </c>
      <c r="B639" s="22"/>
      <c r="C639" s="22"/>
      <c r="D639" s="22" t="s">
        <v>28</v>
      </c>
      <c r="E639" s="22" t="s">
        <v>15</v>
      </c>
      <c r="F639" s="24" t="s">
        <v>33</v>
      </c>
      <c r="G639" s="25" t="s">
        <v>722</v>
      </c>
      <c r="H639" s="26">
        <v>0.98958333333333337</v>
      </c>
      <c r="I639" s="26">
        <v>7.9861111111111105E-2</v>
      </c>
      <c r="J639" s="27">
        <v>9.027777777777779E-2</v>
      </c>
      <c r="K639" s="27">
        <v>9.027777777777779E-2</v>
      </c>
      <c r="L639" s="13">
        <f>IF(G640=0,"-",H640-I639)</f>
        <v>0.79861111111111116</v>
      </c>
      <c r="M639" s="13">
        <v>1</v>
      </c>
      <c r="N639" s="13" t="str">
        <f>IF(D640=E639,"OK",IF(N640=0,"-",IF(G639=G640,"OK","ER")))</f>
        <v>OK</v>
      </c>
      <c r="O639" s="28">
        <v>1234567</v>
      </c>
      <c r="P639" s="29">
        <v>45382</v>
      </c>
      <c r="Q639" s="30">
        <v>45443</v>
      </c>
      <c r="R639" s="14"/>
      <c r="S639" s="31"/>
      <c r="T639" s="31"/>
    </row>
    <row r="640" spans="1:20" ht="16" x14ac:dyDescent="0.2">
      <c r="A640" s="22" t="s">
        <v>245</v>
      </c>
      <c r="B640" s="22"/>
      <c r="C640" s="22"/>
      <c r="D640" s="22" t="s">
        <v>15</v>
      </c>
      <c r="E640" s="22" t="s">
        <v>246</v>
      </c>
      <c r="F640" s="24" t="s">
        <v>247</v>
      </c>
      <c r="G640" s="25" t="s">
        <v>723</v>
      </c>
      <c r="H640" s="26">
        <v>0.87847222222222221</v>
      </c>
      <c r="I640" s="26">
        <v>0.91319444444444453</v>
      </c>
      <c r="J640" s="27">
        <v>3.4722222222222321E-2</v>
      </c>
      <c r="K640" s="27">
        <v>3.4722222222222321E-2</v>
      </c>
      <c r="L640" s="40">
        <f t="shared" ref="L640:L642" si="61">IF(G641=0,"-",H641-I640)</f>
        <v>-1.736111111111116E-2</v>
      </c>
      <c r="M640" s="13">
        <v>1</v>
      </c>
      <c r="N640" s="40" t="str">
        <f t="shared" ref="N640:N642" si="62">IF(D641=E640,"OK",IF(N641=0,"-",IF(G640=G641,"OK","ER")))</f>
        <v>ER</v>
      </c>
      <c r="O640" s="39">
        <v>2</v>
      </c>
      <c r="P640" s="29">
        <v>45382</v>
      </c>
      <c r="Q640" s="30">
        <v>45443</v>
      </c>
      <c r="R640" s="14"/>
      <c r="S640" s="31"/>
      <c r="T640" s="31"/>
    </row>
    <row r="641" spans="1:20" ht="16" x14ac:dyDescent="0.2">
      <c r="A641" s="22" t="s">
        <v>245</v>
      </c>
      <c r="B641" s="22"/>
      <c r="C641" s="22"/>
      <c r="D641" s="22" t="s">
        <v>15</v>
      </c>
      <c r="E641" s="22" t="s">
        <v>177</v>
      </c>
      <c r="F641" s="24" t="s">
        <v>178</v>
      </c>
      <c r="G641" s="25" t="s">
        <v>724</v>
      </c>
      <c r="H641" s="26">
        <v>0.89583333333333337</v>
      </c>
      <c r="I641" s="26">
        <v>0.95138888888888884</v>
      </c>
      <c r="J641" s="27">
        <v>5.5555555555555469E-2</v>
      </c>
      <c r="K641" s="27">
        <v>5.5555555555555469E-2</v>
      </c>
      <c r="L641" s="40">
        <f t="shared" si="61"/>
        <v>-1.388888888888884E-2</v>
      </c>
      <c r="M641" s="13">
        <v>1</v>
      </c>
      <c r="N641" s="40" t="str">
        <f t="shared" si="62"/>
        <v>ER</v>
      </c>
      <c r="O641" s="28">
        <v>123456</v>
      </c>
      <c r="P641" s="29">
        <v>45382</v>
      </c>
      <c r="Q641" s="30">
        <v>45443</v>
      </c>
      <c r="R641" s="14"/>
      <c r="S641" s="31"/>
      <c r="T641" s="31"/>
    </row>
    <row r="642" spans="1:20" ht="16" x14ac:dyDescent="0.2">
      <c r="A642" s="22" t="s">
        <v>245</v>
      </c>
      <c r="B642" s="22"/>
      <c r="C642" s="22"/>
      <c r="D642" s="22" t="s">
        <v>91</v>
      </c>
      <c r="E642" s="22" t="s">
        <v>15</v>
      </c>
      <c r="F642" s="24" t="s">
        <v>168</v>
      </c>
      <c r="G642" s="25" t="s">
        <v>725</v>
      </c>
      <c r="H642" s="26">
        <v>0.9375</v>
      </c>
      <c r="I642" s="26">
        <v>0.9375</v>
      </c>
      <c r="J642" s="27">
        <v>0</v>
      </c>
      <c r="K642" s="27">
        <v>0</v>
      </c>
      <c r="L642" s="13" t="str">
        <f t="shared" si="61"/>
        <v>-</v>
      </c>
      <c r="M642" s="13">
        <v>1</v>
      </c>
      <c r="N642" s="13" t="str">
        <f t="shared" si="62"/>
        <v>-</v>
      </c>
      <c r="O642" s="28">
        <v>1234567</v>
      </c>
      <c r="P642" s="29">
        <v>45382</v>
      </c>
      <c r="Q642" s="30">
        <v>45443</v>
      </c>
      <c r="R642" s="14"/>
      <c r="S642" s="31"/>
      <c r="T642" s="31"/>
    </row>
    <row r="643" spans="1:20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7"/>
      <c r="K643" s="27"/>
      <c r="L643" s="27"/>
      <c r="M643" s="26"/>
      <c r="N643" s="27"/>
      <c r="O643" s="22"/>
      <c r="P643" s="27"/>
      <c r="Q643" s="27"/>
      <c r="R643" s="31"/>
      <c r="S643" s="31"/>
      <c r="T643" s="31"/>
    </row>
    <row r="644" spans="1:20" ht="16" x14ac:dyDescent="0.2">
      <c r="A644" s="22" t="s">
        <v>607</v>
      </c>
      <c r="B644" s="22"/>
      <c r="C644" s="22"/>
      <c r="D644" s="22" t="s">
        <v>28</v>
      </c>
      <c r="E644" s="22" t="s">
        <v>246</v>
      </c>
      <c r="F644" s="24" t="s">
        <v>399</v>
      </c>
      <c r="G644" s="25" t="s">
        <v>726</v>
      </c>
      <c r="H644" s="26">
        <v>0.23611111111111113</v>
      </c>
      <c r="I644" s="26">
        <v>0.30902777777777779</v>
      </c>
      <c r="J644" s="27">
        <v>7.2916666666666657E-2</v>
      </c>
      <c r="K644" s="27">
        <v>7.2916666666666657E-2</v>
      </c>
      <c r="L644" s="13">
        <f t="shared" ref="L644:L648" si="63">IF(G645=0,"-",H645-I644)</f>
        <v>2.4305555555555525E-2</v>
      </c>
      <c r="M644" s="13">
        <v>1</v>
      </c>
      <c r="N644" s="13" t="str">
        <f t="shared" ref="N644:N648" si="64">IF(D645=E644,"OK",IF(N645=0,"-",IF(G644=G645,"OK","ER")))</f>
        <v>OK</v>
      </c>
      <c r="O644" s="28">
        <v>1234567</v>
      </c>
      <c r="P644" s="29">
        <v>45383</v>
      </c>
      <c r="Q644" s="29">
        <v>45591</v>
      </c>
      <c r="R644" s="14"/>
      <c r="S644" s="31"/>
      <c r="T644" s="31"/>
    </row>
    <row r="645" spans="1:20" ht="16" x14ac:dyDescent="0.2">
      <c r="A645" s="22" t="s">
        <v>607</v>
      </c>
      <c r="B645" s="22"/>
      <c r="C645" s="22"/>
      <c r="D645" s="22" t="s">
        <v>246</v>
      </c>
      <c r="E645" s="22" t="s">
        <v>28</v>
      </c>
      <c r="F645" s="24" t="s">
        <v>401</v>
      </c>
      <c r="G645" s="25" t="s">
        <v>727</v>
      </c>
      <c r="H645" s="26">
        <v>0.33333333333333331</v>
      </c>
      <c r="I645" s="26">
        <v>0.40625</v>
      </c>
      <c r="J645" s="27">
        <v>7.2916666666666685E-2</v>
      </c>
      <c r="K645" s="27">
        <v>7.2916666666666685E-2</v>
      </c>
      <c r="L645" s="40">
        <f t="shared" si="63"/>
        <v>-0.12847222222222221</v>
      </c>
      <c r="M645" s="13">
        <v>1</v>
      </c>
      <c r="N645" s="13" t="str">
        <f t="shared" si="64"/>
        <v>OK</v>
      </c>
      <c r="O645" s="28">
        <v>1234567</v>
      </c>
      <c r="P645" s="29">
        <v>45382</v>
      </c>
      <c r="Q645" s="29">
        <v>45591</v>
      </c>
      <c r="R645" s="14"/>
      <c r="S645" s="31"/>
      <c r="T645" s="31"/>
    </row>
    <row r="646" spans="1:20" ht="16" x14ac:dyDescent="0.2">
      <c r="A646" s="22" t="s">
        <v>607</v>
      </c>
      <c r="B646" s="22"/>
      <c r="C646" s="22"/>
      <c r="D646" s="22" t="s">
        <v>28</v>
      </c>
      <c r="E646" s="22" t="s">
        <v>91</v>
      </c>
      <c r="F646" s="24" t="s">
        <v>98</v>
      </c>
      <c r="G646" s="25" t="s">
        <v>728</v>
      </c>
      <c r="H646" s="26">
        <v>0.27777777777777779</v>
      </c>
      <c r="I646" s="26">
        <v>0.36458333333333331</v>
      </c>
      <c r="J646" s="27">
        <v>8.6805555555555525E-2</v>
      </c>
      <c r="K646" s="27">
        <v>8.6805555555555525E-2</v>
      </c>
      <c r="L646" s="13">
        <f t="shared" si="63"/>
        <v>5.208333333333337E-2</v>
      </c>
      <c r="M646" s="13">
        <v>1</v>
      </c>
      <c r="N646" s="13" t="str">
        <f t="shared" si="64"/>
        <v>OK</v>
      </c>
      <c r="O646" s="28">
        <v>1234567</v>
      </c>
      <c r="P646" s="29">
        <v>45383</v>
      </c>
      <c r="Q646" s="29">
        <v>45591</v>
      </c>
      <c r="R646" s="14"/>
      <c r="S646" s="31"/>
      <c r="T646" s="31"/>
    </row>
    <row r="647" spans="1:20" ht="16" x14ac:dyDescent="0.2">
      <c r="A647" s="22" t="s">
        <v>607</v>
      </c>
      <c r="B647" s="22"/>
      <c r="C647" s="22"/>
      <c r="D647" s="22" t="s">
        <v>91</v>
      </c>
      <c r="E647" s="22" t="s">
        <v>28</v>
      </c>
      <c r="F647" s="24" t="s">
        <v>96</v>
      </c>
      <c r="G647" s="25" t="s">
        <v>729</v>
      </c>
      <c r="H647" s="26">
        <v>0.41666666666666669</v>
      </c>
      <c r="I647" s="26">
        <v>0.50694444444444442</v>
      </c>
      <c r="J647" s="27">
        <v>9.0277777777777735E-2</v>
      </c>
      <c r="K647" s="27">
        <v>9.0277777777777735E-2</v>
      </c>
      <c r="L647" s="40">
        <f t="shared" si="63"/>
        <v>-0.23958333333333331</v>
      </c>
      <c r="M647" s="13">
        <v>1</v>
      </c>
      <c r="N647" s="13" t="str">
        <f t="shared" si="64"/>
        <v>OK</v>
      </c>
      <c r="O647" s="28">
        <v>1234567</v>
      </c>
      <c r="P647" s="29">
        <v>45382</v>
      </c>
      <c r="Q647" s="29">
        <v>45591</v>
      </c>
      <c r="R647" s="14"/>
      <c r="S647" s="31"/>
      <c r="T647" s="31"/>
    </row>
    <row r="648" spans="1:20" ht="16" x14ac:dyDescent="0.2">
      <c r="A648" s="22" t="s">
        <v>607</v>
      </c>
      <c r="B648" s="22"/>
      <c r="C648" s="22"/>
      <c r="D648" s="22" t="s">
        <v>28</v>
      </c>
      <c r="E648" s="22" t="s">
        <v>307</v>
      </c>
      <c r="F648" s="24" t="s">
        <v>368</v>
      </c>
      <c r="G648" s="25" t="s">
        <v>730</v>
      </c>
      <c r="H648" s="26">
        <v>0.2673611111111111</v>
      </c>
      <c r="I648" s="26">
        <v>0.34722222222222227</v>
      </c>
      <c r="J648" s="27">
        <v>7.986111111111116E-2</v>
      </c>
      <c r="K648" s="27">
        <v>7.986111111111116E-2</v>
      </c>
      <c r="L648" s="13">
        <f t="shared" si="63"/>
        <v>0.16666666666666669</v>
      </c>
      <c r="M648" s="13">
        <v>1</v>
      </c>
      <c r="N648" s="40" t="str">
        <f t="shared" si="64"/>
        <v>ER</v>
      </c>
      <c r="O648" s="28">
        <v>1234567</v>
      </c>
      <c r="P648" s="29">
        <v>45383</v>
      </c>
      <c r="Q648" s="29">
        <v>45591</v>
      </c>
      <c r="R648" s="14"/>
      <c r="S648" s="31"/>
      <c r="T648" s="31"/>
    </row>
    <row r="649" spans="1:20" ht="16" x14ac:dyDescent="0.2">
      <c r="A649" s="22" t="s">
        <v>607</v>
      </c>
      <c r="B649" s="22"/>
      <c r="C649" s="22"/>
      <c r="D649" s="22" t="s">
        <v>28</v>
      </c>
      <c r="E649" s="22" t="s">
        <v>91</v>
      </c>
      <c r="F649" s="24" t="s">
        <v>98</v>
      </c>
      <c r="G649" s="25" t="s">
        <v>731</v>
      </c>
      <c r="H649" s="26">
        <v>0.51388888888888895</v>
      </c>
      <c r="I649" s="26">
        <v>0.60416666666666663</v>
      </c>
      <c r="J649" s="27">
        <v>9.0277777777777679E-2</v>
      </c>
      <c r="K649" s="27">
        <v>9.0277777777777679E-2</v>
      </c>
      <c r="L649" s="13">
        <f>IF(G485=0,"-",H485-I649)</f>
        <v>0.38888888888888895</v>
      </c>
      <c r="M649" s="13">
        <v>1</v>
      </c>
      <c r="N649" s="40" t="str">
        <f>IF(D485=E649,"OK",IF(N485=0,"-",IF(G649=G485,"OK","ER")))</f>
        <v>ER</v>
      </c>
      <c r="O649" s="28">
        <v>246</v>
      </c>
      <c r="P649" s="29">
        <v>45382</v>
      </c>
      <c r="Q649" s="29">
        <v>45591</v>
      </c>
      <c r="R649" s="14"/>
      <c r="S649" s="31"/>
      <c r="T649" s="31"/>
    </row>
    <row r="650" spans="1:20" x14ac:dyDescent="0.2">
      <c r="A650" s="22"/>
      <c r="B650" s="22"/>
      <c r="C650" s="22"/>
      <c r="D650" s="22"/>
      <c r="E650" s="22"/>
      <c r="F650" s="27"/>
      <c r="G650" s="27"/>
      <c r="H650" s="27"/>
      <c r="I650" s="27"/>
      <c r="J650" s="27"/>
      <c r="K650" s="27"/>
      <c r="L650" s="27"/>
      <c r="M650" s="66"/>
      <c r="N650" s="5"/>
      <c r="O650" s="5"/>
      <c r="P650" s="67"/>
      <c r="Q650" s="31"/>
      <c r="R650" s="68"/>
      <c r="S650" s="31"/>
      <c r="T650" s="31"/>
    </row>
    <row r="651" spans="1:20" ht="16" x14ac:dyDescent="0.2">
      <c r="A651" s="22" t="s">
        <v>607</v>
      </c>
      <c r="B651" s="22"/>
      <c r="C651" s="22"/>
      <c r="D651" s="22" t="s">
        <v>28</v>
      </c>
      <c r="E651" s="22" t="s">
        <v>177</v>
      </c>
      <c r="F651" s="24" t="s">
        <v>351</v>
      </c>
      <c r="G651" s="25" t="s">
        <v>732</v>
      </c>
      <c r="H651" s="26">
        <v>0.3125</v>
      </c>
      <c r="I651" s="26">
        <v>0.37847222222222227</v>
      </c>
      <c r="J651" s="27">
        <v>6.5972222222222265E-2</v>
      </c>
      <c r="K651" s="27">
        <v>6.5972222222222265E-2</v>
      </c>
      <c r="L651" s="13">
        <f>IF(G652=0,"-",H652-I651)</f>
        <v>0.51736111111111116</v>
      </c>
      <c r="M651" s="13">
        <v>1</v>
      </c>
      <c r="N651" s="13" t="str">
        <f>IF(D652=E651,"OK",IF(N652=0,"-",IF(G651=G652,"OK","ER")))</f>
        <v>OK</v>
      </c>
      <c r="O651" s="28">
        <v>1234567</v>
      </c>
      <c r="P651" s="29">
        <v>45382</v>
      </c>
      <c r="Q651" s="29">
        <v>45591</v>
      </c>
      <c r="R651" s="14"/>
      <c r="S651" s="31"/>
      <c r="T651" s="31"/>
    </row>
    <row r="652" spans="1:20" ht="16" x14ac:dyDescent="0.2">
      <c r="A652" s="22" t="s">
        <v>607</v>
      </c>
      <c r="B652" s="22"/>
      <c r="C652" s="22"/>
      <c r="D652" s="22" t="s">
        <v>177</v>
      </c>
      <c r="E652" s="22" t="s">
        <v>28</v>
      </c>
      <c r="F652" s="24" t="s">
        <v>353</v>
      </c>
      <c r="G652" s="25" t="s">
        <v>733</v>
      </c>
      <c r="H652" s="26">
        <v>0.89583333333333337</v>
      </c>
      <c r="I652" s="26">
        <v>0.95138888888888884</v>
      </c>
      <c r="J652" s="27">
        <v>5.5555555555555469E-2</v>
      </c>
      <c r="K652" s="27">
        <v>5.5555555555555469E-2</v>
      </c>
      <c r="L652" s="13" t="str">
        <f>IF(G653=0,"-",H653-I652)</f>
        <v>-</v>
      </c>
      <c r="M652" s="13">
        <v>1</v>
      </c>
      <c r="N652" s="13" t="str">
        <f>IF(D653=E652,"OK",IF(N653=0,"-",IF(G652=G653,"OK","ER")))</f>
        <v>-</v>
      </c>
      <c r="O652" s="28">
        <v>1246</v>
      </c>
      <c r="P652" s="29">
        <v>45382</v>
      </c>
      <c r="Q652" s="29">
        <v>45591</v>
      </c>
      <c r="R652" s="14"/>
      <c r="S652" s="31"/>
      <c r="T652" s="31"/>
    </row>
    <row r="653" spans="1:20" x14ac:dyDescent="0.2">
      <c r="A653" s="9"/>
      <c r="B653" s="10"/>
      <c r="C653" s="9"/>
      <c r="D653" s="9"/>
      <c r="E653" s="9"/>
      <c r="F653" s="9"/>
      <c r="G653" s="9"/>
      <c r="H653" s="10"/>
      <c r="I653" s="10"/>
      <c r="J653" s="10"/>
      <c r="K653" s="10"/>
      <c r="L653" s="10"/>
      <c r="M653" s="9"/>
      <c r="N653" s="9"/>
      <c r="O653" s="9"/>
      <c r="P653" s="5"/>
      <c r="Q653" s="5"/>
      <c r="R653" s="9"/>
      <c r="S653" s="9"/>
      <c r="T653" s="9"/>
    </row>
    <row r="654" spans="1:20" ht="16" x14ac:dyDescent="0.2">
      <c r="A654" s="22" t="s">
        <v>245</v>
      </c>
      <c r="B654" s="22"/>
      <c r="C654" s="22"/>
      <c r="D654" s="22" t="s">
        <v>177</v>
      </c>
      <c r="E654" s="22" t="s">
        <v>15</v>
      </c>
      <c r="F654" s="24" t="s">
        <v>180</v>
      </c>
      <c r="G654" s="25" t="s">
        <v>734</v>
      </c>
      <c r="H654" s="26">
        <v>0.96180555555555547</v>
      </c>
      <c r="I654" s="26">
        <v>2.0833333333333332E-2</v>
      </c>
      <c r="J654" s="27">
        <v>5.902777777777779E-2</v>
      </c>
      <c r="K654" s="27">
        <v>5.902777777777779E-2</v>
      </c>
      <c r="L654" s="13" t="str">
        <f>IF(G447=0,"-",H447-I654)</f>
        <v>-</v>
      </c>
      <c r="M654" s="13">
        <v>1</v>
      </c>
      <c r="N654" s="13" t="str">
        <f>IF(D447=E654,"OK",IF(N447=0,"-",IF(G654=G447,"OK","ER")))</f>
        <v>-</v>
      </c>
      <c r="O654" s="28">
        <v>1234567</v>
      </c>
      <c r="P654" s="29">
        <v>45382</v>
      </c>
      <c r="Q654" s="30">
        <v>45443</v>
      </c>
      <c r="R654" s="14"/>
      <c r="S654" s="31"/>
      <c r="T654" s="31"/>
    </row>
    <row r="655" spans="1:20" x14ac:dyDescent="0.2">
      <c r="A655" s="22"/>
      <c r="B655" s="22"/>
      <c r="C655" s="22"/>
      <c r="D655" s="22"/>
      <c r="E655" s="22"/>
      <c r="F655" s="39"/>
      <c r="G655" s="28"/>
      <c r="H655" s="26"/>
      <c r="I655" s="26"/>
      <c r="J655" s="27"/>
      <c r="K655" s="27"/>
      <c r="L655" s="27"/>
      <c r="M655" s="26"/>
      <c r="N655" s="27"/>
      <c r="O655" s="28"/>
      <c r="P655" s="29"/>
      <c r="Q655" s="30"/>
      <c r="R655" s="34"/>
      <c r="S655" s="31"/>
      <c r="T655" s="31"/>
    </row>
    <row r="656" spans="1:20" ht="16" x14ac:dyDescent="0.2">
      <c r="A656" s="22" t="s">
        <v>245</v>
      </c>
      <c r="B656" s="22"/>
      <c r="C656" s="22"/>
      <c r="D656" s="22" t="s">
        <v>15</v>
      </c>
      <c r="E656" s="22" t="s">
        <v>246</v>
      </c>
      <c r="F656" s="24" t="s">
        <v>247</v>
      </c>
      <c r="G656" s="25" t="s">
        <v>735</v>
      </c>
      <c r="H656" s="26">
        <v>0.22916666666666666</v>
      </c>
      <c r="I656" s="26">
        <v>0.2638888888888889</v>
      </c>
      <c r="J656" s="27">
        <v>3.4722222222222238E-2</v>
      </c>
      <c r="K656" s="27">
        <v>3.4722222222222238E-2</v>
      </c>
      <c r="L656" s="13">
        <f>IF(G505=0,"-",H505-I656)</f>
        <v>0.67708333333333326</v>
      </c>
      <c r="M656" s="13">
        <v>1</v>
      </c>
      <c r="N656" s="13" t="str">
        <f>IF(D505=E656,"OK",IF(N505=0,"-",IF(G656=G505,"OK","ER")))</f>
        <v>OK</v>
      </c>
      <c r="O656" s="28">
        <v>1234567</v>
      </c>
      <c r="P656" s="29">
        <v>45383</v>
      </c>
      <c r="Q656" s="30">
        <v>45443</v>
      </c>
      <c r="R656" s="14"/>
      <c r="S656" s="31"/>
      <c r="T656" s="31"/>
    </row>
    <row r="657" spans="1:20" x14ac:dyDescent="0.2">
      <c r="A657" s="22"/>
      <c r="B657" s="22"/>
      <c r="C657" s="22"/>
      <c r="D657" s="22"/>
      <c r="E657" s="22"/>
      <c r="F657" s="22"/>
      <c r="G657" s="22"/>
      <c r="H657" s="27"/>
      <c r="I657" s="27"/>
      <c r="J657" s="27"/>
      <c r="K657" s="27"/>
      <c r="L657" s="27"/>
      <c r="M657" s="27"/>
      <c r="N657" s="27"/>
      <c r="O657" s="66"/>
      <c r="P657" s="5"/>
      <c r="Q657" s="5"/>
      <c r="R657" s="31"/>
      <c r="S657" s="68"/>
      <c r="T657" s="68"/>
    </row>
    <row r="658" spans="1:20" x14ac:dyDescent="0.2">
      <c r="A658" s="23"/>
      <c r="B658" s="23"/>
      <c r="C658" s="23"/>
      <c r="D658" s="23"/>
      <c r="E658" s="23"/>
      <c r="F658" s="23"/>
      <c r="G658" s="23"/>
      <c r="H658" s="33"/>
      <c r="I658" s="33"/>
      <c r="J658" s="33"/>
      <c r="K658" s="33"/>
      <c r="L658" s="33"/>
      <c r="M658" s="33"/>
      <c r="N658" s="33"/>
      <c r="O658" s="9"/>
      <c r="P658" s="5"/>
      <c r="Q658" s="5"/>
      <c r="R658" s="34"/>
      <c r="S658" s="35"/>
      <c r="T658" s="35"/>
    </row>
    <row r="659" spans="1:20" x14ac:dyDescent="0.2">
      <c r="A659" s="9" t="s">
        <v>159</v>
      </c>
      <c r="B659" s="9"/>
      <c r="C659" s="9"/>
      <c r="D659" s="9" t="s">
        <v>28</v>
      </c>
      <c r="E659" s="9" t="s">
        <v>15</v>
      </c>
      <c r="F659" s="9" t="s">
        <v>33</v>
      </c>
      <c r="G659" s="9" t="s">
        <v>736</v>
      </c>
      <c r="H659" s="10">
        <v>0.61805555555555558</v>
      </c>
      <c r="I659" s="10">
        <v>0.72222222222222221</v>
      </c>
      <c r="J659" s="10">
        <v>9.0277777777777776E-2</v>
      </c>
      <c r="K659" s="10">
        <v>9.0277777777777776E-2</v>
      </c>
      <c r="L659" s="13">
        <v>3.472222222222221E-2</v>
      </c>
      <c r="M659" s="13">
        <v>1</v>
      </c>
      <c r="N659" s="13" t="s">
        <v>737</v>
      </c>
      <c r="O659" s="9">
        <v>1234567</v>
      </c>
      <c r="P659" s="5">
        <v>45382</v>
      </c>
      <c r="Q659" s="5">
        <v>45591</v>
      </c>
      <c r="R659" s="9"/>
      <c r="S659" s="9"/>
      <c r="T659" s="9"/>
    </row>
    <row r="660" spans="1:20" x14ac:dyDescent="0.2">
      <c r="A660" s="9" t="s">
        <v>159</v>
      </c>
      <c r="B660" s="9"/>
      <c r="C660" s="9"/>
      <c r="D660" s="9" t="s">
        <v>15</v>
      </c>
      <c r="E660" s="9" t="s">
        <v>28</v>
      </c>
      <c r="F660" s="9" t="s">
        <v>29</v>
      </c>
      <c r="G660" s="9" t="s">
        <v>738</v>
      </c>
      <c r="H660" s="10">
        <v>0.75694444444444442</v>
      </c>
      <c r="I660" s="10">
        <v>0.84722222222222221</v>
      </c>
      <c r="J660" s="10">
        <v>9.0277777777777776E-2</v>
      </c>
      <c r="K660" s="10">
        <v>9.0277777777777776E-2</v>
      </c>
      <c r="L660" s="13" t="s">
        <v>10</v>
      </c>
      <c r="M660" s="13">
        <v>1</v>
      </c>
      <c r="N660" s="13" t="s">
        <v>10</v>
      </c>
      <c r="O660" s="9">
        <v>1234567</v>
      </c>
      <c r="P660" s="5">
        <v>45382</v>
      </c>
      <c r="Q660" s="5">
        <v>45591</v>
      </c>
      <c r="R660" s="9"/>
      <c r="S660" s="9"/>
      <c r="T660" s="9"/>
    </row>
    <row r="661" spans="1:20" x14ac:dyDescent="0.2">
      <c r="A661" s="9">
        <v>16</v>
      </c>
      <c r="B661" s="10"/>
      <c r="C661" s="9"/>
      <c r="D661" s="9" t="s">
        <v>28</v>
      </c>
      <c r="E661" s="9" t="s">
        <v>15</v>
      </c>
      <c r="F661" s="9" t="s">
        <v>33</v>
      </c>
      <c r="G661" s="9" t="s">
        <v>739</v>
      </c>
      <c r="H661" s="10">
        <v>0.90625</v>
      </c>
      <c r="I661" s="10">
        <v>0.99652777777777779</v>
      </c>
      <c r="J661" s="10">
        <v>9.0277777777777776E-2</v>
      </c>
      <c r="K661" s="10">
        <v>9.0277777777777776E-2</v>
      </c>
      <c r="L661" s="13" t="s">
        <v>10</v>
      </c>
      <c r="M661" s="13">
        <v>1</v>
      </c>
      <c r="N661" s="13" t="s">
        <v>10</v>
      </c>
      <c r="O661" s="9">
        <v>1234567</v>
      </c>
      <c r="P661" s="5">
        <v>45382</v>
      </c>
      <c r="Q661" s="5">
        <v>45591</v>
      </c>
      <c r="R661" s="9"/>
      <c r="S661" s="9"/>
      <c r="T661" s="9"/>
    </row>
    <row r="662" spans="1:20" x14ac:dyDescent="0.2">
      <c r="A662" s="9" t="s">
        <v>507</v>
      </c>
      <c r="B662" s="10"/>
      <c r="C662" s="9"/>
      <c r="D662" s="9" t="s">
        <v>246</v>
      </c>
      <c r="E662" s="9" t="s">
        <v>28</v>
      </c>
      <c r="F662" s="9" t="s">
        <v>401</v>
      </c>
      <c r="G662" s="9" t="s">
        <v>740</v>
      </c>
      <c r="H662" s="10">
        <v>0.74305555555555558</v>
      </c>
      <c r="I662" s="10">
        <v>0.81944444444444442</v>
      </c>
      <c r="J662" s="10">
        <v>7.6388888888888895E-2</v>
      </c>
      <c r="K662" s="10">
        <v>7.6388888888888895E-2</v>
      </c>
      <c r="L662" s="13" t="s">
        <v>10</v>
      </c>
      <c r="M662" s="13">
        <v>1</v>
      </c>
      <c r="N662" s="13" t="s">
        <v>10</v>
      </c>
      <c r="O662" s="9">
        <v>1234567</v>
      </c>
      <c r="P662" s="5">
        <v>45382</v>
      </c>
      <c r="Q662" s="5">
        <v>45591</v>
      </c>
      <c r="R662" s="9"/>
      <c r="S662" s="9"/>
      <c r="T662" s="9"/>
    </row>
    <row r="663" spans="1:20" x14ac:dyDescent="0.2">
      <c r="A663" s="9" t="s">
        <v>83</v>
      </c>
      <c r="B663" s="9"/>
      <c r="C663" s="9"/>
      <c r="D663" s="9" t="s">
        <v>177</v>
      </c>
      <c r="E663" s="9" t="s">
        <v>28</v>
      </c>
      <c r="F663" s="9" t="s">
        <v>353</v>
      </c>
      <c r="G663" s="9" t="s">
        <v>741</v>
      </c>
      <c r="H663" s="10">
        <v>0.4548611111111111</v>
      </c>
      <c r="I663" s="10">
        <v>0.51041666666666663</v>
      </c>
      <c r="J663" s="10">
        <v>5.5555555555555552E-2</v>
      </c>
      <c r="K663" s="10">
        <v>5.5555555555555552E-2</v>
      </c>
      <c r="L663" s="13">
        <v>2.777777777777779E-2</v>
      </c>
      <c r="M663" s="13">
        <v>1</v>
      </c>
      <c r="N663" s="13" t="s">
        <v>737</v>
      </c>
      <c r="O663" s="15" t="s">
        <v>87</v>
      </c>
      <c r="P663" s="5">
        <v>45382</v>
      </c>
      <c r="Q663" s="5">
        <v>45474</v>
      </c>
      <c r="R663" s="9"/>
      <c r="S663" s="9"/>
      <c r="T663" s="9"/>
    </row>
    <row r="664" spans="1:20" x14ac:dyDescent="0.2">
      <c r="A664" s="9" t="s">
        <v>83</v>
      </c>
      <c r="B664" s="10"/>
      <c r="C664" s="9"/>
      <c r="D664" s="9" t="s">
        <v>28</v>
      </c>
      <c r="E664" s="9" t="s">
        <v>177</v>
      </c>
      <c r="F664" s="9" t="s">
        <v>351</v>
      </c>
      <c r="G664" s="9" t="s">
        <v>742</v>
      </c>
      <c r="H664" s="10">
        <v>0.72569444444444442</v>
      </c>
      <c r="I664" s="10">
        <v>0.78125</v>
      </c>
      <c r="J664" s="10">
        <v>5.5555555555555552E-2</v>
      </c>
      <c r="K664" s="10">
        <v>5.5555555555555552E-2</v>
      </c>
      <c r="L664" s="13" t="s">
        <v>10</v>
      </c>
      <c r="M664" s="13">
        <v>1</v>
      </c>
      <c r="N664" s="13" t="s">
        <v>10</v>
      </c>
      <c r="O664" s="15" t="s">
        <v>87</v>
      </c>
      <c r="P664" s="5">
        <v>45382</v>
      </c>
      <c r="Q664" s="5">
        <v>45474</v>
      </c>
      <c r="R664" s="9"/>
      <c r="S664" s="9"/>
      <c r="T664" s="9"/>
    </row>
    <row r="665" spans="1:20" x14ac:dyDescent="0.2">
      <c r="A665" s="23"/>
      <c r="B665" s="23"/>
      <c r="C665" s="23"/>
      <c r="D665" s="23"/>
      <c r="E665" s="23"/>
      <c r="F665" s="23"/>
      <c r="G665" s="23"/>
      <c r="H665" s="33"/>
      <c r="I665" s="33"/>
      <c r="J665" s="33"/>
      <c r="K665" s="33"/>
      <c r="L665" s="33"/>
      <c r="M665" s="33"/>
      <c r="N665" s="33"/>
      <c r="O665" s="9"/>
      <c r="P665" s="5"/>
      <c r="Q665" s="5"/>
      <c r="R665" s="34"/>
      <c r="S665" s="35"/>
      <c r="T665" s="35"/>
    </row>
    <row r="666" spans="1:20" x14ac:dyDescent="0.2">
      <c r="A666" s="23"/>
      <c r="B666" s="23"/>
      <c r="C666" s="23"/>
      <c r="D666" s="23"/>
      <c r="E666" s="23"/>
      <c r="F666" s="23"/>
      <c r="G666" s="23"/>
      <c r="H666" s="33"/>
      <c r="I666" s="33"/>
      <c r="J666" s="33"/>
      <c r="K666" s="33"/>
      <c r="L666" s="33"/>
      <c r="M666" s="33"/>
      <c r="N666" s="33"/>
      <c r="O666" s="9"/>
      <c r="P666" s="5"/>
      <c r="Q666" s="5"/>
      <c r="R666" s="34"/>
      <c r="S666" s="35"/>
      <c r="T666" s="35"/>
    </row>
    <row r="667" spans="1:20" x14ac:dyDescent="0.2">
      <c r="A667" s="23"/>
      <c r="B667" s="23"/>
      <c r="C667" s="23"/>
      <c r="D667" s="23"/>
      <c r="E667" s="23"/>
      <c r="F667" s="23"/>
      <c r="G667" s="23"/>
      <c r="H667" s="33"/>
      <c r="I667" s="33"/>
      <c r="J667" s="33"/>
      <c r="K667" s="33"/>
      <c r="L667" s="33"/>
      <c r="M667" s="33"/>
      <c r="N667" s="33"/>
      <c r="O667" s="9"/>
      <c r="P667" s="5"/>
      <c r="Q667" s="5"/>
      <c r="R667" s="34"/>
      <c r="S667" s="35"/>
      <c r="T667" s="35"/>
    </row>
    <row r="668" spans="1:20" x14ac:dyDescent="0.2">
      <c r="A668" s="23"/>
      <c r="B668" s="23"/>
      <c r="C668" s="23"/>
      <c r="D668" s="23"/>
      <c r="E668" s="23"/>
      <c r="F668" s="23"/>
      <c r="G668" s="23"/>
      <c r="H668" s="33"/>
      <c r="I668" s="33"/>
      <c r="J668" s="33"/>
      <c r="K668" s="33"/>
      <c r="L668" s="33"/>
      <c r="M668" s="33"/>
      <c r="N668" s="33"/>
      <c r="O668" s="9"/>
      <c r="P668" s="5"/>
      <c r="Q668" s="5"/>
      <c r="R668" s="34"/>
      <c r="S668" s="35"/>
      <c r="T668" s="35"/>
    </row>
    <row r="669" spans="1:20" x14ac:dyDescent="0.2">
      <c r="A669" s="23"/>
      <c r="B669" s="23"/>
      <c r="C669" s="23"/>
      <c r="D669" s="23"/>
      <c r="E669" s="23"/>
      <c r="F669" s="23"/>
      <c r="G669" s="23"/>
      <c r="H669" s="33"/>
      <c r="I669" s="33"/>
      <c r="J669" s="33"/>
      <c r="K669" s="33"/>
      <c r="L669" s="33"/>
      <c r="M669" s="33"/>
      <c r="N669" s="33"/>
      <c r="O669" s="9"/>
      <c r="P669" s="5"/>
      <c r="Q669" s="5"/>
      <c r="R669" s="34"/>
      <c r="S669" s="35"/>
      <c r="T669" s="35"/>
    </row>
  </sheetData>
  <autoFilter ref="A1:T634" xr:uid="{B5300E4D-849B-4F73-BAB5-3B86F196EF7F}"/>
  <conditionalFormatting sqref="F185">
    <cfRule type="duplicateValues" dxfId="113" priority="77"/>
  </conditionalFormatting>
  <conditionalFormatting sqref="F192">
    <cfRule type="duplicateValues" dxfId="112" priority="78"/>
  </conditionalFormatting>
  <conditionalFormatting sqref="G1:G184 G338:G343 G193:G336 G534:G570 G572:G1048576 G345:G532 G186:G191">
    <cfRule type="duplicateValues" dxfId="111" priority="14"/>
  </conditionalFormatting>
  <conditionalFormatting sqref="G4:G5">
    <cfRule type="duplicateValues" dxfId="110" priority="98"/>
  </conditionalFormatting>
  <conditionalFormatting sqref="G29">
    <cfRule type="duplicateValues" dxfId="109" priority="45"/>
    <cfRule type="duplicateValues" dxfId="108" priority="46"/>
  </conditionalFormatting>
  <conditionalFormatting sqref="G33">
    <cfRule type="duplicateValues" dxfId="106" priority="43"/>
    <cfRule type="duplicateValues" dxfId="107" priority="44"/>
  </conditionalFormatting>
  <conditionalFormatting sqref="G46">
    <cfRule type="duplicateValues" dxfId="104" priority="56"/>
    <cfRule type="duplicateValues" dxfId="105" priority="57"/>
  </conditionalFormatting>
  <conditionalFormatting sqref="G57:G58">
    <cfRule type="duplicateValues" dxfId="102" priority="47"/>
    <cfRule type="duplicateValues" dxfId="103" priority="48"/>
  </conditionalFormatting>
  <conditionalFormatting sqref="G61">
    <cfRule type="duplicateValues" dxfId="101" priority="79"/>
    <cfRule type="duplicateValues" dxfId="100" priority="80"/>
  </conditionalFormatting>
  <conditionalFormatting sqref="G62:G63">
    <cfRule type="duplicateValues" dxfId="99" priority="66"/>
    <cfRule type="duplicateValues" dxfId="98" priority="67"/>
  </conditionalFormatting>
  <conditionalFormatting sqref="G64">
    <cfRule type="duplicateValues" dxfId="97" priority="68"/>
    <cfRule type="duplicateValues" dxfId="95" priority="69"/>
    <cfRule type="duplicateValues" dxfId="96" priority="70"/>
  </conditionalFormatting>
  <conditionalFormatting sqref="G67:G68">
    <cfRule type="duplicateValues" dxfId="94" priority="36"/>
    <cfRule type="duplicateValues" dxfId="93" priority="37"/>
  </conditionalFormatting>
  <conditionalFormatting sqref="G73">
    <cfRule type="duplicateValues" dxfId="92" priority="82"/>
    <cfRule type="duplicateValues" dxfId="91" priority="84"/>
  </conditionalFormatting>
  <conditionalFormatting sqref="G74">
    <cfRule type="duplicateValues" dxfId="89" priority="49"/>
    <cfRule type="duplicateValues" dxfId="90" priority="50"/>
  </conditionalFormatting>
  <conditionalFormatting sqref="G79">
    <cfRule type="duplicateValues" dxfId="87" priority="41"/>
    <cfRule type="duplicateValues" dxfId="88" priority="42"/>
  </conditionalFormatting>
  <conditionalFormatting sqref="G81:G82">
    <cfRule type="duplicateValues" dxfId="86" priority="94"/>
  </conditionalFormatting>
  <conditionalFormatting sqref="G151:G152">
    <cfRule type="duplicateValues" dxfId="85" priority="106"/>
  </conditionalFormatting>
  <conditionalFormatting sqref="G182">
    <cfRule type="duplicateValues" dxfId="84" priority="71"/>
    <cfRule type="duplicateValues" dxfId="83" priority="72"/>
    <cfRule type="duplicateValues" dxfId="82" priority="73"/>
  </conditionalFormatting>
  <conditionalFormatting sqref="G185">
    <cfRule type="duplicateValues" dxfId="81" priority="1"/>
    <cfRule type="duplicateValues" dxfId="80" priority="2"/>
  </conditionalFormatting>
  <conditionalFormatting sqref="G192">
    <cfRule type="duplicateValues" dxfId="79" priority="9"/>
    <cfRule type="duplicateValues" dxfId="78" priority="10"/>
  </conditionalFormatting>
  <conditionalFormatting sqref="G217:G218">
    <cfRule type="duplicateValues" dxfId="77" priority="100"/>
  </conditionalFormatting>
  <conditionalFormatting sqref="G244:G245">
    <cfRule type="duplicateValues" dxfId="76" priority="105"/>
  </conditionalFormatting>
  <conditionalFormatting sqref="G269:G270">
    <cfRule type="duplicateValues" dxfId="74" priority="34"/>
    <cfRule type="duplicateValues" dxfId="75" priority="35"/>
  </conditionalFormatting>
  <conditionalFormatting sqref="G319">
    <cfRule type="duplicateValues" dxfId="73" priority="85"/>
    <cfRule type="duplicateValues" dxfId="72" priority="87"/>
  </conditionalFormatting>
  <conditionalFormatting sqref="G331:G336">
    <cfRule type="duplicateValues" dxfId="71" priority="24"/>
    <cfRule type="duplicateValues" dxfId="70" priority="112"/>
  </conditionalFormatting>
  <conditionalFormatting sqref="G337">
    <cfRule type="duplicateValues" dxfId="69" priority="113"/>
  </conditionalFormatting>
  <conditionalFormatting sqref="G344">
    <cfRule type="duplicateValues" dxfId="67" priority="3"/>
    <cfRule type="duplicateValues" dxfId="68" priority="4"/>
  </conditionalFormatting>
  <conditionalFormatting sqref="G359:G360">
    <cfRule type="duplicateValues" dxfId="66" priority="76"/>
  </conditionalFormatting>
  <conditionalFormatting sqref="G393">
    <cfRule type="duplicateValues" dxfId="64" priority="64"/>
    <cfRule type="duplicateValues" dxfId="65" priority="65"/>
  </conditionalFormatting>
  <conditionalFormatting sqref="G395">
    <cfRule type="duplicateValues" dxfId="63" priority="30"/>
    <cfRule type="duplicateValues" dxfId="62" priority="31"/>
  </conditionalFormatting>
  <conditionalFormatting sqref="G407">
    <cfRule type="duplicateValues" dxfId="60" priority="38"/>
    <cfRule type="duplicateValues" dxfId="59" priority="39"/>
    <cfRule type="duplicateValues" dxfId="61" priority="40"/>
  </conditionalFormatting>
  <conditionalFormatting sqref="G431">
    <cfRule type="duplicateValues" dxfId="56" priority="15"/>
    <cfRule type="duplicateValues" dxfId="57" priority="16"/>
    <cfRule type="duplicateValues" dxfId="58" priority="17"/>
  </conditionalFormatting>
  <conditionalFormatting sqref="G432:G433">
    <cfRule type="duplicateValues" dxfId="55" priority="22"/>
  </conditionalFormatting>
  <conditionalFormatting sqref="G434">
    <cfRule type="duplicateValues" dxfId="54" priority="18"/>
    <cfRule type="duplicateValues" dxfId="53" priority="19"/>
    <cfRule type="duplicateValues" dxfId="52" priority="20"/>
  </conditionalFormatting>
  <conditionalFormatting sqref="G438:G439">
    <cfRule type="duplicateValues" dxfId="51" priority="74"/>
    <cfRule type="duplicateValues" dxfId="50" priority="75"/>
  </conditionalFormatting>
  <conditionalFormatting sqref="G447">
    <cfRule type="duplicateValues" dxfId="49" priority="110"/>
  </conditionalFormatting>
  <conditionalFormatting sqref="G448:G449">
    <cfRule type="duplicateValues" dxfId="48" priority="96"/>
  </conditionalFormatting>
  <conditionalFormatting sqref="G457">
    <cfRule type="duplicateValues" dxfId="46" priority="61"/>
    <cfRule type="duplicateValues" dxfId="47" priority="62"/>
    <cfRule type="duplicateValues" dxfId="45" priority="63"/>
  </conditionalFormatting>
  <conditionalFormatting sqref="G463">
    <cfRule type="duplicateValues" dxfId="42" priority="58"/>
    <cfRule type="duplicateValues" dxfId="43" priority="59"/>
    <cfRule type="duplicateValues" dxfId="44" priority="60"/>
  </conditionalFormatting>
  <conditionalFormatting sqref="G464:G467">
    <cfRule type="duplicateValues" dxfId="41" priority="23"/>
  </conditionalFormatting>
  <conditionalFormatting sqref="G481">
    <cfRule type="duplicateValues" dxfId="39" priority="28"/>
    <cfRule type="duplicateValues" dxfId="40" priority="29"/>
  </conditionalFormatting>
  <conditionalFormatting sqref="G482">
    <cfRule type="duplicateValues" dxfId="37" priority="26"/>
    <cfRule type="duplicateValues" dxfId="38" priority="27"/>
  </conditionalFormatting>
  <conditionalFormatting sqref="G493:G494 G163:G164">
    <cfRule type="duplicateValues" dxfId="35" priority="92"/>
    <cfRule type="duplicateValues" dxfId="36" priority="93"/>
  </conditionalFormatting>
  <conditionalFormatting sqref="G524">
    <cfRule type="duplicateValues" dxfId="32" priority="53"/>
    <cfRule type="duplicateValues" dxfId="33" priority="54"/>
    <cfRule type="duplicateValues" dxfId="34" priority="55"/>
  </conditionalFormatting>
  <conditionalFormatting sqref="G525:G528">
    <cfRule type="duplicateValues" dxfId="31" priority="102"/>
  </conditionalFormatting>
  <conditionalFormatting sqref="G529">
    <cfRule type="duplicateValues" dxfId="29" priority="51"/>
    <cfRule type="duplicateValues" dxfId="30" priority="52"/>
  </conditionalFormatting>
  <conditionalFormatting sqref="G533">
    <cfRule type="duplicateValues" dxfId="28" priority="5"/>
    <cfRule type="duplicateValues" dxfId="27" priority="6"/>
  </conditionalFormatting>
  <conditionalFormatting sqref="G554">
    <cfRule type="duplicateValues" dxfId="25" priority="32"/>
    <cfRule type="duplicateValues" dxfId="26" priority="33"/>
  </conditionalFormatting>
  <conditionalFormatting sqref="G571">
    <cfRule type="duplicateValues" dxfId="23" priority="7"/>
    <cfRule type="duplicateValues" dxfId="24" priority="8"/>
  </conditionalFormatting>
  <conditionalFormatting sqref="G574">
    <cfRule type="duplicateValues" dxfId="22" priority="89"/>
    <cfRule type="duplicateValues" dxfId="21" priority="90"/>
  </conditionalFormatting>
  <conditionalFormatting sqref="G608:G611 G77:G78 G600:G601 G442 G522:G523 G486 G472:G475 G456 G478:G480 G444:G446 G369:G392 G215:G216 G174:G181 G1:G3 G153:G159 G162 G219:G243 G253:G254 G589:G597 G246:G250 G530:G532 G6:G28 G127:G150 G165:G171 G183:G184 G186:G191 G575:G586 G320:G329 G195:G202 G394 G65:G66 G458:G462 G47:G52 G59:G60 G30:G32 G34:G45 G419:G430 G83:G112 G80 G408:G411 G414:G416 G345:G354 G356:G357 G361:G366 G69:G72 G556:G570 G397:G406 G339:G343 G205:G212 G115:G122 G435:G437 G257:G268 G274:G318 G55:G56 G534:G553 G572:G573">
    <cfRule type="duplicateValues" dxfId="20" priority="114"/>
  </conditionalFormatting>
  <conditionalFormatting sqref="G612">
    <cfRule type="duplicateValues" dxfId="19" priority="103"/>
  </conditionalFormatting>
  <conditionalFormatting sqref="G616:G634">
    <cfRule type="duplicateValues" dxfId="18" priority="107"/>
  </conditionalFormatting>
  <conditionalFormatting sqref="G653">
    <cfRule type="duplicateValues" dxfId="17" priority="109"/>
  </conditionalFormatting>
  <conditionalFormatting sqref="G659:G664">
    <cfRule type="duplicateValues" dxfId="16" priority="12"/>
  </conditionalFormatting>
  <conditionalFormatting sqref="H617:H630">
    <cfRule type="duplicateValues" dxfId="15" priority="108"/>
  </conditionalFormatting>
  <conditionalFormatting sqref="L3:N6 L9:N13 L33:N36 L79:N82 L85:N90 L115:N122 L157:N161 L185:N192 L217:N222 L235:N241 L244:N250 L363:N366 L407:N414 L438:N445 L463:N472 L481:N485 L503:N505 L540:N542 L591:N591 M613 L644:N649 L656:N656 M669">
    <cfRule type="containsText" dxfId="14" priority="97" operator="containsText" text="split">
      <formula>NOT(ISERROR(SEARCH("split",L3)))</formula>
    </cfRule>
  </conditionalFormatting>
  <conditionalFormatting sqref="L21:N24 L27:N30 L39:N42 L45:N48 L51:N52 L57:N58 L67:N70 L93:N100 L103:N110 L129:N136 L139:N142 L145:N148 L151:N154 L166:N171 L176:N182 L197:N202 L207:N214 L225:N232 L257:N262 L276:N282 L285:N292 L295:N302 L305:N310 L322:N327 L341:N344 L347:N352 L371:N376 L379:N382 L385:N390 L393:N395 L399:N404 L417:N422 L425:N427 L457:N460 L475:N478 L500:N501 L508:N510 L514:N515 L517:N518 L520:N521 L545:N549 L552:N554 L558:N563 L581:N586 L594:N599 L636:N642 L651:N652 L654:N654">
    <cfRule type="containsText" dxfId="13" priority="104" operator="containsText" text="split">
      <formula>NOT(ISERROR(SEARCH("split",L21)))</formula>
    </cfRule>
  </conditionalFormatting>
  <conditionalFormatting sqref="L61:N64">
    <cfRule type="containsText" dxfId="12" priority="81" operator="containsText" text="split">
      <formula>NOT(ISERROR(SEARCH("split",L61)))</formula>
    </cfRule>
  </conditionalFormatting>
  <conditionalFormatting sqref="L73:N74">
    <cfRule type="containsText" dxfId="11" priority="83" operator="containsText" text="split">
      <formula>NOT(ISERROR(SEARCH("split",L73)))</formula>
    </cfRule>
  </conditionalFormatting>
  <conditionalFormatting sqref="L265:N270">
    <cfRule type="containsText" dxfId="10" priority="99" operator="containsText" text="split">
      <formula>NOT(ISERROR(SEARCH("split",L265)))</formula>
    </cfRule>
  </conditionalFormatting>
  <conditionalFormatting sqref="L313:N319">
    <cfRule type="containsText" dxfId="9" priority="86" operator="containsText" text="split">
      <formula>NOT(ISERROR(SEARCH("split",L313)))</formula>
    </cfRule>
  </conditionalFormatting>
  <conditionalFormatting sqref="L331:N337">
    <cfRule type="containsText" dxfId="8" priority="25" operator="containsText" text="split">
      <formula>NOT(ISERROR(SEARCH("split",L331)))</formula>
    </cfRule>
  </conditionalFormatting>
  <conditionalFormatting sqref="L355:N360">
    <cfRule type="containsText" dxfId="7" priority="13" operator="containsText" text="split">
      <formula>NOT(ISERROR(SEARCH("split",L355)))</formula>
    </cfRule>
  </conditionalFormatting>
  <conditionalFormatting sqref="L430:N435">
    <cfRule type="containsText" dxfId="6" priority="21" operator="containsText" text="split">
      <formula>NOT(ISERROR(SEARCH("split",L430)))</formula>
    </cfRule>
  </conditionalFormatting>
  <conditionalFormatting sqref="L448:N451">
    <cfRule type="containsText" dxfId="5" priority="95" operator="containsText" text="split">
      <formula>NOT(ISERROR(SEARCH("split",L448)))</formula>
    </cfRule>
  </conditionalFormatting>
  <conditionalFormatting sqref="L493:N497">
    <cfRule type="containsText" dxfId="4" priority="91" operator="containsText" text="split">
      <formula>NOT(ISERROR(SEARCH("split",L493)))</formula>
    </cfRule>
  </conditionalFormatting>
  <conditionalFormatting sqref="L524:N529">
    <cfRule type="containsText" dxfId="3" priority="101" operator="containsText" text="split">
      <formula>NOT(ISERROR(SEARCH("split",L524)))</formula>
    </cfRule>
  </conditionalFormatting>
  <conditionalFormatting sqref="L574:N578">
    <cfRule type="containsText" dxfId="2" priority="88" operator="containsText" text="split">
      <formula>NOT(ISERROR(SEARCH("split",L574)))</formula>
    </cfRule>
  </conditionalFormatting>
  <conditionalFormatting sqref="L659:N664">
    <cfRule type="containsText" dxfId="1" priority="11" operator="containsText" text="split">
      <formula>NOT(ISERROR(SEARCH("split",L659)))</formula>
    </cfRule>
  </conditionalFormatting>
  <conditionalFormatting sqref="M1:N2 M7:N7 M14:N15 L16:N18 M443 M453:M455 L532:N533 L536:N537 L566:N571 M643:N643 M650:N658">
    <cfRule type="containsText" dxfId="0" priority="111" operator="containsText" text="split">
      <formula>NOT(ISERROR(SEARCH("split",L1)))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9APR 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Than</dc:creator>
  <cp:lastModifiedBy>Dong Than</cp:lastModifiedBy>
  <dcterms:created xsi:type="dcterms:W3CDTF">2024-04-15T13:23:24Z</dcterms:created>
  <dcterms:modified xsi:type="dcterms:W3CDTF">2024-04-15T13:23:58Z</dcterms:modified>
</cp:coreProperties>
</file>