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180847\Pictures\"/>
    </mc:Choice>
  </mc:AlternateContent>
  <bookViews>
    <workbookView xWindow="0" yWindow="0" windowWidth="24225" windowHeight="12465"/>
  </bookViews>
  <sheets>
    <sheet name="总" sheetId="1" r:id="rId1"/>
    <sheet name="VK001" sheetId="2" r:id="rId2"/>
    <sheet name="VK002" sheetId="3" r:id="rId3"/>
    <sheet name="VK003" sheetId="4" r:id="rId4"/>
  </sheets>
  <definedNames>
    <definedName name="_xlnm._FilterDatabase" localSheetId="1" hidden="1">'VK001'!$A$3:$J$25</definedName>
    <definedName name="_xlnm._FilterDatabase" localSheetId="2" hidden="1">'VK002'!$A$3:$J$10</definedName>
    <definedName name="_xlnm._FilterDatabase" localSheetId="3" hidden="1">'VK003'!$A$3:$L$13</definedName>
    <definedName name="_xlnm._FilterDatabase" localSheetId="0" hidden="1">总!$A$3:$I$73</definedName>
    <definedName name="_xlnm.Print_Area" localSheetId="2">'VK002'!$A$1:$J$18</definedName>
    <definedName name="_xlnm.Print_Area" localSheetId="3">'VK003'!$A$1:$J$15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N6" i="1" l="1"/>
  <c r="N9" i="1"/>
  <c r="N31" i="1"/>
  <c r="N15" i="1"/>
  <c r="M4" i="1"/>
  <c r="N4" i="1" s="1"/>
  <c r="M36" i="1"/>
  <c r="N36" i="1" s="1"/>
  <c r="M28" i="1"/>
  <c r="N28" i="1" s="1"/>
  <c r="M20" i="1"/>
  <c r="N20" i="1" s="1"/>
  <c r="M12" i="1"/>
  <c r="N12" i="1" s="1"/>
  <c r="M27" i="1"/>
  <c r="N27" i="1" s="1"/>
  <c r="M39" i="1"/>
  <c r="N39" i="1" s="1"/>
  <c r="M31" i="1"/>
  <c r="M23" i="1"/>
  <c r="N23" i="1" s="1"/>
  <c r="M15" i="1"/>
  <c r="M7" i="1"/>
  <c r="N7" i="1" s="1"/>
  <c r="M38" i="1"/>
  <c r="N38" i="1" s="1"/>
  <c r="M30" i="1"/>
  <c r="N30" i="1" s="1"/>
  <c r="M22" i="1"/>
  <c r="N22" i="1" s="1"/>
  <c r="M14" i="1"/>
  <c r="N14" i="1" s="1"/>
  <c r="M6" i="1"/>
  <c r="M37" i="1"/>
  <c r="N37" i="1" s="1"/>
  <c r="M29" i="1"/>
  <c r="N29" i="1" s="1"/>
  <c r="M21" i="1"/>
  <c r="N21" i="1" s="1"/>
  <c r="M13" i="1"/>
  <c r="N13" i="1" s="1"/>
  <c r="M5" i="1"/>
  <c r="N5" i="1" s="1"/>
  <c r="M35" i="1"/>
  <c r="N35" i="1" s="1"/>
  <c r="M19" i="1"/>
  <c r="N19" i="1" s="1"/>
  <c r="M11" i="1"/>
  <c r="N11" i="1" s="1"/>
  <c r="M42" i="1"/>
  <c r="N42" i="1" s="1"/>
  <c r="M18" i="1"/>
  <c r="N18" i="1" s="1"/>
  <c r="M34" i="1"/>
  <c r="N34" i="1" s="1"/>
  <c r="M26" i="1"/>
  <c r="N26" i="1" s="1"/>
  <c r="M10" i="1"/>
  <c r="N10" i="1" s="1"/>
  <c r="M41" i="1"/>
  <c r="N41" i="1" s="1"/>
  <c r="M33" i="1"/>
  <c r="N33" i="1" s="1"/>
  <c r="M25" i="1"/>
  <c r="N25" i="1" s="1"/>
  <c r="M17" i="1"/>
  <c r="N17" i="1" s="1"/>
  <c r="M9" i="1"/>
  <c r="M40" i="1"/>
  <c r="N40" i="1" s="1"/>
  <c r="M32" i="1"/>
  <c r="N32" i="1" s="1"/>
  <c r="M24" i="1"/>
  <c r="N24" i="1" s="1"/>
  <c r="M16" i="1"/>
  <c r="N16" i="1" s="1"/>
  <c r="M8" i="1"/>
  <c r="N8" i="1" s="1"/>
  <c r="I2" i="2" l="1"/>
  <c r="I2" i="4" l="1"/>
  <c r="I2" i="3" l="1"/>
  <c r="I2" i="1"/>
</calcChain>
</file>

<file path=xl/sharedStrings.xml><?xml version="1.0" encoding="utf-8"?>
<sst xmlns="http://schemas.openxmlformats.org/spreadsheetml/2006/main" count="565" uniqueCount="130">
  <si>
    <t>定型</t>
  </si>
  <si>
    <t>(AF)后定</t>
  </si>
  <si>
    <t>VK002</t>
  </si>
  <si>
    <t>染色</t>
  </si>
  <si>
    <t>(DE)脱水</t>
  </si>
  <si>
    <t>序号
STT</t>
  </si>
  <si>
    <t>缸号
Mã Lô</t>
  </si>
  <si>
    <t>本厂货号
Mã hàng</t>
  </si>
  <si>
    <t>色号
Mã màu</t>
  </si>
  <si>
    <t>生产部门
Sản lượng bộ phận</t>
  </si>
  <si>
    <t>工序
Thứ tự công việc</t>
  </si>
  <si>
    <t>收料时间
Thời gian chuyển DH sang SS</t>
  </si>
  <si>
    <t>审核:</t>
  </si>
  <si>
    <t>制表：</t>
  </si>
  <si>
    <t>时间完成
Thời gian hoàn thành</t>
  </si>
  <si>
    <t xml:space="preserve">       定型部每日成品排单表 
DANH SẮP ĐƠN ĐỊNH HÌNH SAU HÀNG NGÀY</t>
  </si>
  <si>
    <t>排产机台
 Sắp xếp máy chạy</t>
  </si>
  <si>
    <t>收料机台
Máy nhận</t>
  </si>
  <si>
    <t>完成时间
Thời gian hoàn thành</t>
  </si>
  <si>
    <t>生产部门
Bộ phận SX</t>
  </si>
  <si>
    <r>
      <t xml:space="preserve">收料时间
</t>
    </r>
    <r>
      <rPr>
        <sz val="14"/>
        <color theme="1"/>
        <rFont val="Calibri"/>
        <family val="2"/>
        <scheme val="minor"/>
      </rPr>
      <t xml:space="preserve">Thời gian chuyển giao
</t>
    </r>
    <r>
      <rPr>
        <sz val="16"/>
        <color theme="1"/>
        <rFont val="Calibri"/>
        <family val="2"/>
        <charset val="134"/>
        <scheme val="minor"/>
      </rPr>
      <t xml:space="preserve">(DH </t>
    </r>
    <r>
      <rPr>
        <sz val="16"/>
        <color theme="1"/>
        <rFont val="Times New Roman"/>
        <family val="1"/>
      </rPr>
      <t>→</t>
    </r>
    <r>
      <rPr>
        <sz val="16"/>
        <color theme="1"/>
        <rFont val="Calibri"/>
        <family val="2"/>
        <charset val="134"/>
        <scheme val="minor"/>
      </rPr>
      <t xml:space="preserve"> SS)</t>
    </r>
  </si>
  <si>
    <t>工序
Thứ tự 
công việc</t>
  </si>
  <si>
    <t>工序
Thứ tự
công việc</t>
  </si>
  <si>
    <r>
      <t xml:space="preserve">收料时间
</t>
    </r>
    <r>
      <rPr>
        <sz val="16"/>
        <color theme="1"/>
        <rFont val="Calibri"/>
        <family val="2"/>
        <scheme val="minor"/>
      </rPr>
      <t>Thời gian chuyển giao</t>
    </r>
    <r>
      <rPr>
        <sz val="14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charset val="134"/>
        <scheme val="minor"/>
      </rPr>
      <t xml:space="preserve">(DH </t>
    </r>
    <r>
      <rPr>
        <sz val="16"/>
        <color theme="1"/>
        <rFont val="Times New Roman"/>
        <family val="1"/>
      </rPr>
      <t>→</t>
    </r>
    <r>
      <rPr>
        <sz val="16"/>
        <color theme="1"/>
        <rFont val="Calibri"/>
        <family val="2"/>
        <charset val="134"/>
        <scheme val="minor"/>
      </rPr>
      <t xml:space="preserve"> SS)</t>
    </r>
  </si>
  <si>
    <t xml:space="preserve">日期/ Ngày tháng: </t>
  </si>
  <si>
    <t>完成时间
Thời gian
hoàn thành</t>
  </si>
  <si>
    <t xml:space="preserve">       定型部每日成品排单表 
DANH SÁCH SẮP ĐƠN ĐỊNH HÌNH SAU HÀNG NGÀY</t>
  </si>
  <si>
    <t>VK003</t>
  </si>
  <si>
    <t>VT001</t>
  </si>
  <si>
    <t>审核:
Phê duyệt</t>
  </si>
  <si>
    <t>制表：
Lập biểu</t>
  </si>
  <si>
    <t>129211MFX5</t>
  </si>
  <si>
    <t>ES72616HP</t>
  </si>
  <si>
    <t>(GD)定型烘干</t>
  </si>
  <si>
    <t>EJ8971M</t>
  </si>
  <si>
    <t>123530-1MS1-S220</t>
  </si>
  <si>
    <t>TEJ0932FC9S2-H138</t>
  </si>
  <si>
    <t>VT002</t>
  </si>
  <si>
    <t>ASWZ28157HP</t>
  </si>
  <si>
    <t>EJ0263-2MS1</t>
  </si>
  <si>
    <t>V19004339</t>
  </si>
  <si>
    <t>CNJ9278MS1</t>
  </si>
  <si>
    <t>TEJ81036-1MFX4</t>
  </si>
  <si>
    <t>123530MS1-S220</t>
  </si>
  <si>
    <t>H+R29398HP</t>
  </si>
  <si>
    <t>VK001</t>
  </si>
  <si>
    <t>EJ0920-1MFX5</t>
  </si>
  <si>
    <t>G+64033</t>
  </si>
  <si>
    <t>V19004689</t>
  </si>
  <si>
    <t>V19004679</t>
  </si>
  <si>
    <t>V19004675</t>
  </si>
  <si>
    <t>V19004674</t>
  </si>
  <si>
    <t>V19004656</t>
  </si>
  <si>
    <t>V19004655</t>
  </si>
  <si>
    <t>V19004654</t>
  </si>
  <si>
    <t>V19004593</t>
  </si>
  <si>
    <t>V19004582</t>
  </si>
  <si>
    <t>V19004538</t>
  </si>
  <si>
    <t>V19004528</t>
  </si>
  <si>
    <t>V19004522</t>
  </si>
  <si>
    <t>V19004519</t>
  </si>
  <si>
    <t>V19004518</t>
  </si>
  <si>
    <t>V19004514</t>
  </si>
  <si>
    <t>V19004512</t>
  </si>
  <si>
    <t>V19004505</t>
  </si>
  <si>
    <t>V19004502</t>
  </si>
  <si>
    <t>V19004486</t>
  </si>
  <si>
    <t>V19004417</t>
  </si>
  <si>
    <t>V19004209</t>
  </si>
  <si>
    <t>V19004167</t>
  </si>
  <si>
    <t>V19003846</t>
  </si>
  <si>
    <t>V19003636</t>
  </si>
  <si>
    <t>V19003189</t>
  </si>
  <si>
    <t>V19003060</t>
  </si>
  <si>
    <t>V19002741RD</t>
  </si>
  <si>
    <t>V19001746</t>
  </si>
  <si>
    <t>V19001745</t>
  </si>
  <si>
    <t>V19001482</t>
  </si>
  <si>
    <t>V19001481</t>
  </si>
  <si>
    <t>V19001317R-1</t>
  </si>
  <si>
    <t>V19000848</t>
  </si>
  <si>
    <t>V19000797</t>
  </si>
  <si>
    <t>V19000795</t>
  </si>
  <si>
    <t>V19000791</t>
  </si>
  <si>
    <t>V19000789</t>
  </si>
  <si>
    <t>V19000758</t>
  </si>
  <si>
    <t>EJ5415MS1</t>
  </si>
  <si>
    <t>349592</t>
  </si>
  <si>
    <t>TEJ80757MS2-H138</t>
  </si>
  <si>
    <t>EJ8667MS1</t>
  </si>
  <si>
    <t>TNJ9097-3MFX2</t>
  </si>
  <si>
    <t>EJ0023MS</t>
  </si>
  <si>
    <t>12846-1M</t>
  </si>
  <si>
    <t>12341-1CMFC9X1</t>
  </si>
  <si>
    <t>T228291MFC9X2</t>
  </si>
  <si>
    <t>EJ0263MS1</t>
  </si>
  <si>
    <t>EI9518M</t>
  </si>
  <si>
    <t>123206MS1-S017</t>
  </si>
  <si>
    <t>34157-4M</t>
  </si>
  <si>
    <t>AEJ9983MFX2</t>
  </si>
  <si>
    <t>H+26013</t>
  </si>
  <si>
    <t>BS72867</t>
  </si>
  <si>
    <t>B+Z72693</t>
  </si>
  <si>
    <t>GP64135</t>
  </si>
  <si>
    <t>H+26823</t>
  </si>
  <si>
    <t>H+25612</t>
  </si>
  <si>
    <t>EP76497HP</t>
  </si>
  <si>
    <t>WPZ5699HP</t>
  </si>
  <si>
    <t>ES38956</t>
  </si>
  <si>
    <t>BS60700HP</t>
  </si>
  <si>
    <t>A+Z65741</t>
  </si>
  <si>
    <t>BSZ72927</t>
  </si>
  <si>
    <t>B+Z72876</t>
  </si>
  <si>
    <t>APZ69017</t>
  </si>
  <si>
    <t>H+Z28534</t>
  </si>
  <si>
    <t>YP30295</t>
  </si>
  <si>
    <t>BSZ72754</t>
  </si>
  <si>
    <t>ESZ71479</t>
  </si>
  <si>
    <t>EP70297</t>
  </si>
  <si>
    <t>B+Z63931</t>
  </si>
  <si>
    <t>AS72539HP</t>
  </si>
  <si>
    <t>H+Z29406</t>
  </si>
  <si>
    <t>VS69300</t>
  </si>
  <si>
    <t>GS66800</t>
  </si>
  <si>
    <t>ES76496HP</t>
  </si>
  <si>
    <t>D+75265HP</t>
  </si>
  <si>
    <t>Nhóm 1(H+,CH+)</t>
  </si>
  <si>
    <t>Còn lại</t>
  </si>
  <si>
    <t>Trung gian</t>
  </si>
  <si>
    <t>Nhóm 2(+ còn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</si>
</sst>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>
    <font>
      <sz val="11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4"/>
      <color theme="1"/>
      <name val="Arial"/>
      <family val="2"/>
    </font>
    <font>
      <sz val="20"/>
      <color theme="1"/>
      <name val="Calibri"/>
      <family val="2"/>
      <charset val="134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Arial"/>
      <family val="2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charset val="134"/>
      <scheme val="minor"/>
    </font>
    <font>
      <b/>
      <sz val="18"/>
      <color theme="1"/>
      <name val="Arial"/>
      <family val="2"/>
    </font>
    <font>
      <sz val="13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4" borderId="0" xfId="0" applyFill="1"/>
    <xf numFmtId="0" fontId="1" fillId="0" borderId="4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0" borderId="0" xfId="0" applyFont="1" applyFill="1"/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164" fontId="14" fillId="4" borderId="9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49" fontId="14" fillId="0" borderId="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4" fillId="0" borderId="9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22" fontId="16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yyyy\-mm\-dd\ h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yyyy\-mm\-dd\ 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yyyy\-mm\-dd\ h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7" formatCode="yyyy/mm/dd\ 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yyyy\-mm\-dd\ h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yyyy\-mm\-dd\ 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yyyy\-mm\-dd\ 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27" formatCode="yyyy/mm/dd\ 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N73" totalsRowShown="0" headerRowDxfId="64" dataDxfId="62" headerRowBorderDxfId="63" tableBorderDxfId="61" totalsRowBorderDxfId="60">
  <autoFilter ref="A3:N73"/>
  <sortState ref="A4:J25">
    <sortCondition sortBy="cellColor" ref="D3:D26" dxfId="59"/>
  </sortState>
  <tableColumns count="14">
    <tableColumn id="1" name="序号_x000a_STT" dataDxfId="58"/>
    <tableColumn id="2" name="缸号_x000a_Mã Lô" dataDxfId="57"/>
    <tableColumn id="3" name="本厂货号_x000a_Mã hàng" dataDxfId="56"/>
    <tableColumn id="4" name="色号_x000a_Mã màu" dataDxfId="55"/>
    <tableColumn id="5" name="生产部门_x000a_Sản lượng bộ phận" dataDxfId="54"/>
    <tableColumn id="6" name="排产机台_x000a_ Sắp xếp máy chạy" dataDxfId="53"/>
    <tableColumn id="7" name="工序_x000a_Thứ tự công việc" dataDxfId="52"/>
    <tableColumn id="8" name="收料机台_x000a_Máy nhận" dataDxfId="51"/>
    <tableColumn id="9" name="收料时间_x000a_Thời gian chuyển DH sang SS" dataDxfId="50"/>
    <tableColumn id="10" name="时间完成_x000a_Thời gian hoàn thành" dataDxfId="49"/>
    <tableColumn id="11" name="Nhóm 1(H+,CH+)" dataDxfId="3">
      <calculatedColumnFormula>IF(OR(LEFT(Table1[[#This Row],[色号
Mã màu]],2)="H+", LEFT(Table1[[#This Row],[色号
Mã màu]],2)="CH+"),1,0)</calculatedColumnFormula>
    </tableColumn>
    <tableColumn id="14" name="Trung gian" dataDxfId="0">
      <calculatedColumnFormula>IFERROR(FIND("+",Table1[[#This Row],[色号
Mã màu]],1),1)</calculatedColumnFormula>
    </tableColumn>
    <tableColumn id="15" name="Nhóm 2(+ còn lại)" dataDxfId="2">
      <calculatedColumnFormula>IF(AND(Table1[[#This Row],[Trung gian]]=1,Table1[[#This Row],[Nhóm 1(H+,CH+)]]=0),1,0)</calculatedColumnFormula>
    </tableColumn>
    <tableColumn id="13" name="Còn lại" dataDxfId="1">
      <calculatedColumnFormula>IF(OR(Table1[[#This Row],[Nhóm 2(+ còn lại)]]=0,Table1[[#This Row],[Nhóm 2(+ còn lại)]]=1),0,1)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25" totalsRowShown="0" headerRowDxfId="48" dataDxfId="46" headerRowBorderDxfId="47" tableBorderDxfId="45" totalsRowBorderDxfId="44">
  <autoFilter ref="A3:J25"/>
  <sortState ref="A4:J23">
    <sortCondition ref="A3:A23"/>
  </sortState>
  <tableColumns count="10">
    <tableColumn id="1" name="序号_x000a_STT" dataDxfId="43"/>
    <tableColumn id="2" name="缸号_x000a_Mã Lô" dataDxfId="42"/>
    <tableColumn id="3" name="本厂货号_x000a_Mã hàng" dataDxfId="41"/>
    <tableColumn id="4" name="色号_x000a_Mã màu" dataDxfId="40"/>
    <tableColumn id="5" name="生产部门_x000a_Bộ phận SX" dataDxfId="39"/>
    <tableColumn id="6" name="排产机台_x000a_ Sắp xếp máy chạy" dataDxfId="38"/>
    <tableColumn id="7" name="工序_x000a_Thứ tự _x000a_công việc" dataDxfId="37"/>
    <tableColumn id="8" name="收料机台_x000a_Máy nhận" dataDxfId="36"/>
    <tableColumn id="9" name="收料时间_x000a_Thời gian chuyển giao_x000a_(DH → SS)" dataDxfId="35"/>
    <tableColumn id="10" name="完成时间_x000a_Thời gian hoàn thành" dataDxfId="3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J10" totalsRowShown="0" headerRowDxfId="33" dataDxfId="31" headerRowBorderDxfId="32" tableBorderDxfId="30" totalsRowBorderDxfId="29">
  <autoFilter ref="A3:J10"/>
  <sortState ref="A4:J12">
    <sortCondition ref="A3:A12"/>
  </sortState>
  <tableColumns count="10">
    <tableColumn id="1" name="序号_x000a_STT" dataDxfId="28"/>
    <tableColumn id="2" name="缸号_x000a_Mã Lô" dataDxfId="27"/>
    <tableColumn id="3" name="本厂货号_x000a_Mã hàng" dataDxfId="26"/>
    <tableColumn id="4" name="色号_x000a_Mã màu" dataDxfId="25"/>
    <tableColumn id="5" name="生产部门_x000a_Bộ phận SX" dataDxfId="24"/>
    <tableColumn id="6" name="排产机台_x000a_ Sắp xếp máy chạy" dataDxfId="23"/>
    <tableColumn id="7" name="工序_x000a_Thứ tự_x000a_công việc" dataDxfId="22"/>
    <tableColumn id="8" name="收料机台_x000a_Máy nhận" dataDxfId="21"/>
    <tableColumn id="9" name="收料时间_x000a_Thời gian chuyển giao_x000a_(DH → SS)" dataDxfId="20"/>
    <tableColumn id="10" name="完成时间_x000a_Thời gian hoàn thành" dataDxfId="1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J13" totalsRowShown="0" headerRowDxfId="18" dataDxfId="16" headerRowBorderDxfId="17" tableBorderDxfId="15" totalsRowBorderDxfId="14">
  <autoFilter ref="A3:J13"/>
  <sortState ref="A4:J11">
    <sortCondition ref="A3:A11"/>
  </sortState>
  <tableColumns count="10">
    <tableColumn id="1" name="序号_x000a_STT" dataDxfId="13"/>
    <tableColumn id="2" name="缸号_x000a_Mã Lô" dataDxfId="12"/>
    <tableColumn id="3" name="本厂货号_x000a_Mã hàng" dataDxfId="11"/>
    <tableColumn id="4" name="色号_x000a_Mã màu" dataDxfId="10"/>
    <tableColumn id="5" name="生产部门_x000a_Bộ phận SX" dataDxfId="9"/>
    <tableColumn id="6" name="排产机台_x000a_ Sắp xếp máy chạy" dataDxfId="8"/>
    <tableColumn id="7" name="工序_x000a_Thứ tự công việc" dataDxfId="7"/>
    <tableColumn id="8" name="收料机台_x000a_Máy nhận" dataDxfId="6"/>
    <tableColumn id="9" name="收料时间_x000a_Thời gian chuyển giao_x000a_(DH → SS)" dataDxfId="5"/>
    <tableColumn id="10" name="完成时间_x000a_Thời gian_x000a_hoàn thành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D40" zoomScaleNormal="100" workbookViewId="0">
      <selection activeCell="J8" sqref="J8"/>
    </sheetView>
  </sheetViews>
  <sheetFormatPr defaultRowHeight="33" customHeight="1"/>
  <cols>
    <col min="1" max="1" width="9.140625" style="6"/>
    <col min="2" max="2" width="22.85546875" style="6" customWidth="1"/>
    <col min="3" max="3" width="28.42578125" style="6" customWidth="1"/>
    <col min="4" max="4" width="23.85546875" style="6" customWidth="1"/>
    <col min="5" max="6" width="19.140625" style="6" customWidth="1"/>
    <col min="7" max="7" width="25.140625" style="6" customWidth="1"/>
    <col min="8" max="8" width="13.7109375" style="6" customWidth="1"/>
    <col min="9" max="9" width="24.28515625" style="6" customWidth="1"/>
    <col min="10" max="10" width="22.28515625" style="6" customWidth="1"/>
    <col min="11" max="11" width="14.85546875" style="6" customWidth="1"/>
    <col min="12" max="12" width="14.85546875" style="6" hidden="1" customWidth="1"/>
    <col min="13" max="13" width="14.85546875" style="6" customWidth="1"/>
    <col min="14" max="14" width="15.42578125" style="6" customWidth="1"/>
    <col min="15" max="16384" width="9.140625" style="6"/>
  </cols>
  <sheetData>
    <row r="1" spans="1:14" s="11" customFormat="1" ht="78" customHeight="1">
      <c r="A1" s="71" t="s">
        <v>15</v>
      </c>
      <c r="B1" s="72"/>
      <c r="C1" s="72"/>
      <c r="D1" s="72"/>
      <c r="E1" s="72"/>
      <c r="F1" s="72"/>
      <c r="G1" s="72"/>
      <c r="H1" s="72"/>
      <c r="I1" s="72"/>
      <c r="J1" s="72"/>
    </row>
    <row r="2" spans="1:14" s="12" customFormat="1" ht="43.5" customHeight="1">
      <c r="B2" s="5"/>
      <c r="C2" s="5"/>
      <c r="D2" s="5"/>
      <c r="E2" s="5"/>
      <c r="F2" s="5"/>
      <c r="G2" s="16" t="s">
        <v>24</v>
      </c>
      <c r="H2" s="16"/>
      <c r="I2" s="73">
        <f ca="1">TODAY()</f>
        <v>43544</v>
      </c>
      <c r="J2" s="74"/>
    </row>
    <row r="3" spans="1:14" s="15" customFormat="1" ht="72" customHeight="1">
      <c r="A3" s="13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16</v>
      </c>
      <c r="G3" s="10" t="s">
        <v>10</v>
      </c>
      <c r="H3" s="10" t="s">
        <v>17</v>
      </c>
      <c r="I3" s="10" t="s">
        <v>11</v>
      </c>
      <c r="J3" s="14" t="s">
        <v>14</v>
      </c>
      <c r="K3" s="70" t="s">
        <v>126</v>
      </c>
      <c r="L3" s="70" t="s">
        <v>128</v>
      </c>
      <c r="M3" s="70" t="s">
        <v>129</v>
      </c>
      <c r="N3" s="70" t="s">
        <v>127</v>
      </c>
    </row>
    <row r="4" spans="1:14" s="17" customFormat="1" ht="33" customHeight="1">
      <c r="A4" s="40"/>
      <c r="B4" s="63" t="s">
        <v>48</v>
      </c>
      <c r="C4" s="63" t="s">
        <v>86</v>
      </c>
      <c r="D4" s="63" t="s">
        <v>100</v>
      </c>
      <c r="E4" s="63" t="s">
        <v>0</v>
      </c>
      <c r="F4" s="64"/>
      <c r="G4" s="63" t="s">
        <v>1</v>
      </c>
      <c r="H4" s="63" t="s">
        <v>2</v>
      </c>
      <c r="I4" s="65">
        <v>43543.635416666664</v>
      </c>
      <c r="J4" s="41"/>
      <c r="K4" s="69">
        <f>IF(OR(LEFT(Table1[[#This Row],[色号
Mã màu]],2)="H+", LEFT(Table1[[#This Row],[色号
Mã màu]],2)="CH+"),1,0)</f>
        <v>1</v>
      </c>
      <c r="L4" s="69">
        <f>IFERROR(FIND("+",Table1[[#This Row],[色号
Mã màu]],1),1)</f>
        <v>2</v>
      </c>
      <c r="M4" s="69">
        <f>IF(AND(Table1[[#This Row],[Trung gian]]&gt;1,Table1[[#This Row],[Nhóm 1(H+,CH+)]]=0),1,0)</f>
        <v>0</v>
      </c>
      <c r="N4" s="69">
        <f>IF(OR(Table1[[#This Row],[Nhóm 1(H+,CH+)]]=1,Table1[[#This Row],[Nhóm 2(+ còn lại)]]=1),0,1)</f>
        <v>0</v>
      </c>
    </row>
    <row r="5" spans="1:14" s="17" customFormat="1" ht="33" customHeight="1">
      <c r="A5" s="46"/>
      <c r="B5" s="63" t="s">
        <v>49</v>
      </c>
      <c r="C5" s="63" t="s">
        <v>87</v>
      </c>
      <c r="D5" s="63" t="s">
        <v>101</v>
      </c>
      <c r="E5" s="63" t="s">
        <v>0</v>
      </c>
      <c r="F5" s="66"/>
      <c r="G5" s="63" t="s">
        <v>1</v>
      </c>
      <c r="H5" s="63" t="s">
        <v>2</v>
      </c>
      <c r="I5" s="65">
        <v>43543.604861111111</v>
      </c>
      <c r="J5" s="48"/>
      <c r="K5" s="69">
        <f>IF(OR(LEFT(Table1[[#This Row],[色号
Mã màu]],2)="H+", LEFT(Table1[[#This Row],[色号
Mã màu]],2)="CH+"),1,0)</f>
        <v>0</v>
      </c>
      <c r="L5" s="69">
        <f>IFERROR(FIND("+",Table1[[#This Row],[色号
Mã màu]],1),1)</f>
        <v>1</v>
      </c>
      <c r="M5" s="69">
        <f>IF(AND(Table1[[#This Row],[Trung gian]]&gt;1,Table1[[#This Row],[Nhóm 1(H+,CH+)]]=0),1,0)</f>
        <v>0</v>
      </c>
      <c r="N5" s="69">
        <f>IF(OR(Table1[[#This Row],[Nhóm 1(H+,CH+)]]=1,Table1[[#This Row],[Nhóm 2(+ còn lại)]]=1),0,1)</f>
        <v>1</v>
      </c>
    </row>
    <row r="6" spans="1:14" s="17" customFormat="1" ht="33" customHeight="1">
      <c r="A6" s="40"/>
      <c r="B6" s="63" t="s">
        <v>50</v>
      </c>
      <c r="C6" s="63" t="s">
        <v>88</v>
      </c>
      <c r="D6" s="63" t="s">
        <v>102</v>
      </c>
      <c r="E6" s="63" t="s">
        <v>3</v>
      </c>
      <c r="F6" s="64"/>
      <c r="G6" s="63" t="s">
        <v>4</v>
      </c>
      <c r="H6" s="63" t="s">
        <v>28</v>
      </c>
      <c r="I6" s="65">
        <v>43543.398611111108</v>
      </c>
      <c r="J6" s="41"/>
      <c r="K6" s="69">
        <f>IF(OR(LEFT(Table1[[#This Row],[色号
Mã màu]],2)="H+", LEFT(Table1[[#This Row],[色号
Mã màu]],2)="CH+"),1,0)</f>
        <v>0</v>
      </c>
      <c r="L6" s="69">
        <f>IFERROR(FIND("+",Table1[[#This Row],[色号
Mã màu]],1),1)</f>
        <v>2</v>
      </c>
      <c r="M6" s="69">
        <f>IF(AND(Table1[[#This Row],[Trung gian]]&gt;1,Table1[[#This Row],[Nhóm 1(H+,CH+)]]=0),1,0)</f>
        <v>1</v>
      </c>
      <c r="N6" s="69">
        <f>IF(OR(Table1[[#This Row],[Nhóm 1(H+,CH+)]]=1,Table1[[#This Row],[Nhóm 2(+ còn lại)]]=1),0,1)</f>
        <v>0</v>
      </c>
    </row>
    <row r="7" spans="1:14" s="17" customFormat="1" ht="33" customHeight="1">
      <c r="A7" s="40"/>
      <c r="B7" s="63" t="s">
        <v>51</v>
      </c>
      <c r="C7" s="63" t="s">
        <v>89</v>
      </c>
      <c r="D7" s="63" t="s">
        <v>103</v>
      </c>
      <c r="E7" s="63" t="s">
        <v>0</v>
      </c>
      <c r="F7" s="64"/>
      <c r="G7" s="63" t="s">
        <v>1</v>
      </c>
      <c r="H7" s="63" t="s">
        <v>2</v>
      </c>
      <c r="I7" s="65">
        <v>43543.591666666667</v>
      </c>
      <c r="J7" s="41"/>
      <c r="K7" s="69">
        <f>IF(OR(LEFT(Table1[[#This Row],[色号
Mã màu]],2)="H+", LEFT(Table1[[#This Row],[色号
Mã màu]],2)="CH+"),1,0)</f>
        <v>0</v>
      </c>
      <c r="L7" s="69">
        <f>IFERROR(FIND("+",Table1[[#This Row],[色号
Mã màu]],1),1)</f>
        <v>1</v>
      </c>
      <c r="M7" s="69">
        <f>IF(AND(Table1[[#This Row],[Trung gian]]&gt;1,Table1[[#This Row],[Nhóm 1(H+,CH+)]]=0),1,0)</f>
        <v>0</v>
      </c>
      <c r="N7" s="69">
        <f>IF(OR(Table1[[#This Row],[Nhóm 1(H+,CH+)]]=1,Table1[[#This Row],[Nhóm 2(+ còn lại)]]=1),0,1)</f>
        <v>1</v>
      </c>
    </row>
    <row r="8" spans="1:14" s="17" customFormat="1" ht="33" customHeight="1">
      <c r="A8" s="40"/>
      <c r="B8" s="63" t="s">
        <v>52</v>
      </c>
      <c r="C8" s="63" t="s">
        <v>90</v>
      </c>
      <c r="D8" s="63" t="s">
        <v>104</v>
      </c>
      <c r="E8" s="63" t="s">
        <v>3</v>
      </c>
      <c r="F8" s="64"/>
      <c r="G8" s="63" t="s">
        <v>4</v>
      </c>
      <c r="H8" s="63" t="s">
        <v>28</v>
      </c>
      <c r="I8" s="65">
        <v>43543.625</v>
      </c>
      <c r="J8" s="41"/>
      <c r="K8" s="69">
        <f>IF(OR(LEFT(Table1[[#This Row],[色号
Mã màu]],2)="H+", LEFT(Table1[[#This Row],[色号
Mã màu]],2)="CH+"),1,0)</f>
        <v>1</v>
      </c>
      <c r="L8" s="69">
        <f>IFERROR(FIND("+",Table1[[#This Row],[色号
Mã màu]],1),1)</f>
        <v>2</v>
      </c>
      <c r="M8" s="69">
        <f>IF(AND(Table1[[#This Row],[Trung gian]]&gt;1,Table1[[#This Row],[Nhóm 1(H+,CH+)]]=0),1,0)</f>
        <v>0</v>
      </c>
      <c r="N8" s="69">
        <f>IF(OR(Table1[[#This Row],[Nhóm 1(H+,CH+)]]=1,Table1[[#This Row],[Nhóm 2(+ còn lại)]]=1),0,1)</f>
        <v>0</v>
      </c>
    </row>
    <row r="9" spans="1:14" s="17" customFormat="1" ht="33" customHeight="1">
      <c r="A9" s="40"/>
      <c r="B9" s="63" t="s">
        <v>53</v>
      </c>
      <c r="C9" s="63" t="s">
        <v>90</v>
      </c>
      <c r="D9" s="63" t="s">
        <v>104</v>
      </c>
      <c r="E9" s="63" t="s">
        <v>3</v>
      </c>
      <c r="F9" s="64"/>
      <c r="G9" s="63" t="s">
        <v>4</v>
      </c>
      <c r="H9" s="63" t="s">
        <v>28</v>
      </c>
      <c r="I9" s="65">
        <v>43543.625</v>
      </c>
      <c r="J9" s="41"/>
      <c r="K9" s="69">
        <f>IF(OR(LEFT(Table1[[#This Row],[色号
Mã màu]],2)="H+", LEFT(Table1[[#This Row],[色号
Mã màu]],2)="CH+"),1,0)</f>
        <v>1</v>
      </c>
      <c r="L9" s="69">
        <f>IFERROR(FIND("+",Table1[[#This Row],[色号
Mã màu]],1),1)</f>
        <v>2</v>
      </c>
      <c r="M9" s="69">
        <f>IF(AND(Table1[[#This Row],[Trung gian]]&gt;1,Table1[[#This Row],[Nhóm 1(H+,CH+)]]=0),1,0)</f>
        <v>0</v>
      </c>
      <c r="N9" s="69">
        <f>IF(OR(Table1[[#This Row],[Nhóm 1(H+,CH+)]]=1,Table1[[#This Row],[Nhóm 2(+ còn lại)]]=1),0,1)</f>
        <v>0</v>
      </c>
    </row>
    <row r="10" spans="1:14" s="17" customFormat="1" ht="33" customHeight="1">
      <c r="A10" s="40"/>
      <c r="B10" s="63" t="s">
        <v>54</v>
      </c>
      <c r="C10" s="63" t="s">
        <v>90</v>
      </c>
      <c r="D10" s="63" t="s">
        <v>104</v>
      </c>
      <c r="E10" s="63" t="s">
        <v>3</v>
      </c>
      <c r="F10" s="64"/>
      <c r="G10" s="63" t="s">
        <v>4</v>
      </c>
      <c r="H10" s="63" t="s">
        <v>28</v>
      </c>
      <c r="I10" s="65">
        <v>43543.565972222219</v>
      </c>
      <c r="J10" s="41"/>
      <c r="K10" s="69">
        <f>IF(OR(LEFT(Table1[[#This Row],[色号
Mã màu]],2)="H+", LEFT(Table1[[#This Row],[色号
Mã màu]],2)="CH+"),1,0)</f>
        <v>1</v>
      </c>
      <c r="L10" s="69">
        <f>IFERROR(FIND("+",Table1[[#This Row],[色号
Mã màu]],1),1)</f>
        <v>2</v>
      </c>
      <c r="M10" s="69">
        <f>IF(AND(Table1[[#This Row],[Trung gian]]&gt;1,Table1[[#This Row],[Nhóm 1(H+,CH+)]]=0),1,0)</f>
        <v>0</v>
      </c>
      <c r="N10" s="69">
        <f>IF(OR(Table1[[#This Row],[Nhóm 1(H+,CH+)]]=1,Table1[[#This Row],[Nhóm 2(+ còn lại)]]=1),0,1)</f>
        <v>0</v>
      </c>
    </row>
    <row r="11" spans="1:14" s="17" customFormat="1" ht="33" customHeight="1">
      <c r="A11" s="40"/>
      <c r="B11" s="63" t="s">
        <v>55</v>
      </c>
      <c r="C11" s="63" t="s">
        <v>46</v>
      </c>
      <c r="D11" s="63" t="s">
        <v>105</v>
      </c>
      <c r="E11" s="63" t="s">
        <v>3</v>
      </c>
      <c r="F11" s="64"/>
      <c r="G11" s="63" t="s">
        <v>4</v>
      </c>
      <c r="H11" s="63" t="s">
        <v>28</v>
      </c>
      <c r="I11" s="65">
        <v>43543.657638888886</v>
      </c>
      <c r="J11" s="41"/>
      <c r="K11" s="69">
        <f>IF(OR(LEFT(Table1[[#This Row],[色号
Mã màu]],2)="H+", LEFT(Table1[[#This Row],[色号
Mã màu]],2)="CH+"),1,0)</f>
        <v>1</v>
      </c>
      <c r="L11" s="69">
        <f>IFERROR(FIND("+",Table1[[#This Row],[色号
Mã màu]],1),1)</f>
        <v>2</v>
      </c>
      <c r="M11" s="69">
        <f>IF(AND(Table1[[#This Row],[Trung gian]]&gt;1,Table1[[#This Row],[Nhóm 1(H+,CH+)]]=0),1,0)</f>
        <v>0</v>
      </c>
      <c r="N11" s="69">
        <f>IF(OR(Table1[[#This Row],[Nhóm 1(H+,CH+)]]=1,Table1[[#This Row],[Nhóm 2(+ còn lại)]]=1),0,1)</f>
        <v>0</v>
      </c>
    </row>
    <row r="12" spans="1:14" s="17" customFormat="1" ht="33" customHeight="1">
      <c r="A12" s="40"/>
      <c r="B12" s="63" t="s">
        <v>56</v>
      </c>
      <c r="C12" s="63" t="s">
        <v>41</v>
      </c>
      <c r="D12" s="63" t="s">
        <v>106</v>
      </c>
      <c r="E12" s="63" t="s">
        <v>0</v>
      </c>
      <c r="F12" s="64"/>
      <c r="G12" s="63" t="s">
        <v>1</v>
      </c>
      <c r="H12" s="63" t="s">
        <v>2</v>
      </c>
      <c r="I12" s="65">
        <v>43542.913888888892</v>
      </c>
      <c r="J12" s="41"/>
      <c r="K12" s="69">
        <f>IF(OR(LEFT(Table1[[#This Row],[色号
Mã màu]],2)="H+", LEFT(Table1[[#This Row],[色号
Mã màu]],2)="CH+"),1,0)</f>
        <v>0</v>
      </c>
      <c r="L12" s="69">
        <f>IFERROR(FIND("+",Table1[[#This Row],[色号
Mã màu]],1),1)</f>
        <v>1</v>
      </c>
      <c r="M12" s="69">
        <f>IF(AND(Table1[[#This Row],[Trung gian]]&gt;1,Table1[[#This Row],[Nhóm 1(H+,CH+)]]=0),1,0)</f>
        <v>0</v>
      </c>
      <c r="N12" s="69">
        <f>IF(OR(Table1[[#This Row],[Nhóm 1(H+,CH+)]]=1,Table1[[#This Row],[Nhóm 2(+ còn lại)]]=1),0,1)</f>
        <v>1</v>
      </c>
    </row>
    <row r="13" spans="1:14" s="17" customFormat="1" ht="33" customHeight="1">
      <c r="A13" s="40"/>
      <c r="B13" s="63" t="s">
        <v>57</v>
      </c>
      <c r="C13" s="63" t="s">
        <v>34</v>
      </c>
      <c r="D13" s="63" t="s">
        <v>107</v>
      </c>
      <c r="E13" s="63" t="s">
        <v>0</v>
      </c>
      <c r="F13" s="64"/>
      <c r="G13" s="63" t="s">
        <v>1</v>
      </c>
      <c r="H13" s="63" t="s">
        <v>2</v>
      </c>
      <c r="I13" s="65">
        <v>43543.213194444441</v>
      </c>
      <c r="J13" s="41"/>
      <c r="K13" s="69">
        <f>IF(OR(LEFT(Table1[[#This Row],[色号
Mã màu]],2)="H+", LEFT(Table1[[#This Row],[色号
Mã màu]],2)="CH+"),1,0)</f>
        <v>0</v>
      </c>
      <c r="L13" s="69">
        <f>IFERROR(FIND("+",Table1[[#This Row],[色号
Mã màu]],1),1)</f>
        <v>1</v>
      </c>
      <c r="M13" s="69">
        <f>IF(AND(Table1[[#This Row],[Trung gian]]&gt;1,Table1[[#This Row],[Nhóm 1(H+,CH+)]]=0),1,0)</f>
        <v>0</v>
      </c>
      <c r="N13" s="69">
        <f>IF(OR(Table1[[#This Row],[Nhóm 1(H+,CH+)]]=1,Table1[[#This Row],[Nhóm 2(+ còn lại)]]=1),0,1)</f>
        <v>1</v>
      </c>
    </row>
    <row r="14" spans="1:14" s="17" customFormat="1" ht="33" customHeight="1">
      <c r="A14" s="40"/>
      <c r="B14" s="63" t="s">
        <v>58</v>
      </c>
      <c r="C14" s="63" t="s">
        <v>91</v>
      </c>
      <c r="D14" s="63" t="s">
        <v>108</v>
      </c>
      <c r="E14" s="63" t="s">
        <v>0</v>
      </c>
      <c r="F14" s="64"/>
      <c r="G14" s="63" t="s">
        <v>1</v>
      </c>
      <c r="H14" s="63" t="s">
        <v>2</v>
      </c>
      <c r="I14" s="65">
        <v>43543.597222222219</v>
      </c>
      <c r="J14" s="41"/>
      <c r="K14" s="69">
        <f>IF(OR(LEFT(Table1[[#This Row],[色号
Mã màu]],2)="H+", LEFT(Table1[[#This Row],[色号
Mã màu]],2)="CH+"),1,0)</f>
        <v>0</v>
      </c>
      <c r="L14" s="69">
        <f>IFERROR(FIND("+",Table1[[#This Row],[色号
Mã màu]],1),1)</f>
        <v>1</v>
      </c>
      <c r="M14" s="69">
        <f>IF(AND(Table1[[#This Row],[Trung gian]]&gt;1,Table1[[#This Row],[Nhóm 1(H+,CH+)]]=0),1,0)</f>
        <v>0</v>
      </c>
      <c r="N14" s="69">
        <f>IF(OR(Table1[[#This Row],[Nhóm 1(H+,CH+)]]=1,Table1[[#This Row],[Nhóm 2(+ còn lại)]]=1),0,1)</f>
        <v>1</v>
      </c>
    </row>
    <row r="15" spans="1:14" s="17" customFormat="1" ht="33" customHeight="1">
      <c r="A15" s="40"/>
      <c r="B15" s="63" t="s">
        <v>59</v>
      </c>
      <c r="C15" s="63" t="s">
        <v>92</v>
      </c>
      <c r="D15" s="63" t="s">
        <v>109</v>
      </c>
      <c r="E15" s="63" t="s">
        <v>0</v>
      </c>
      <c r="F15" s="64"/>
      <c r="G15" s="63" t="s">
        <v>1</v>
      </c>
      <c r="H15" s="63" t="s">
        <v>2</v>
      </c>
      <c r="I15" s="65">
        <v>43543.115277777775</v>
      </c>
      <c r="J15" s="41"/>
      <c r="K15" s="69">
        <f>IF(OR(LEFT(Table1[[#This Row],[色号
Mã màu]],2)="H+", LEFT(Table1[[#This Row],[色号
Mã màu]],2)="CH+"),1,0)</f>
        <v>0</v>
      </c>
      <c r="L15" s="69">
        <f>IFERROR(FIND("+",Table1[[#This Row],[色号
Mã màu]],1),1)</f>
        <v>1</v>
      </c>
      <c r="M15" s="69">
        <f>IF(AND(Table1[[#This Row],[Trung gian]]&gt;1,Table1[[#This Row],[Nhóm 1(H+,CH+)]]=0),1,0)</f>
        <v>0</v>
      </c>
      <c r="N15" s="69">
        <f>IF(OR(Table1[[#This Row],[Nhóm 1(H+,CH+)]]=1,Table1[[#This Row],[Nhóm 2(+ còn lại)]]=1),0,1)</f>
        <v>1</v>
      </c>
    </row>
    <row r="16" spans="1:14" s="17" customFormat="1" ht="33" customHeight="1">
      <c r="A16" s="40"/>
      <c r="B16" s="63" t="s">
        <v>60</v>
      </c>
      <c r="C16" s="63" t="s">
        <v>36</v>
      </c>
      <c r="D16" s="63" t="s">
        <v>110</v>
      </c>
      <c r="E16" s="63" t="s">
        <v>0</v>
      </c>
      <c r="F16" s="64"/>
      <c r="G16" s="63" t="s">
        <v>1</v>
      </c>
      <c r="H16" s="63" t="s">
        <v>2</v>
      </c>
      <c r="I16" s="65">
        <v>43543.619444444441</v>
      </c>
      <c r="J16" s="41"/>
      <c r="K16" s="69">
        <f>IF(OR(LEFT(Table1[[#This Row],[色号
Mã màu]],2)="H+", LEFT(Table1[[#This Row],[色号
Mã màu]],2)="CH+"),1,0)</f>
        <v>0</v>
      </c>
      <c r="L16" s="69">
        <f>IFERROR(FIND("+",Table1[[#This Row],[色号
Mã màu]],1),1)</f>
        <v>2</v>
      </c>
      <c r="M16" s="69">
        <f>IF(AND(Table1[[#This Row],[Trung gian]]&gt;1,Table1[[#This Row],[Nhóm 1(H+,CH+)]]=0),1,0)</f>
        <v>1</v>
      </c>
      <c r="N16" s="69">
        <f>IF(OR(Table1[[#This Row],[Nhóm 1(H+,CH+)]]=1,Table1[[#This Row],[Nhóm 2(+ còn lại)]]=1),0,1)</f>
        <v>0</v>
      </c>
    </row>
    <row r="17" spans="1:14" s="17" customFormat="1" ht="33" customHeight="1">
      <c r="A17" s="40"/>
      <c r="B17" s="63" t="s">
        <v>61</v>
      </c>
      <c r="C17" s="63" t="s">
        <v>93</v>
      </c>
      <c r="D17" s="63" t="s">
        <v>111</v>
      </c>
      <c r="E17" s="63" t="s">
        <v>0</v>
      </c>
      <c r="F17" s="64"/>
      <c r="G17" s="63" t="s">
        <v>1</v>
      </c>
      <c r="H17" s="63" t="s">
        <v>2</v>
      </c>
      <c r="I17" s="65">
        <v>43543.252083333333</v>
      </c>
      <c r="J17" s="41"/>
      <c r="K17" s="69">
        <f>IF(OR(LEFT(Table1[[#This Row],[色号
Mã màu]],2)="H+", LEFT(Table1[[#This Row],[色号
Mã màu]],2)="CH+"),1,0)</f>
        <v>0</v>
      </c>
      <c r="L17" s="69">
        <f>IFERROR(FIND("+",Table1[[#This Row],[色号
Mã màu]],1),1)</f>
        <v>1</v>
      </c>
      <c r="M17" s="69">
        <f>IF(AND(Table1[[#This Row],[Trung gian]]&gt;1,Table1[[#This Row],[Nhóm 1(H+,CH+)]]=0),1,0)</f>
        <v>0</v>
      </c>
      <c r="N17" s="69">
        <f>IF(OR(Table1[[#This Row],[Nhóm 1(H+,CH+)]]=1,Table1[[#This Row],[Nhóm 2(+ còn lại)]]=1),0,1)</f>
        <v>1</v>
      </c>
    </row>
    <row r="18" spans="1:14" s="17" customFormat="1" ht="33" customHeight="1">
      <c r="A18" s="40"/>
      <c r="B18" s="63" t="s">
        <v>62</v>
      </c>
      <c r="C18" s="63" t="s">
        <v>94</v>
      </c>
      <c r="D18" s="63" t="s">
        <v>112</v>
      </c>
      <c r="E18" s="63" t="s">
        <v>0</v>
      </c>
      <c r="F18" s="64"/>
      <c r="G18" s="63" t="s">
        <v>1</v>
      </c>
      <c r="H18" s="63" t="s">
        <v>2</v>
      </c>
      <c r="I18" s="65">
        <v>43543.574999999997</v>
      </c>
      <c r="J18" s="41"/>
      <c r="K18" s="69">
        <f>IF(OR(LEFT(Table1[[#This Row],[色号
Mã màu]],2)="H+", LEFT(Table1[[#This Row],[色号
Mã màu]],2)="CH+"),1,0)</f>
        <v>0</v>
      </c>
      <c r="L18" s="69">
        <f>IFERROR(FIND("+",Table1[[#This Row],[色号
Mã màu]],1),1)</f>
        <v>2</v>
      </c>
      <c r="M18" s="69">
        <f>IF(AND(Table1[[#This Row],[Trung gian]]&gt;1,Table1[[#This Row],[Nhóm 1(H+,CH+)]]=0),1,0)</f>
        <v>1</v>
      </c>
      <c r="N18" s="69">
        <f>IF(OR(Table1[[#This Row],[Nhóm 1(H+,CH+)]]=1,Table1[[#This Row],[Nhóm 2(+ còn lại)]]=1),0,1)</f>
        <v>0</v>
      </c>
    </row>
    <row r="19" spans="1:14" s="17" customFormat="1" ht="33" customHeight="1">
      <c r="A19" s="40"/>
      <c r="B19" s="59" t="s">
        <v>63</v>
      </c>
      <c r="C19" s="59" t="s">
        <v>95</v>
      </c>
      <c r="D19" s="59" t="s">
        <v>113</v>
      </c>
      <c r="E19" s="59" t="s">
        <v>0</v>
      </c>
      <c r="F19" s="58"/>
      <c r="G19" s="59" t="s">
        <v>1</v>
      </c>
      <c r="H19" s="59" t="s">
        <v>2</v>
      </c>
      <c r="I19" s="60">
        <v>43543.115277777775</v>
      </c>
      <c r="J19" s="41"/>
      <c r="K19" s="69">
        <f>IF(OR(LEFT(Table1[[#This Row],[色号
Mã màu]],2)="H+", LEFT(Table1[[#This Row],[色号
Mã màu]],2)="CH+"),1,0)</f>
        <v>0</v>
      </c>
      <c r="L19" s="69">
        <f>IFERROR(FIND("+",Table1[[#This Row],[色号
Mã màu]],1),1)</f>
        <v>1</v>
      </c>
      <c r="M19" s="69">
        <f>IF(AND(Table1[[#This Row],[Trung gian]]&gt;1,Table1[[#This Row],[Nhóm 1(H+,CH+)]]=0),1,0)</f>
        <v>0</v>
      </c>
      <c r="N19" s="69">
        <f>IF(OR(Table1[[#This Row],[Nhóm 1(H+,CH+)]]=1,Table1[[#This Row],[Nhóm 2(+ còn lại)]]=1),0,1)</f>
        <v>1</v>
      </c>
    </row>
    <row r="20" spans="1:14" s="17" customFormat="1" ht="33" customHeight="1">
      <c r="A20" s="40"/>
      <c r="B20" s="63" t="s">
        <v>64</v>
      </c>
      <c r="C20" s="63" t="s">
        <v>96</v>
      </c>
      <c r="D20" s="63" t="s">
        <v>114</v>
      </c>
      <c r="E20" s="63" t="s">
        <v>0</v>
      </c>
      <c r="F20" s="64"/>
      <c r="G20" s="63" t="s">
        <v>1</v>
      </c>
      <c r="H20" s="63" t="s">
        <v>2</v>
      </c>
      <c r="I20" s="65">
        <v>43543.212500000001</v>
      </c>
      <c r="J20" s="41"/>
      <c r="K20" s="69">
        <f>IF(OR(LEFT(Table1[[#This Row],[色号
Mã màu]],2)="H+", LEFT(Table1[[#This Row],[色号
Mã màu]],2)="CH+"),1,0)</f>
        <v>1</v>
      </c>
      <c r="L20" s="69">
        <f>IFERROR(FIND("+",Table1[[#This Row],[色号
Mã màu]],1),1)</f>
        <v>2</v>
      </c>
      <c r="M20" s="69">
        <f>IF(AND(Table1[[#This Row],[Trung gian]]&gt;1,Table1[[#This Row],[Nhóm 1(H+,CH+)]]=0),1,0)</f>
        <v>0</v>
      </c>
      <c r="N20" s="69">
        <f>IF(OR(Table1[[#This Row],[Nhóm 1(H+,CH+)]]=1,Table1[[#This Row],[Nhóm 2(+ còn lại)]]=1),0,1)</f>
        <v>0</v>
      </c>
    </row>
    <row r="21" spans="1:14" s="17" customFormat="1" ht="33" customHeight="1">
      <c r="A21" s="40"/>
      <c r="B21" s="63" t="s">
        <v>65</v>
      </c>
      <c r="C21" s="63" t="s">
        <v>97</v>
      </c>
      <c r="D21" s="63" t="s">
        <v>115</v>
      </c>
      <c r="E21" s="63" t="s">
        <v>3</v>
      </c>
      <c r="F21" s="64"/>
      <c r="G21" s="63" t="s">
        <v>4</v>
      </c>
      <c r="H21" s="63" t="s">
        <v>37</v>
      </c>
      <c r="I21" s="65">
        <v>43543.65625</v>
      </c>
      <c r="J21" s="41"/>
      <c r="K21" s="69">
        <f>IF(OR(LEFT(Table1[[#This Row],[色号
Mã màu]],2)="H+", LEFT(Table1[[#This Row],[色号
Mã màu]],2)="CH+"),1,0)</f>
        <v>0</v>
      </c>
      <c r="L21" s="69">
        <f>IFERROR(FIND("+",Table1[[#This Row],[色号
Mã màu]],1),1)</f>
        <v>1</v>
      </c>
      <c r="M21" s="69">
        <f>IF(AND(Table1[[#This Row],[Trung gian]]&gt;1,Table1[[#This Row],[Nhóm 1(H+,CH+)]]=0),1,0)</f>
        <v>0</v>
      </c>
      <c r="N21" s="69">
        <f>IF(OR(Table1[[#This Row],[Nhóm 1(H+,CH+)]]=1,Table1[[#This Row],[Nhóm 2(+ còn lại)]]=1),0,1)</f>
        <v>1</v>
      </c>
    </row>
    <row r="22" spans="1:14" s="17" customFormat="1" ht="33" customHeight="1">
      <c r="A22" s="40"/>
      <c r="B22" s="63" t="s">
        <v>66</v>
      </c>
      <c r="C22" s="63" t="s">
        <v>42</v>
      </c>
      <c r="D22" s="63" t="s">
        <v>116</v>
      </c>
      <c r="E22" s="63" t="s">
        <v>0</v>
      </c>
      <c r="F22" s="64"/>
      <c r="G22" s="63" t="s">
        <v>1</v>
      </c>
      <c r="H22" s="63" t="s">
        <v>2</v>
      </c>
      <c r="I22" s="65">
        <v>43543.599305555559</v>
      </c>
      <c r="J22" s="41"/>
      <c r="K22" s="69">
        <f>IF(OR(LEFT(Table1[[#This Row],[色号
Mã màu]],2)="H+", LEFT(Table1[[#This Row],[色号
Mã màu]],2)="CH+"),1,0)</f>
        <v>0</v>
      </c>
      <c r="L22" s="69">
        <f>IFERROR(FIND("+",Table1[[#This Row],[色号
Mã màu]],1),1)</f>
        <v>1</v>
      </c>
      <c r="M22" s="69">
        <f>IF(AND(Table1[[#This Row],[Trung gian]]&gt;1,Table1[[#This Row],[Nhóm 1(H+,CH+)]]=0),1,0)</f>
        <v>0</v>
      </c>
      <c r="N22" s="69">
        <f>IF(OR(Table1[[#This Row],[Nhóm 1(H+,CH+)]]=1,Table1[[#This Row],[Nhóm 2(+ còn lại)]]=1),0,1)</f>
        <v>1</v>
      </c>
    </row>
    <row r="23" spans="1:14" s="17" customFormat="1" ht="33" customHeight="1">
      <c r="A23" s="40"/>
      <c r="B23" s="63" t="s">
        <v>67</v>
      </c>
      <c r="C23" s="63" t="s">
        <v>46</v>
      </c>
      <c r="D23" s="63" t="s">
        <v>105</v>
      </c>
      <c r="E23" s="63" t="s">
        <v>0</v>
      </c>
      <c r="F23" s="64"/>
      <c r="G23" s="63" t="s">
        <v>1</v>
      </c>
      <c r="H23" s="63" t="s">
        <v>2</v>
      </c>
      <c r="I23" s="65">
        <v>43543.475694444445</v>
      </c>
      <c r="J23" s="41"/>
      <c r="K23" s="69">
        <f>IF(OR(LEFT(Table1[[#This Row],[色号
Mã màu]],2)="H+", LEFT(Table1[[#This Row],[色号
Mã màu]],2)="CH+"),1,0)</f>
        <v>1</v>
      </c>
      <c r="L23" s="69">
        <f>IFERROR(FIND("+",Table1[[#This Row],[色号
Mã màu]],1),1)</f>
        <v>2</v>
      </c>
      <c r="M23" s="69">
        <f>IF(AND(Table1[[#This Row],[Trung gian]]&gt;1,Table1[[#This Row],[Nhóm 1(H+,CH+)]]=0),1,0)</f>
        <v>0</v>
      </c>
      <c r="N23" s="69">
        <f>IF(OR(Table1[[#This Row],[Nhóm 1(H+,CH+)]]=1,Table1[[#This Row],[Nhóm 2(+ còn lại)]]=1),0,1)</f>
        <v>0</v>
      </c>
    </row>
    <row r="24" spans="1:14" s="17" customFormat="1" ht="33" customHeight="1">
      <c r="A24" s="40"/>
      <c r="B24" s="63" t="s">
        <v>40</v>
      </c>
      <c r="C24" s="63" t="s">
        <v>34</v>
      </c>
      <c r="D24" s="63" t="s">
        <v>38</v>
      </c>
      <c r="E24" s="63" t="s">
        <v>0</v>
      </c>
      <c r="F24" s="64"/>
      <c r="G24" s="63" t="s">
        <v>1</v>
      </c>
      <c r="H24" s="63" t="s">
        <v>2</v>
      </c>
      <c r="I24" s="65">
        <v>43534.452777777777</v>
      </c>
      <c r="J24" s="41"/>
      <c r="K24" s="69">
        <f>IF(OR(LEFT(Table1[[#This Row],[色号
Mã màu]],2)="H+", LEFT(Table1[[#This Row],[色号
Mã màu]],2)="CH+"),1,0)</f>
        <v>0</v>
      </c>
      <c r="L24" s="69">
        <f>IFERROR(FIND("+",Table1[[#This Row],[色号
Mã màu]],1),1)</f>
        <v>1</v>
      </c>
      <c r="M24" s="69">
        <f>IF(AND(Table1[[#This Row],[Trung gian]]&gt;1,Table1[[#This Row],[Nhóm 1(H+,CH+)]]=0),1,0)</f>
        <v>0</v>
      </c>
      <c r="N24" s="69">
        <f>IF(OR(Table1[[#This Row],[Nhóm 1(H+,CH+)]]=1,Table1[[#This Row],[Nhóm 2(+ còn lại)]]=1),0,1)</f>
        <v>1</v>
      </c>
    </row>
    <row r="25" spans="1:14" s="17" customFormat="1" ht="33" customHeight="1">
      <c r="A25" s="40"/>
      <c r="B25" s="63" t="s">
        <v>68</v>
      </c>
      <c r="C25" s="63" t="s">
        <v>35</v>
      </c>
      <c r="D25" s="63" t="s">
        <v>117</v>
      </c>
      <c r="E25" s="63" t="s">
        <v>0</v>
      </c>
      <c r="F25" s="64"/>
      <c r="G25" s="63" t="s">
        <v>33</v>
      </c>
      <c r="H25" s="63" t="s">
        <v>2</v>
      </c>
      <c r="I25" s="65">
        <v>43543.524305555555</v>
      </c>
      <c r="J25" s="41"/>
      <c r="K25" s="69">
        <f>IF(OR(LEFT(Table1[[#This Row],[色号
Mã màu]],2)="H+", LEFT(Table1[[#This Row],[色号
Mã màu]],2)="CH+"),1,0)</f>
        <v>0</v>
      </c>
      <c r="L25" s="69">
        <f>IFERROR(FIND("+",Table1[[#This Row],[色号
Mã màu]],1),1)</f>
        <v>1</v>
      </c>
      <c r="M25" s="69">
        <f>IF(AND(Table1[[#This Row],[Trung gian]]&gt;1,Table1[[#This Row],[Nhóm 1(H+,CH+)]]=0),1,0)</f>
        <v>0</v>
      </c>
      <c r="N25" s="69">
        <f>IF(OR(Table1[[#This Row],[Nhóm 1(H+,CH+)]]=1,Table1[[#This Row],[Nhóm 2(+ còn lại)]]=1),0,1)</f>
        <v>1</v>
      </c>
    </row>
    <row r="26" spans="1:14" s="17" customFormat="1" ht="33" customHeight="1">
      <c r="A26" s="40"/>
      <c r="B26" s="63" t="s">
        <v>69</v>
      </c>
      <c r="C26" s="63" t="s">
        <v>89</v>
      </c>
      <c r="D26" s="63" t="s">
        <v>118</v>
      </c>
      <c r="E26" s="63" t="s">
        <v>0</v>
      </c>
      <c r="F26" s="64"/>
      <c r="G26" s="63" t="s">
        <v>1</v>
      </c>
      <c r="H26" s="63" t="s">
        <v>2</v>
      </c>
      <c r="I26" s="65">
        <v>43542.915277777778</v>
      </c>
      <c r="J26" s="41"/>
      <c r="K26" s="69">
        <f>IF(OR(LEFT(Table1[[#This Row],[色号
Mã màu]],2)="H+", LEFT(Table1[[#This Row],[色号
Mã màu]],2)="CH+"),1,0)</f>
        <v>0</v>
      </c>
      <c r="L26" s="69">
        <f>IFERROR(FIND("+",Table1[[#This Row],[色号
Mã màu]],1),1)</f>
        <v>1</v>
      </c>
      <c r="M26" s="69">
        <f>IF(AND(Table1[[#This Row],[Trung gian]]&gt;1,Table1[[#This Row],[Nhóm 1(H+,CH+)]]=0),1,0)</f>
        <v>0</v>
      </c>
      <c r="N26" s="69">
        <f>IF(OR(Table1[[#This Row],[Nhóm 1(H+,CH+)]]=1,Table1[[#This Row],[Nhóm 2(+ còn lại)]]=1),0,1)</f>
        <v>1</v>
      </c>
    </row>
    <row r="27" spans="1:14" s="17" customFormat="1" ht="33" customHeight="1">
      <c r="A27" s="40"/>
      <c r="B27" s="63" t="s">
        <v>70</v>
      </c>
      <c r="C27" s="63" t="s">
        <v>98</v>
      </c>
      <c r="D27" s="63" t="s">
        <v>119</v>
      </c>
      <c r="E27" s="63" t="s">
        <v>0</v>
      </c>
      <c r="F27" s="64"/>
      <c r="G27" s="63" t="s">
        <v>1</v>
      </c>
      <c r="H27" s="63" t="s">
        <v>27</v>
      </c>
      <c r="I27" s="65">
        <v>43538.489583333336</v>
      </c>
      <c r="J27" s="41"/>
      <c r="K27" s="69">
        <f>IF(OR(LEFT(Table1[[#This Row],[色号
Mã màu]],2)="H+", LEFT(Table1[[#This Row],[色号
Mã màu]],2)="CH+"),1,0)</f>
        <v>0</v>
      </c>
      <c r="L27" s="69">
        <f>IFERROR(FIND("+",Table1[[#This Row],[色号
Mã màu]],1),1)</f>
        <v>2</v>
      </c>
      <c r="M27" s="69">
        <f>IF(AND(Table1[[#This Row],[Trung gian]]&gt;1,Table1[[#This Row],[Nhóm 1(H+,CH+)]]=0),1,0)</f>
        <v>1</v>
      </c>
      <c r="N27" s="69">
        <f>IF(OR(Table1[[#This Row],[Nhóm 1(H+,CH+)]]=1,Table1[[#This Row],[Nhóm 2(+ còn lại)]]=1),0,1)</f>
        <v>0</v>
      </c>
    </row>
    <row r="28" spans="1:14" s="17" customFormat="1" ht="33" customHeight="1">
      <c r="A28" s="40"/>
      <c r="B28" s="63" t="s">
        <v>71</v>
      </c>
      <c r="C28" s="63" t="s">
        <v>41</v>
      </c>
      <c r="D28" s="63" t="s">
        <v>120</v>
      </c>
      <c r="E28" s="63" t="s">
        <v>3</v>
      </c>
      <c r="F28" s="64"/>
      <c r="G28" s="63" t="s">
        <v>4</v>
      </c>
      <c r="H28" s="63" t="s">
        <v>37</v>
      </c>
      <c r="I28" s="65">
        <v>43543.658333333333</v>
      </c>
      <c r="J28" s="41"/>
      <c r="K28" s="69">
        <f>IF(OR(LEFT(Table1[[#This Row],[色号
Mã màu]],2)="H+", LEFT(Table1[[#This Row],[色号
Mã màu]],2)="CH+"),1,0)</f>
        <v>0</v>
      </c>
      <c r="L28" s="69">
        <f>IFERROR(FIND("+",Table1[[#This Row],[色号
Mã màu]],1),1)</f>
        <v>1</v>
      </c>
      <c r="M28" s="69">
        <f>IF(AND(Table1[[#This Row],[Trung gian]]&gt;1,Table1[[#This Row],[Nhóm 1(H+,CH+)]]=0),1,0)</f>
        <v>0</v>
      </c>
      <c r="N28" s="69">
        <f>IF(OR(Table1[[#This Row],[Nhóm 1(H+,CH+)]]=1,Table1[[#This Row],[Nhóm 2(+ còn lại)]]=1),0,1)</f>
        <v>1</v>
      </c>
    </row>
    <row r="29" spans="1:14" s="17" customFormat="1" ht="33" customHeight="1">
      <c r="A29" s="40"/>
      <c r="B29" s="63" t="s">
        <v>72</v>
      </c>
      <c r="C29" s="63" t="s">
        <v>35</v>
      </c>
      <c r="D29" s="63" t="s">
        <v>121</v>
      </c>
      <c r="E29" s="63" t="s">
        <v>0</v>
      </c>
      <c r="F29" s="64"/>
      <c r="G29" s="63" t="s">
        <v>33</v>
      </c>
      <c r="H29" s="63" t="s">
        <v>2</v>
      </c>
      <c r="I29" s="65">
        <v>43543.500694444447</v>
      </c>
      <c r="J29" s="41"/>
      <c r="K29" s="69">
        <f>IF(OR(LEFT(Table1[[#This Row],[色号
Mã màu]],2)="H+", LEFT(Table1[[#This Row],[色号
Mã màu]],2)="CH+"),1,0)</f>
        <v>1</v>
      </c>
      <c r="L29" s="69">
        <f>IFERROR(FIND("+",Table1[[#This Row],[色号
Mã màu]],1),1)</f>
        <v>2</v>
      </c>
      <c r="M29" s="69">
        <f>IF(AND(Table1[[#This Row],[Trung gian]]&gt;1,Table1[[#This Row],[Nhóm 1(H+,CH+)]]=0),1,0)</f>
        <v>0</v>
      </c>
      <c r="N29" s="69">
        <f>IF(OR(Table1[[#This Row],[Nhóm 1(H+,CH+)]]=1,Table1[[#This Row],[Nhóm 2(+ còn lại)]]=1),0,1)</f>
        <v>0</v>
      </c>
    </row>
    <row r="30" spans="1:14" s="17" customFormat="1" ht="33" customHeight="1">
      <c r="A30" s="40"/>
      <c r="B30" s="63" t="s">
        <v>73</v>
      </c>
      <c r="C30" s="63" t="s">
        <v>31</v>
      </c>
      <c r="D30" s="63" t="s">
        <v>32</v>
      </c>
      <c r="E30" s="63" t="s">
        <v>3</v>
      </c>
      <c r="F30" s="64"/>
      <c r="G30" s="63" t="s">
        <v>4</v>
      </c>
      <c r="H30" s="63" t="s">
        <v>37</v>
      </c>
      <c r="I30" s="65">
        <v>43543.657638888886</v>
      </c>
      <c r="J30" s="41"/>
      <c r="K30" s="69">
        <f>IF(OR(LEFT(Table1[[#This Row],[色号
Mã màu]],2)="H+", LEFT(Table1[[#This Row],[色号
Mã màu]],2)="CH+"),1,0)</f>
        <v>0</v>
      </c>
      <c r="L30" s="69">
        <f>IFERROR(FIND("+",Table1[[#This Row],[色号
Mã màu]],1),1)</f>
        <v>1</v>
      </c>
      <c r="M30" s="69">
        <f>IF(AND(Table1[[#This Row],[Trung gian]]&gt;1,Table1[[#This Row],[Nhóm 1(H+,CH+)]]=0),1,0)</f>
        <v>0</v>
      </c>
      <c r="N30" s="69">
        <f>IF(OR(Table1[[#This Row],[Nhóm 1(H+,CH+)]]=1,Table1[[#This Row],[Nhóm 2(+ còn lại)]]=1),0,1)</f>
        <v>1</v>
      </c>
    </row>
    <row r="31" spans="1:14" s="17" customFormat="1" ht="33" customHeight="1">
      <c r="A31" s="40"/>
      <c r="B31" s="63" t="s">
        <v>74</v>
      </c>
      <c r="C31" s="63" t="s">
        <v>39</v>
      </c>
      <c r="D31" s="63" t="s">
        <v>47</v>
      </c>
      <c r="E31" s="63" t="s">
        <v>0</v>
      </c>
      <c r="F31" s="64"/>
      <c r="G31" s="63" t="s">
        <v>1</v>
      </c>
      <c r="H31" s="63" t="s">
        <v>2</v>
      </c>
      <c r="I31" s="65">
        <v>43540.502083333333</v>
      </c>
      <c r="J31" s="41"/>
      <c r="K31" s="69">
        <f>IF(OR(LEFT(Table1[[#This Row],[色号
Mã màu]],2)="H+", LEFT(Table1[[#This Row],[色号
Mã màu]],2)="CH+"),1,0)</f>
        <v>0</v>
      </c>
      <c r="L31" s="69">
        <f>IFERROR(FIND("+",Table1[[#This Row],[色号
Mã màu]],1),1)</f>
        <v>2</v>
      </c>
      <c r="M31" s="69">
        <f>IF(AND(Table1[[#This Row],[Trung gian]]&gt;1,Table1[[#This Row],[Nhóm 1(H+,CH+)]]=0),1,0)</f>
        <v>1</v>
      </c>
      <c r="N31" s="69">
        <f>IF(OR(Table1[[#This Row],[Nhóm 1(H+,CH+)]]=1,Table1[[#This Row],[Nhóm 2(+ còn lại)]]=1),0,1)</f>
        <v>0</v>
      </c>
    </row>
    <row r="32" spans="1:14" s="17" customFormat="1" ht="33" customHeight="1">
      <c r="A32" s="40"/>
      <c r="B32" s="63" t="s">
        <v>75</v>
      </c>
      <c r="C32" s="63" t="s">
        <v>99</v>
      </c>
      <c r="D32" s="63" t="s">
        <v>122</v>
      </c>
      <c r="E32" s="63" t="s">
        <v>0</v>
      </c>
      <c r="F32" s="64"/>
      <c r="G32" s="63" t="s">
        <v>1</v>
      </c>
      <c r="H32" s="63" t="s">
        <v>2</v>
      </c>
      <c r="I32" s="65">
        <v>43543.6875</v>
      </c>
      <c r="J32" s="41"/>
      <c r="K32" s="69">
        <f>IF(OR(LEFT(Table1[[#This Row],[色号
Mã màu]],2)="H+", LEFT(Table1[[#This Row],[色号
Mã màu]],2)="CH+"),1,0)</f>
        <v>0</v>
      </c>
      <c r="L32" s="69">
        <f>IFERROR(FIND("+",Table1[[#This Row],[色号
Mã màu]],1),1)</f>
        <v>1</v>
      </c>
      <c r="M32" s="69">
        <f>IF(AND(Table1[[#This Row],[Trung gian]]&gt;1,Table1[[#This Row],[Nhóm 1(H+,CH+)]]=0),1,0)</f>
        <v>0</v>
      </c>
      <c r="N32" s="69">
        <f>IF(OR(Table1[[#This Row],[Nhóm 1(H+,CH+)]]=1,Table1[[#This Row],[Nhóm 2(+ còn lại)]]=1),0,1)</f>
        <v>1</v>
      </c>
    </row>
    <row r="33" spans="1:14" s="17" customFormat="1" ht="33" customHeight="1">
      <c r="A33" s="40"/>
      <c r="B33" s="63" t="s">
        <v>76</v>
      </c>
      <c r="C33" s="63" t="s">
        <v>99</v>
      </c>
      <c r="D33" s="63" t="s">
        <v>122</v>
      </c>
      <c r="E33" s="63" t="s">
        <v>0</v>
      </c>
      <c r="F33" s="64"/>
      <c r="G33" s="63" t="s">
        <v>1</v>
      </c>
      <c r="H33" s="63" t="s">
        <v>2</v>
      </c>
      <c r="I33" s="65">
        <v>43543.243750000001</v>
      </c>
      <c r="J33" s="41"/>
      <c r="K33" s="69">
        <f>IF(OR(LEFT(Table1[[#This Row],[色号
Mã màu]],2)="H+", LEFT(Table1[[#This Row],[色号
Mã màu]],2)="CH+"),1,0)</f>
        <v>0</v>
      </c>
      <c r="L33" s="69">
        <f>IFERROR(FIND("+",Table1[[#This Row],[色号
Mã màu]],1),1)</f>
        <v>1</v>
      </c>
      <c r="M33" s="69">
        <f>IF(AND(Table1[[#This Row],[Trung gian]]&gt;1,Table1[[#This Row],[Nhóm 1(H+,CH+)]]=0),1,0)</f>
        <v>0</v>
      </c>
      <c r="N33" s="69">
        <f>IF(OR(Table1[[#This Row],[Nhóm 1(H+,CH+)]]=1,Table1[[#This Row],[Nhóm 2(+ còn lại)]]=1),0,1)</f>
        <v>1</v>
      </c>
    </row>
    <row r="34" spans="1:14" s="17" customFormat="1" ht="33" customHeight="1">
      <c r="A34" s="40"/>
      <c r="B34" s="63" t="s">
        <v>77</v>
      </c>
      <c r="C34" s="63" t="s">
        <v>31</v>
      </c>
      <c r="D34" s="63" t="s">
        <v>44</v>
      </c>
      <c r="E34" s="63" t="s">
        <v>0</v>
      </c>
      <c r="F34" s="64"/>
      <c r="G34" s="63" t="s">
        <v>33</v>
      </c>
      <c r="H34" s="63" t="s">
        <v>2</v>
      </c>
      <c r="I34" s="65">
        <v>43543.276388888888</v>
      </c>
      <c r="J34" s="41"/>
      <c r="K34" s="69">
        <f>IF(OR(LEFT(Table1[[#This Row],[色号
Mã màu]],2)="H+", LEFT(Table1[[#This Row],[色号
Mã màu]],2)="CH+"),1,0)</f>
        <v>1</v>
      </c>
      <c r="L34" s="69">
        <f>IFERROR(FIND("+",Table1[[#This Row],[色号
Mã màu]],1),1)</f>
        <v>2</v>
      </c>
      <c r="M34" s="69">
        <f>IF(AND(Table1[[#This Row],[Trung gian]]&gt;1,Table1[[#This Row],[Nhóm 1(H+,CH+)]]=0),1,0)</f>
        <v>0</v>
      </c>
      <c r="N34" s="69">
        <f>IF(OR(Table1[[#This Row],[Nhóm 1(H+,CH+)]]=1,Table1[[#This Row],[Nhóm 2(+ còn lại)]]=1),0,1)</f>
        <v>0</v>
      </c>
    </row>
    <row r="35" spans="1:14" s="17" customFormat="1" ht="33" customHeight="1">
      <c r="A35" s="40"/>
      <c r="B35" s="63" t="s">
        <v>78</v>
      </c>
      <c r="C35" s="63" t="s">
        <v>31</v>
      </c>
      <c r="D35" s="63" t="s">
        <v>44</v>
      </c>
      <c r="E35" s="63" t="s">
        <v>0</v>
      </c>
      <c r="F35" s="64"/>
      <c r="G35" s="63" t="s">
        <v>33</v>
      </c>
      <c r="H35" s="63" t="s">
        <v>2</v>
      </c>
      <c r="I35" s="65">
        <v>43543.254166666666</v>
      </c>
      <c r="J35" s="41"/>
      <c r="K35" s="69">
        <f>IF(OR(LEFT(Table1[[#This Row],[色号
Mã màu]],2)="H+", LEFT(Table1[[#This Row],[色号
Mã màu]],2)="CH+"),1,0)</f>
        <v>1</v>
      </c>
      <c r="L35" s="69">
        <f>IFERROR(FIND("+",Table1[[#This Row],[色号
Mã màu]],1),1)</f>
        <v>2</v>
      </c>
      <c r="M35" s="69">
        <f>IF(AND(Table1[[#This Row],[Trung gian]]&gt;1,Table1[[#This Row],[Nhóm 1(H+,CH+)]]=0),1,0)</f>
        <v>0</v>
      </c>
      <c r="N35" s="69">
        <f>IF(OR(Table1[[#This Row],[Nhóm 1(H+,CH+)]]=1,Table1[[#This Row],[Nhóm 2(+ còn lại)]]=1),0,1)</f>
        <v>0</v>
      </c>
    </row>
    <row r="36" spans="1:14" s="17" customFormat="1" ht="33" customHeight="1">
      <c r="A36" s="40"/>
      <c r="B36" s="63" t="s">
        <v>79</v>
      </c>
      <c r="C36" s="63" t="s">
        <v>43</v>
      </c>
      <c r="D36" s="63" t="s">
        <v>123</v>
      </c>
      <c r="E36" s="63" t="s">
        <v>0</v>
      </c>
      <c r="F36" s="64"/>
      <c r="G36" s="63" t="s">
        <v>1</v>
      </c>
      <c r="H36" s="63" t="s">
        <v>2</v>
      </c>
      <c r="I36" s="65">
        <v>43542.809027777781</v>
      </c>
      <c r="J36" s="41"/>
      <c r="K36" s="69">
        <f>IF(OR(LEFT(Table1[[#This Row],[色号
Mã màu]],2)="H+", LEFT(Table1[[#This Row],[色号
Mã màu]],2)="CH+"),1,0)</f>
        <v>0</v>
      </c>
      <c r="L36" s="69">
        <f>IFERROR(FIND("+",Table1[[#This Row],[色号
Mã màu]],1),1)</f>
        <v>1</v>
      </c>
      <c r="M36" s="69">
        <f>IF(AND(Table1[[#This Row],[Trung gian]]&gt;1,Table1[[#This Row],[Nhóm 1(H+,CH+)]]=0),1,0)</f>
        <v>0</v>
      </c>
      <c r="N36" s="69">
        <f>IF(OR(Table1[[#This Row],[Nhóm 1(H+,CH+)]]=1,Table1[[#This Row],[Nhóm 2(+ còn lại)]]=1),0,1)</f>
        <v>1</v>
      </c>
    </row>
    <row r="37" spans="1:14" s="17" customFormat="1" ht="33" customHeight="1">
      <c r="A37" s="40"/>
      <c r="B37" s="63" t="s">
        <v>80</v>
      </c>
      <c r="C37" s="63" t="s">
        <v>31</v>
      </c>
      <c r="D37" s="63" t="s">
        <v>124</v>
      </c>
      <c r="E37" s="63" t="s">
        <v>0</v>
      </c>
      <c r="F37" s="64"/>
      <c r="G37" s="63" t="s">
        <v>33</v>
      </c>
      <c r="H37" s="63" t="s">
        <v>2</v>
      </c>
      <c r="I37" s="65">
        <v>43543.636805555558</v>
      </c>
      <c r="J37" s="41"/>
      <c r="K37" s="69">
        <f>IF(OR(LEFT(Table1[[#This Row],[色号
Mã màu]],2)="H+", LEFT(Table1[[#This Row],[色号
Mã màu]],2)="CH+"),1,0)</f>
        <v>0</v>
      </c>
      <c r="L37" s="69">
        <f>IFERROR(FIND("+",Table1[[#This Row],[色号
Mã màu]],1),1)</f>
        <v>1</v>
      </c>
      <c r="M37" s="69">
        <f>IF(AND(Table1[[#This Row],[Trung gian]]&gt;1,Table1[[#This Row],[Nhóm 1(H+,CH+)]]=0),1,0)</f>
        <v>0</v>
      </c>
      <c r="N37" s="69">
        <f>IF(OR(Table1[[#This Row],[Nhóm 1(H+,CH+)]]=1,Table1[[#This Row],[Nhóm 2(+ còn lại)]]=1),0,1)</f>
        <v>1</v>
      </c>
    </row>
    <row r="38" spans="1:14" s="17" customFormat="1" ht="33" customHeight="1">
      <c r="A38" s="40"/>
      <c r="B38" s="63" t="s">
        <v>81</v>
      </c>
      <c r="C38" s="63" t="s">
        <v>31</v>
      </c>
      <c r="D38" s="63" t="s">
        <v>125</v>
      </c>
      <c r="E38" s="63" t="s">
        <v>0</v>
      </c>
      <c r="F38" s="64"/>
      <c r="G38" s="63" t="s">
        <v>33</v>
      </c>
      <c r="H38" s="63" t="s">
        <v>2</v>
      </c>
      <c r="I38" s="65">
        <v>43543.678472222222</v>
      </c>
      <c r="J38" s="41"/>
      <c r="K38" s="69">
        <f>IF(OR(LEFT(Table1[[#This Row],[色号
Mã màu]],2)="H+", LEFT(Table1[[#This Row],[色号
Mã màu]],2)="CH+"),1,0)</f>
        <v>0</v>
      </c>
      <c r="L38" s="69">
        <f>IFERROR(FIND("+",Table1[[#This Row],[色号
Mã màu]],1),1)</f>
        <v>2</v>
      </c>
      <c r="M38" s="69">
        <f>IF(AND(Table1[[#This Row],[Trung gian]]&gt;1,Table1[[#This Row],[Nhóm 1(H+,CH+)]]=0),1,0)</f>
        <v>1</v>
      </c>
      <c r="N38" s="69">
        <f>IF(OR(Table1[[#This Row],[Nhóm 1(H+,CH+)]]=1,Table1[[#This Row],[Nhóm 2(+ còn lại)]]=1),0,1)</f>
        <v>0</v>
      </c>
    </row>
    <row r="39" spans="1:14" s="17" customFormat="1" ht="33" customHeight="1">
      <c r="A39" s="40"/>
      <c r="B39" s="63" t="s">
        <v>82</v>
      </c>
      <c r="C39" s="63" t="s">
        <v>31</v>
      </c>
      <c r="D39" s="63" t="s">
        <v>125</v>
      </c>
      <c r="E39" s="63" t="s">
        <v>3</v>
      </c>
      <c r="F39" s="64"/>
      <c r="G39" s="63" t="s">
        <v>4</v>
      </c>
      <c r="H39" s="63" t="s">
        <v>28</v>
      </c>
      <c r="I39" s="65">
        <v>43543.658333333333</v>
      </c>
      <c r="J39" s="41"/>
      <c r="K39" s="69">
        <f>IF(OR(LEFT(Table1[[#This Row],[色号
Mã màu]],2)="H+", LEFT(Table1[[#This Row],[色号
Mã màu]],2)="CH+"),1,0)</f>
        <v>0</v>
      </c>
      <c r="L39" s="69">
        <f>IFERROR(FIND("+",Table1[[#This Row],[色号
Mã màu]],1),1)</f>
        <v>2</v>
      </c>
      <c r="M39" s="69">
        <f>IF(AND(Table1[[#This Row],[Trung gian]]&gt;1,Table1[[#This Row],[Nhóm 1(H+,CH+)]]=0),1,0)</f>
        <v>1</v>
      </c>
      <c r="N39" s="69">
        <f>IF(OR(Table1[[#This Row],[Nhóm 1(H+,CH+)]]=1,Table1[[#This Row],[Nhóm 2(+ còn lại)]]=1),0,1)</f>
        <v>0</v>
      </c>
    </row>
    <row r="40" spans="1:14" s="17" customFormat="1" ht="33" customHeight="1">
      <c r="A40" s="40"/>
      <c r="B40" s="63" t="s">
        <v>83</v>
      </c>
      <c r="C40" s="63" t="s">
        <v>31</v>
      </c>
      <c r="D40" s="63" t="s">
        <v>120</v>
      </c>
      <c r="E40" s="63" t="s">
        <v>0</v>
      </c>
      <c r="F40" s="64"/>
      <c r="G40" s="63" t="s">
        <v>33</v>
      </c>
      <c r="H40" s="63" t="s">
        <v>2</v>
      </c>
      <c r="I40" s="65">
        <v>43543.666666666664</v>
      </c>
      <c r="J40" s="41"/>
      <c r="K40" s="69">
        <f>IF(OR(LEFT(Table1[[#This Row],[色号
Mã màu]],2)="H+", LEFT(Table1[[#This Row],[色号
Mã màu]],2)="CH+"),1,0)</f>
        <v>0</v>
      </c>
      <c r="L40" s="69">
        <f>IFERROR(FIND("+",Table1[[#This Row],[色号
Mã màu]],1),1)</f>
        <v>1</v>
      </c>
      <c r="M40" s="69">
        <f>IF(AND(Table1[[#This Row],[Trung gian]]&gt;1,Table1[[#This Row],[Nhóm 1(H+,CH+)]]=0),1,0)</f>
        <v>0</v>
      </c>
      <c r="N40" s="69">
        <f>IF(OR(Table1[[#This Row],[Nhóm 1(H+,CH+)]]=1,Table1[[#This Row],[Nhóm 2(+ còn lại)]]=1),0,1)</f>
        <v>1</v>
      </c>
    </row>
    <row r="41" spans="1:14" s="17" customFormat="1" ht="33" customHeight="1">
      <c r="A41" s="40"/>
      <c r="B41" s="63" t="s">
        <v>84</v>
      </c>
      <c r="C41" s="63" t="s">
        <v>31</v>
      </c>
      <c r="D41" s="63" t="s">
        <v>120</v>
      </c>
      <c r="E41" s="63" t="s">
        <v>3</v>
      </c>
      <c r="F41" s="64"/>
      <c r="G41" s="63" t="s">
        <v>4</v>
      </c>
      <c r="H41" s="63" t="s">
        <v>37</v>
      </c>
      <c r="I41" s="65">
        <v>43543.657638888886</v>
      </c>
      <c r="J41" s="41"/>
      <c r="K41" s="69">
        <f>IF(OR(LEFT(Table1[[#This Row],[色号
Mã màu]],2)="H+", LEFT(Table1[[#This Row],[色号
Mã màu]],2)="CH+"),1,0)</f>
        <v>0</v>
      </c>
      <c r="L41" s="69">
        <f>IFERROR(FIND("+",Table1[[#This Row],[色号
Mã màu]],1),1)</f>
        <v>1</v>
      </c>
      <c r="M41" s="69">
        <f>IF(AND(Table1[[#This Row],[Trung gian]]&gt;1,Table1[[#This Row],[Nhóm 1(H+,CH+)]]=0),1,0)</f>
        <v>0</v>
      </c>
      <c r="N41" s="69">
        <f>IF(OR(Table1[[#This Row],[Nhóm 1(H+,CH+)]]=1,Table1[[#This Row],[Nhóm 2(+ còn lại)]]=1),0,1)</f>
        <v>1</v>
      </c>
    </row>
    <row r="42" spans="1:14" ht="33" customHeight="1">
      <c r="A42" s="46"/>
      <c r="B42" s="63" t="s">
        <v>85</v>
      </c>
      <c r="C42" s="63" t="s">
        <v>87</v>
      </c>
      <c r="D42" s="63" t="s">
        <v>101</v>
      </c>
      <c r="E42" s="63" t="s">
        <v>0</v>
      </c>
      <c r="F42" s="66"/>
      <c r="G42" s="63" t="s">
        <v>1</v>
      </c>
      <c r="H42" s="63" t="s">
        <v>2</v>
      </c>
      <c r="I42" s="65">
        <v>43543.248611111114</v>
      </c>
      <c r="J42" s="48"/>
      <c r="K42" s="69">
        <f>IF(OR(LEFT(Table1[[#This Row],[色号
Mã màu]],2)="H+", LEFT(Table1[[#This Row],[色号
Mã màu]],2)="CH+"),1,0)</f>
        <v>0</v>
      </c>
      <c r="L42" s="69">
        <f>IFERROR(FIND("+",Table1[[#This Row],[色号
Mã màu]],1),1)</f>
        <v>1</v>
      </c>
      <c r="M42" s="69">
        <f>IF(AND(Table1[[#This Row],[Trung gian]]&gt;1,Table1[[#This Row],[Nhóm 1(H+,CH+)]]=0),1,0)</f>
        <v>0</v>
      </c>
      <c r="N42" s="69">
        <f>IF(OR(Table1[[#This Row],[Nhóm 1(H+,CH+)]]=1,Table1[[#This Row],[Nhóm 2(+ còn lại)]]=1),0,1)</f>
        <v>1</v>
      </c>
    </row>
    <row r="43" spans="1:14" ht="33" customHeight="1">
      <c r="A43" s="46"/>
      <c r="B43" s="56"/>
      <c r="C43" s="56"/>
      <c r="D43" s="56"/>
      <c r="E43" s="56"/>
      <c r="F43" s="47"/>
      <c r="G43" s="56"/>
      <c r="H43" s="56"/>
      <c r="I43" s="57"/>
      <c r="J43" s="48"/>
      <c r="K43" s="69"/>
      <c r="L43" s="69"/>
      <c r="M43" s="69"/>
      <c r="N43" s="69"/>
    </row>
    <row r="44" spans="1:14" ht="33" customHeight="1">
      <c r="A44" s="46"/>
      <c r="B44" s="56"/>
      <c r="C44" s="56"/>
      <c r="D44" s="56"/>
      <c r="E44" s="56"/>
      <c r="F44" s="47"/>
      <c r="G44" s="56"/>
      <c r="H44" s="56"/>
      <c r="I44" s="57"/>
      <c r="J44" s="48"/>
      <c r="K44" s="69"/>
      <c r="L44" s="69"/>
      <c r="M44" s="69"/>
      <c r="N44" s="69"/>
    </row>
    <row r="45" spans="1:14" ht="33" customHeight="1">
      <c r="A45" s="46"/>
      <c r="B45" s="56"/>
      <c r="C45" s="56"/>
      <c r="D45" s="56"/>
      <c r="E45" s="56"/>
      <c r="F45" s="47"/>
      <c r="G45" s="56"/>
      <c r="H45" s="56"/>
      <c r="I45" s="57"/>
      <c r="J45" s="48"/>
      <c r="K45" s="69"/>
      <c r="L45" s="69"/>
      <c r="M45" s="69"/>
      <c r="N45" s="69"/>
    </row>
    <row r="46" spans="1:14" ht="33" customHeight="1">
      <c r="A46" s="46"/>
      <c r="B46" s="56"/>
      <c r="C46" s="56"/>
      <c r="D46" s="56"/>
      <c r="E46" s="56"/>
      <c r="F46" s="47"/>
      <c r="G46" s="56"/>
      <c r="H46" s="56"/>
      <c r="I46" s="57"/>
      <c r="J46" s="48"/>
      <c r="K46" s="69"/>
      <c r="L46" s="69"/>
      <c r="M46" s="69"/>
      <c r="N46" s="69"/>
    </row>
    <row r="47" spans="1:14" ht="33" customHeight="1">
      <c r="A47" s="46"/>
      <c r="B47" s="56"/>
      <c r="C47" s="56"/>
      <c r="D47" s="56"/>
      <c r="E47" s="56"/>
      <c r="F47" s="47"/>
      <c r="G47" s="56"/>
      <c r="H47" s="56"/>
      <c r="I47" s="57"/>
      <c r="J47" s="48"/>
      <c r="K47" s="69"/>
      <c r="L47" s="69"/>
      <c r="M47" s="69"/>
      <c r="N47" s="69"/>
    </row>
    <row r="48" spans="1:14" ht="33" customHeight="1">
      <c r="A48" s="46"/>
      <c r="B48" s="56"/>
      <c r="C48" s="56"/>
      <c r="D48" s="56"/>
      <c r="E48" s="56"/>
      <c r="F48" s="47"/>
      <c r="G48" s="56"/>
      <c r="H48" s="56"/>
      <c r="I48" s="57"/>
      <c r="J48" s="48"/>
      <c r="K48" s="69"/>
      <c r="L48" s="69"/>
      <c r="M48" s="69"/>
      <c r="N48" s="69"/>
    </row>
    <row r="49" spans="1:14" ht="33" customHeight="1">
      <c r="A49" s="46"/>
      <c r="B49" s="56"/>
      <c r="C49" s="56"/>
      <c r="D49" s="56"/>
      <c r="E49" s="56"/>
      <c r="F49" s="47"/>
      <c r="G49" s="56"/>
      <c r="H49" s="56"/>
      <c r="I49" s="57"/>
      <c r="J49" s="48"/>
      <c r="K49" s="69"/>
      <c r="L49" s="69"/>
      <c r="M49" s="69"/>
      <c r="N49" s="69"/>
    </row>
    <row r="50" spans="1:14" ht="33" customHeight="1">
      <c r="A50" s="46"/>
      <c r="B50" s="56"/>
      <c r="C50" s="56"/>
      <c r="D50" s="56"/>
      <c r="E50" s="56"/>
      <c r="F50" s="47"/>
      <c r="G50" s="56"/>
      <c r="H50" s="56"/>
      <c r="I50" s="57"/>
      <c r="J50" s="48"/>
      <c r="K50" s="69"/>
      <c r="L50" s="69"/>
      <c r="M50" s="69"/>
      <c r="N50" s="69"/>
    </row>
    <row r="51" spans="1:14" ht="33" customHeight="1">
      <c r="A51" s="46"/>
      <c r="B51" s="56"/>
      <c r="C51" s="56"/>
      <c r="D51" s="56"/>
      <c r="E51" s="56"/>
      <c r="F51" s="47"/>
      <c r="G51" s="56"/>
      <c r="H51" s="56"/>
      <c r="I51" s="57"/>
      <c r="J51" s="48"/>
      <c r="K51" s="69"/>
      <c r="L51" s="69"/>
      <c r="M51" s="69"/>
      <c r="N51" s="69"/>
    </row>
    <row r="52" spans="1:14" ht="33" customHeight="1">
      <c r="A52" s="46"/>
      <c r="B52" s="56"/>
      <c r="C52" s="56"/>
      <c r="D52" s="56"/>
      <c r="E52" s="56"/>
      <c r="F52" s="47"/>
      <c r="G52" s="56"/>
      <c r="H52" s="56"/>
      <c r="I52" s="57"/>
      <c r="J52" s="48"/>
      <c r="K52" s="69"/>
      <c r="L52" s="69"/>
      <c r="M52" s="69"/>
      <c r="N52" s="69"/>
    </row>
    <row r="53" spans="1:14" ht="33" customHeight="1">
      <c r="A53" s="46"/>
      <c r="B53" s="56"/>
      <c r="C53" s="56"/>
      <c r="D53" s="56"/>
      <c r="E53" s="56"/>
      <c r="F53" s="47"/>
      <c r="G53" s="56"/>
      <c r="H53" s="56"/>
      <c r="I53" s="57"/>
      <c r="J53" s="48"/>
      <c r="K53" s="69"/>
      <c r="L53" s="69"/>
      <c r="M53" s="69"/>
      <c r="N53" s="69"/>
    </row>
    <row r="54" spans="1:14" ht="33" customHeight="1">
      <c r="A54" s="46"/>
      <c r="B54" s="56"/>
      <c r="C54" s="56"/>
      <c r="D54" s="56"/>
      <c r="E54" s="56"/>
      <c r="F54" s="47"/>
      <c r="G54" s="56"/>
      <c r="H54" s="56"/>
      <c r="I54" s="57"/>
      <c r="J54" s="48"/>
      <c r="K54" s="69"/>
      <c r="L54" s="69"/>
      <c r="M54" s="69"/>
      <c r="N54" s="69"/>
    </row>
    <row r="55" spans="1:14" ht="33" customHeight="1">
      <c r="A55" s="46"/>
      <c r="B55" s="56"/>
      <c r="C55" s="56"/>
      <c r="D55" s="56"/>
      <c r="E55" s="56"/>
      <c r="F55" s="47"/>
      <c r="G55" s="56"/>
      <c r="H55" s="56"/>
      <c r="I55" s="57"/>
      <c r="J55" s="48"/>
      <c r="K55" s="69"/>
      <c r="L55" s="69"/>
      <c r="M55" s="69"/>
      <c r="N55" s="69"/>
    </row>
    <row r="56" spans="1:14" ht="33" customHeight="1">
      <c r="A56" s="46"/>
      <c r="B56" s="56"/>
      <c r="C56" s="56"/>
      <c r="D56" s="56"/>
      <c r="E56" s="56"/>
      <c r="F56" s="47"/>
      <c r="G56" s="56"/>
      <c r="H56" s="56"/>
      <c r="I56" s="57"/>
      <c r="J56" s="48"/>
      <c r="K56" s="69"/>
      <c r="L56" s="69"/>
      <c r="M56" s="69"/>
      <c r="N56" s="69"/>
    </row>
    <row r="57" spans="1:14" ht="33" customHeight="1">
      <c r="A57" s="46"/>
      <c r="B57" s="56"/>
      <c r="C57" s="56"/>
      <c r="D57" s="56"/>
      <c r="E57" s="56"/>
      <c r="F57" s="47"/>
      <c r="G57" s="56"/>
      <c r="H57" s="56"/>
      <c r="I57" s="57"/>
      <c r="J57" s="48"/>
      <c r="K57" s="69"/>
      <c r="L57" s="69"/>
      <c r="M57" s="69"/>
      <c r="N57" s="69"/>
    </row>
    <row r="58" spans="1:14" ht="33" customHeight="1">
      <c r="A58" s="46"/>
      <c r="B58" s="56"/>
      <c r="C58" s="56"/>
      <c r="D58" s="56"/>
      <c r="E58" s="56"/>
      <c r="F58" s="47"/>
      <c r="G58" s="56"/>
      <c r="H58" s="56"/>
      <c r="I58" s="57"/>
      <c r="J58" s="48"/>
      <c r="K58" s="69"/>
      <c r="L58" s="69"/>
      <c r="M58" s="69"/>
      <c r="N58" s="69"/>
    </row>
    <row r="59" spans="1:14" ht="33" customHeight="1">
      <c r="A59" s="46"/>
      <c r="B59" s="56"/>
      <c r="C59" s="56"/>
      <c r="D59" s="56"/>
      <c r="E59" s="56"/>
      <c r="F59" s="47"/>
      <c r="G59" s="56"/>
      <c r="H59" s="56"/>
      <c r="I59" s="57"/>
      <c r="J59" s="48"/>
      <c r="K59" s="69"/>
      <c r="L59" s="69"/>
      <c r="M59" s="69"/>
      <c r="N59" s="69"/>
    </row>
    <row r="60" spans="1:14" ht="33" customHeight="1">
      <c r="A60" s="46"/>
      <c r="B60" s="56"/>
      <c r="C60" s="56"/>
      <c r="D60" s="56"/>
      <c r="E60" s="56"/>
      <c r="F60" s="47"/>
      <c r="G60" s="56"/>
      <c r="H60" s="56"/>
      <c r="I60" s="57"/>
      <c r="J60" s="48"/>
      <c r="K60" s="69"/>
      <c r="L60" s="69"/>
      <c r="M60" s="69"/>
      <c r="N60" s="69"/>
    </row>
    <row r="61" spans="1:14" ht="33" customHeight="1">
      <c r="A61" s="46"/>
      <c r="B61" s="56"/>
      <c r="C61" s="56"/>
      <c r="D61" s="56"/>
      <c r="E61" s="56"/>
      <c r="F61" s="47"/>
      <c r="G61" s="56"/>
      <c r="H61" s="56"/>
      <c r="I61" s="57"/>
      <c r="J61" s="48"/>
      <c r="K61" s="69"/>
      <c r="L61" s="69"/>
      <c r="M61" s="69"/>
      <c r="N61" s="69"/>
    </row>
    <row r="62" spans="1:14" ht="33" customHeight="1">
      <c r="A62" s="46"/>
      <c r="B62" s="56"/>
      <c r="C62" s="56"/>
      <c r="D62" s="56"/>
      <c r="E62" s="56"/>
      <c r="F62" s="47"/>
      <c r="G62" s="56"/>
      <c r="H62" s="56"/>
      <c r="I62" s="57"/>
      <c r="J62" s="48"/>
      <c r="K62" s="69"/>
      <c r="L62" s="69"/>
      <c r="M62" s="69"/>
      <c r="N62" s="69"/>
    </row>
    <row r="63" spans="1:14" ht="33" customHeight="1">
      <c r="A63" s="46"/>
      <c r="B63" s="56"/>
      <c r="C63" s="56"/>
      <c r="D63" s="56"/>
      <c r="E63" s="56"/>
      <c r="F63" s="47"/>
      <c r="G63" s="56"/>
      <c r="H63" s="56"/>
      <c r="I63" s="57"/>
      <c r="J63" s="48"/>
      <c r="K63" s="69"/>
      <c r="L63" s="69"/>
      <c r="M63" s="69"/>
      <c r="N63" s="69"/>
    </row>
    <row r="64" spans="1:14" ht="33" customHeight="1">
      <c r="A64" s="46"/>
      <c r="B64" s="56"/>
      <c r="C64" s="56"/>
      <c r="D64" s="56"/>
      <c r="E64" s="56"/>
      <c r="F64" s="47"/>
      <c r="G64" s="56"/>
      <c r="H64" s="56"/>
      <c r="I64" s="57"/>
      <c r="J64" s="48"/>
      <c r="K64" s="69"/>
      <c r="L64" s="69"/>
      <c r="M64" s="69"/>
      <c r="N64" s="69"/>
    </row>
    <row r="65" spans="1:14" ht="33" customHeight="1">
      <c r="A65" s="46"/>
      <c r="B65" s="56"/>
      <c r="C65" s="56"/>
      <c r="D65" s="56"/>
      <c r="E65" s="56"/>
      <c r="F65" s="47"/>
      <c r="G65" s="56"/>
      <c r="H65" s="56"/>
      <c r="I65" s="57"/>
      <c r="J65" s="48"/>
      <c r="K65" s="69"/>
      <c r="L65" s="69"/>
      <c r="M65" s="69"/>
      <c r="N65" s="69"/>
    </row>
    <row r="66" spans="1:14" ht="33" customHeight="1">
      <c r="A66" s="46"/>
      <c r="B66" s="56"/>
      <c r="C66" s="56"/>
      <c r="D66" s="56"/>
      <c r="E66" s="56"/>
      <c r="F66" s="47"/>
      <c r="G66" s="56"/>
      <c r="H66" s="56"/>
      <c r="I66" s="57"/>
      <c r="J66" s="48"/>
      <c r="K66" s="69"/>
      <c r="L66" s="69"/>
      <c r="M66" s="69"/>
      <c r="N66" s="69"/>
    </row>
    <row r="67" spans="1:14" ht="33" customHeight="1">
      <c r="A67" s="46"/>
      <c r="B67" s="56"/>
      <c r="C67" s="56"/>
      <c r="D67" s="56"/>
      <c r="E67" s="56"/>
      <c r="F67" s="47"/>
      <c r="G67" s="56"/>
      <c r="H67" s="56"/>
      <c r="I67" s="57"/>
      <c r="J67" s="48"/>
      <c r="K67" s="69"/>
      <c r="L67" s="69"/>
      <c r="M67" s="69"/>
      <c r="N67" s="69"/>
    </row>
    <row r="68" spans="1:14" ht="33" customHeight="1">
      <c r="A68" s="46"/>
      <c r="B68" s="56"/>
      <c r="C68" s="56"/>
      <c r="D68" s="56"/>
      <c r="E68" s="56"/>
      <c r="F68" s="47"/>
      <c r="G68" s="56"/>
      <c r="H68" s="56"/>
      <c r="I68" s="57"/>
      <c r="J68" s="48"/>
      <c r="K68" s="69"/>
      <c r="L68" s="69"/>
      <c r="M68" s="69"/>
      <c r="N68" s="69"/>
    </row>
    <row r="69" spans="1:14" ht="33" customHeight="1">
      <c r="A69" s="46"/>
      <c r="B69" s="56"/>
      <c r="C69" s="56"/>
      <c r="D69" s="56"/>
      <c r="E69" s="56"/>
      <c r="F69" s="47"/>
      <c r="G69" s="56"/>
      <c r="H69" s="56"/>
      <c r="I69" s="57"/>
      <c r="J69" s="48"/>
      <c r="K69" s="69"/>
      <c r="L69" s="69"/>
      <c r="M69" s="69"/>
      <c r="N69" s="69"/>
    </row>
    <row r="70" spans="1:14" ht="33" customHeight="1">
      <c r="A70" s="46"/>
      <c r="B70" s="56"/>
      <c r="C70" s="56"/>
      <c r="D70" s="56"/>
      <c r="E70" s="56"/>
      <c r="F70" s="47"/>
      <c r="G70" s="56"/>
      <c r="H70" s="56"/>
      <c r="I70" s="57"/>
      <c r="J70" s="48"/>
      <c r="K70" s="69"/>
      <c r="L70" s="69"/>
      <c r="M70" s="69"/>
      <c r="N70" s="69"/>
    </row>
    <row r="71" spans="1:14" ht="33" customHeight="1">
      <c r="A71" s="46"/>
      <c r="B71" s="56"/>
      <c r="C71" s="56"/>
      <c r="D71" s="56"/>
      <c r="E71" s="56"/>
      <c r="F71" s="47"/>
      <c r="G71" s="56"/>
      <c r="H71" s="56"/>
      <c r="I71" s="57"/>
      <c r="J71" s="48"/>
      <c r="K71" s="69"/>
      <c r="L71" s="69"/>
      <c r="M71" s="69"/>
      <c r="N71" s="69"/>
    </row>
    <row r="72" spans="1:14" ht="33" customHeight="1">
      <c r="A72" s="46"/>
      <c r="B72" s="56"/>
      <c r="C72" s="56"/>
      <c r="D72" s="56"/>
      <c r="E72" s="56"/>
      <c r="F72" s="47"/>
      <c r="G72" s="56"/>
      <c r="H72" s="56"/>
      <c r="I72" s="57"/>
      <c r="J72" s="48"/>
      <c r="K72" s="69"/>
      <c r="L72" s="69"/>
      <c r="M72" s="69"/>
      <c r="N72" s="69"/>
    </row>
    <row r="73" spans="1:14" ht="33" customHeight="1">
      <c r="A73" s="46"/>
      <c r="B73" s="56"/>
      <c r="C73" s="56"/>
      <c r="D73" s="56"/>
      <c r="E73" s="56"/>
      <c r="F73" s="47"/>
      <c r="G73" s="56"/>
      <c r="H73" s="56"/>
      <c r="I73" s="57"/>
      <c r="J73" s="48"/>
      <c r="K73" s="69"/>
      <c r="L73" s="69"/>
      <c r="M73" s="69"/>
      <c r="N73" s="69"/>
    </row>
  </sheetData>
  <mergeCells count="2">
    <mergeCell ref="A1:J1"/>
    <mergeCell ref="I2:J2"/>
  </mergeCells>
  <pageMargins left="0.39370078740157483" right="0" top="0.35433070866141736" bottom="0" header="0.31496062992125984" footer="0.31496062992125984"/>
  <pageSetup scale="6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BreakPreview" topLeftCell="A10" zoomScale="91" zoomScaleNormal="100" zoomScaleSheetLayoutView="91" workbookViewId="0">
      <selection activeCell="F7" sqref="F7"/>
    </sheetView>
  </sheetViews>
  <sheetFormatPr defaultRowHeight="16.5"/>
  <cols>
    <col min="1" max="1" width="9.140625" style="19"/>
    <col min="2" max="2" width="23.5703125" style="6" customWidth="1"/>
    <col min="3" max="3" width="28.140625" customWidth="1"/>
    <col min="4" max="4" width="25.42578125" style="6" customWidth="1"/>
    <col min="5" max="5" width="24.140625" customWidth="1"/>
    <col min="6" max="7" width="25.140625" customWidth="1"/>
    <col min="8" max="8" width="16.42578125" customWidth="1"/>
    <col min="9" max="9" width="30.42578125" customWidth="1"/>
    <col min="10" max="10" width="29.28515625" customWidth="1"/>
    <col min="12" max="12" width="0" hidden="1" customWidth="1"/>
  </cols>
  <sheetData>
    <row r="1" spans="1:12" s="4" customFormat="1" ht="66" customHeight="1">
      <c r="A1" s="75" t="s">
        <v>26</v>
      </c>
      <c r="B1" s="76"/>
      <c r="C1" s="76"/>
      <c r="D1" s="76"/>
      <c r="E1" s="76"/>
      <c r="F1" s="76"/>
      <c r="G1" s="76"/>
      <c r="H1" s="76"/>
      <c r="I1" s="76"/>
      <c r="J1" s="76"/>
    </row>
    <row r="2" spans="1:12" s="12" customFormat="1" ht="33" customHeight="1">
      <c r="A2" s="18"/>
      <c r="B2" s="5"/>
      <c r="C2" s="5"/>
      <c r="D2" s="5"/>
      <c r="E2" s="5"/>
      <c r="F2" s="5"/>
      <c r="G2" s="16" t="s">
        <v>24</v>
      </c>
      <c r="H2" s="16"/>
      <c r="I2" s="73">
        <f ca="1">TODAY()</f>
        <v>43544</v>
      </c>
      <c r="J2" s="74"/>
    </row>
    <row r="3" spans="1:12" s="1" customFormat="1" ht="75" customHeight="1">
      <c r="A3" s="36" t="s">
        <v>5</v>
      </c>
      <c r="B3" s="10" t="s">
        <v>6</v>
      </c>
      <c r="C3" s="31" t="s">
        <v>7</v>
      </c>
      <c r="D3" s="10" t="s">
        <v>8</v>
      </c>
      <c r="E3" s="31" t="s">
        <v>19</v>
      </c>
      <c r="F3" s="32" t="s">
        <v>16</v>
      </c>
      <c r="G3" s="31" t="s">
        <v>21</v>
      </c>
      <c r="H3" s="33" t="s">
        <v>17</v>
      </c>
      <c r="I3" s="31" t="s">
        <v>23</v>
      </c>
      <c r="J3" s="34" t="s">
        <v>18</v>
      </c>
    </row>
    <row r="4" spans="1:12" s="3" customFormat="1" ht="30.75" customHeight="1">
      <c r="A4" s="35">
        <v>1</v>
      </c>
      <c r="B4" s="61" t="s">
        <v>73</v>
      </c>
      <c r="C4" s="61" t="s">
        <v>31</v>
      </c>
      <c r="D4" s="61" t="s">
        <v>32</v>
      </c>
      <c r="E4" s="61" t="s">
        <v>3</v>
      </c>
      <c r="F4" s="67" t="s">
        <v>45</v>
      </c>
      <c r="G4" s="61" t="s">
        <v>4</v>
      </c>
      <c r="H4" s="61" t="s">
        <v>37</v>
      </c>
      <c r="I4" s="62">
        <v>43543.657638888886</v>
      </c>
      <c r="J4" s="41"/>
      <c r="L4" s="2"/>
    </row>
    <row r="5" spans="1:12" s="3" customFormat="1" ht="30.75" customHeight="1">
      <c r="A5" s="35">
        <v>2</v>
      </c>
      <c r="B5" s="61" t="s">
        <v>80</v>
      </c>
      <c r="C5" s="61" t="s">
        <v>31</v>
      </c>
      <c r="D5" s="61" t="s">
        <v>124</v>
      </c>
      <c r="E5" s="61" t="s">
        <v>0</v>
      </c>
      <c r="F5" s="67" t="s">
        <v>45</v>
      </c>
      <c r="G5" s="61" t="s">
        <v>33</v>
      </c>
      <c r="H5" s="61" t="s">
        <v>2</v>
      </c>
      <c r="I5" s="62">
        <v>43543.636805555558</v>
      </c>
      <c r="J5" s="49"/>
      <c r="L5" s="2"/>
    </row>
    <row r="6" spans="1:12" s="3" customFormat="1" ht="30.75" customHeight="1">
      <c r="A6" s="35">
        <v>3</v>
      </c>
      <c r="B6" s="61" t="s">
        <v>83</v>
      </c>
      <c r="C6" s="61" t="s">
        <v>31</v>
      </c>
      <c r="D6" s="61" t="s">
        <v>120</v>
      </c>
      <c r="E6" s="61" t="s">
        <v>0</v>
      </c>
      <c r="F6" s="67" t="s">
        <v>45</v>
      </c>
      <c r="G6" s="61" t="s">
        <v>33</v>
      </c>
      <c r="H6" s="61" t="s">
        <v>2</v>
      </c>
      <c r="I6" s="62">
        <v>43543.666666666664</v>
      </c>
      <c r="J6" s="49"/>
      <c r="L6" s="2"/>
    </row>
    <row r="7" spans="1:12" s="3" customFormat="1" ht="30.75" customHeight="1">
      <c r="A7" s="35">
        <v>4</v>
      </c>
      <c r="B7" s="61" t="s">
        <v>84</v>
      </c>
      <c r="C7" s="61" t="s">
        <v>31</v>
      </c>
      <c r="D7" s="61" t="s">
        <v>120</v>
      </c>
      <c r="E7" s="61" t="s">
        <v>3</v>
      </c>
      <c r="F7" s="67" t="s">
        <v>45</v>
      </c>
      <c r="G7" s="61" t="s">
        <v>4</v>
      </c>
      <c r="H7" s="61" t="s">
        <v>37</v>
      </c>
      <c r="I7" s="62">
        <v>43543.657638888886</v>
      </c>
      <c r="J7" s="49"/>
      <c r="L7" s="2"/>
    </row>
    <row r="8" spans="1:12" s="3" customFormat="1" ht="30.75" customHeight="1">
      <c r="A8" s="35">
        <v>5</v>
      </c>
      <c r="B8" s="61" t="s">
        <v>68</v>
      </c>
      <c r="C8" s="61" t="s">
        <v>35</v>
      </c>
      <c r="D8" s="61" t="s">
        <v>117</v>
      </c>
      <c r="E8" s="61" t="s">
        <v>0</v>
      </c>
      <c r="F8" s="67" t="s">
        <v>45</v>
      </c>
      <c r="G8" s="61" t="s">
        <v>33</v>
      </c>
      <c r="H8" s="61" t="s">
        <v>2</v>
      </c>
      <c r="I8" s="62">
        <v>43543.524305555555</v>
      </c>
      <c r="J8" s="49"/>
      <c r="L8" s="2"/>
    </row>
    <row r="9" spans="1:12" s="3" customFormat="1" ht="30.75" customHeight="1">
      <c r="A9" s="35">
        <v>6</v>
      </c>
      <c r="B9" s="61" t="s">
        <v>79</v>
      </c>
      <c r="C9" s="61" t="s">
        <v>43</v>
      </c>
      <c r="D9" s="61" t="s">
        <v>123</v>
      </c>
      <c r="E9" s="61" t="s">
        <v>0</v>
      </c>
      <c r="F9" s="67" t="s">
        <v>45</v>
      </c>
      <c r="G9" s="61" t="s">
        <v>1</v>
      </c>
      <c r="H9" s="61" t="s">
        <v>2</v>
      </c>
      <c r="I9" s="62">
        <v>43542.809027777781</v>
      </c>
      <c r="J9" s="49"/>
      <c r="L9" s="2"/>
    </row>
    <row r="10" spans="1:12" s="3" customFormat="1" ht="30.75" customHeight="1">
      <c r="A10" s="35">
        <v>7</v>
      </c>
      <c r="B10" s="61" t="s">
        <v>75</v>
      </c>
      <c r="C10" s="61" t="s">
        <v>99</v>
      </c>
      <c r="D10" s="61" t="s">
        <v>122</v>
      </c>
      <c r="E10" s="61" t="s">
        <v>0</v>
      </c>
      <c r="F10" s="67" t="s">
        <v>45</v>
      </c>
      <c r="G10" s="61" t="s">
        <v>1</v>
      </c>
      <c r="H10" s="61" t="s">
        <v>2</v>
      </c>
      <c r="I10" s="62">
        <v>43543.6875</v>
      </c>
      <c r="J10" s="49"/>
      <c r="L10" s="2"/>
    </row>
    <row r="11" spans="1:12" s="3" customFormat="1" ht="30.75" customHeight="1">
      <c r="A11" s="35">
        <v>8</v>
      </c>
      <c r="B11" s="61" t="s">
        <v>76</v>
      </c>
      <c r="C11" s="61" t="s">
        <v>99</v>
      </c>
      <c r="D11" s="61" t="s">
        <v>122</v>
      </c>
      <c r="E11" s="61" t="s">
        <v>0</v>
      </c>
      <c r="F11" s="67" t="s">
        <v>45</v>
      </c>
      <c r="G11" s="61" t="s">
        <v>1</v>
      </c>
      <c r="H11" s="61" t="s">
        <v>2</v>
      </c>
      <c r="I11" s="62">
        <v>43543.243750000001</v>
      </c>
      <c r="J11" s="49"/>
      <c r="L11" s="2"/>
    </row>
    <row r="12" spans="1:12" s="3" customFormat="1" ht="30.75" customHeight="1">
      <c r="A12" s="35">
        <v>9</v>
      </c>
      <c r="B12" s="61" t="s">
        <v>56</v>
      </c>
      <c r="C12" s="61" t="s">
        <v>41</v>
      </c>
      <c r="D12" s="61" t="s">
        <v>106</v>
      </c>
      <c r="E12" s="61" t="s">
        <v>0</v>
      </c>
      <c r="F12" s="67" t="s">
        <v>45</v>
      </c>
      <c r="G12" s="61" t="s">
        <v>1</v>
      </c>
      <c r="H12" s="61" t="s">
        <v>2</v>
      </c>
      <c r="I12" s="62">
        <v>43542.913888888892</v>
      </c>
      <c r="J12" s="49"/>
      <c r="L12" s="2"/>
    </row>
    <row r="13" spans="1:12" s="3" customFormat="1" ht="30.75" customHeight="1">
      <c r="A13" s="35">
        <v>10</v>
      </c>
      <c r="B13" s="61" t="s">
        <v>71</v>
      </c>
      <c r="C13" s="61" t="s">
        <v>41</v>
      </c>
      <c r="D13" s="61" t="s">
        <v>120</v>
      </c>
      <c r="E13" s="61" t="s">
        <v>3</v>
      </c>
      <c r="F13" s="67" t="s">
        <v>45</v>
      </c>
      <c r="G13" s="61" t="s">
        <v>4</v>
      </c>
      <c r="H13" s="61" t="s">
        <v>37</v>
      </c>
      <c r="I13" s="62">
        <v>43543.658333333333</v>
      </c>
      <c r="J13" s="49"/>
      <c r="L13" s="2"/>
    </row>
    <row r="14" spans="1:12" s="3" customFormat="1" ht="30.75" customHeight="1">
      <c r="A14" s="35">
        <v>11</v>
      </c>
      <c r="B14" s="61" t="s">
        <v>57</v>
      </c>
      <c r="C14" s="61" t="s">
        <v>34</v>
      </c>
      <c r="D14" s="61" t="s">
        <v>107</v>
      </c>
      <c r="E14" s="61" t="s">
        <v>0</v>
      </c>
      <c r="F14" s="67" t="s">
        <v>45</v>
      </c>
      <c r="G14" s="61" t="s">
        <v>1</v>
      </c>
      <c r="H14" s="61" t="s">
        <v>2</v>
      </c>
      <c r="I14" s="62">
        <v>43543.213194444441</v>
      </c>
      <c r="J14" s="49"/>
      <c r="L14" s="2"/>
    </row>
    <row r="15" spans="1:12" s="3" customFormat="1" ht="30.75" customHeight="1">
      <c r="A15" s="35">
        <v>12</v>
      </c>
      <c r="B15" s="61" t="s">
        <v>40</v>
      </c>
      <c r="C15" s="61" t="s">
        <v>34</v>
      </c>
      <c r="D15" s="61" t="s">
        <v>38</v>
      </c>
      <c r="E15" s="61" t="s">
        <v>0</v>
      </c>
      <c r="F15" s="67" t="s">
        <v>45</v>
      </c>
      <c r="G15" s="61" t="s">
        <v>1</v>
      </c>
      <c r="H15" s="61" t="s">
        <v>2</v>
      </c>
      <c r="I15" s="62">
        <v>43534.452777777777</v>
      </c>
      <c r="J15" s="49"/>
      <c r="L15" s="2"/>
    </row>
    <row r="16" spans="1:12" s="3" customFormat="1" ht="30.75" customHeight="1">
      <c r="A16" s="35">
        <v>13</v>
      </c>
      <c r="B16" s="61" t="s">
        <v>51</v>
      </c>
      <c r="C16" s="61" t="s">
        <v>89</v>
      </c>
      <c r="D16" s="61" t="s">
        <v>103</v>
      </c>
      <c r="E16" s="61" t="s">
        <v>0</v>
      </c>
      <c r="F16" s="67" t="s">
        <v>45</v>
      </c>
      <c r="G16" s="61" t="s">
        <v>1</v>
      </c>
      <c r="H16" s="61" t="s">
        <v>2</v>
      </c>
      <c r="I16" s="62">
        <v>43543.591666666667</v>
      </c>
      <c r="J16" s="49"/>
      <c r="L16" s="2"/>
    </row>
    <row r="17" spans="1:12" s="3" customFormat="1" ht="30.75" customHeight="1">
      <c r="A17" s="35">
        <v>14</v>
      </c>
      <c r="B17" s="61" t="s">
        <v>69</v>
      </c>
      <c r="C17" s="61" t="s">
        <v>89</v>
      </c>
      <c r="D17" s="61" t="s">
        <v>118</v>
      </c>
      <c r="E17" s="61" t="s">
        <v>0</v>
      </c>
      <c r="F17" s="67" t="s">
        <v>45</v>
      </c>
      <c r="G17" s="61" t="s">
        <v>1</v>
      </c>
      <c r="H17" s="61" t="s">
        <v>2</v>
      </c>
      <c r="I17" s="62">
        <v>43542.915277777778</v>
      </c>
      <c r="J17" s="49"/>
      <c r="L17" s="2"/>
    </row>
    <row r="18" spans="1:12" s="3" customFormat="1" ht="30.75" customHeight="1">
      <c r="A18" s="35">
        <v>15</v>
      </c>
      <c r="B18" s="61" t="s">
        <v>65</v>
      </c>
      <c r="C18" s="61" t="s">
        <v>97</v>
      </c>
      <c r="D18" s="61" t="s">
        <v>115</v>
      </c>
      <c r="E18" s="61" t="s">
        <v>3</v>
      </c>
      <c r="F18" s="67" t="s">
        <v>45</v>
      </c>
      <c r="G18" s="61" t="s">
        <v>4</v>
      </c>
      <c r="H18" s="61" t="s">
        <v>37</v>
      </c>
      <c r="I18" s="62">
        <v>43543.65625</v>
      </c>
      <c r="J18" s="49"/>
      <c r="L18" s="2"/>
    </row>
    <row r="19" spans="1:12" s="3" customFormat="1" ht="30.75" customHeight="1">
      <c r="A19" s="35">
        <v>16</v>
      </c>
      <c r="B19" s="61" t="s">
        <v>58</v>
      </c>
      <c r="C19" s="61" t="s">
        <v>91</v>
      </c>
      <c r="D19" s="61" t="s">
        <v>108</v>
      </c>
      <c r="E19" s="61" t="s">
        <v>0</v>
      </c>
      <c r="F19" s="67" t="s">
        <v>45</v>
      </c>
      <c r="G19" s="61" t="s">
        <v>1</v>
      </c>
      <c r="H19" s="61" t="s">
        <v>2</v>
      </c>
      <c r="I19" s="62">
        <v>43543.597222222219</v>
      </c>
      <c r="J19" s="49"/>
      <c r="L19" s="2"/>
    </row>
    <row r="20" spans="1:12" s="3" customFormat="1" ht="30.75" customHeight="1">
      <c r="A20" s="35">
        <v>17</v>
      </c>
      <c r="B20" s="61" t="s">
        <v>85</v>
      </c>
      <c r="C20" s="61" t="s">
        <v>87</v>
      </c>
      <c r="D20" s="61" t="s">
        <v>101</v>
      </c>
      <c r="E20" s="61" t="s">
        <v>0</v>
      </c>
      <c r="F20" s="67" t="s">
        <v>45</v>
      </c>
      <c r="G20" s="61" t="s">
        <v>1</v>
      </c>
      <c r="H20" s="61" t="s">
        <v>2</v>
      </c>
      <c r="I20" s="62">
        <v>43543.248611111114</v>
      </c>
      <c r="J20" s="51"/>
      <c r="L20" s="2"/>
    </row>
    <row r="21" spans="1:12" s="3" customFormat="1" ht="30.75" customHeight="1">
      <c r="A21" s="35">
        <v>18</v>
      </c>
      <c r="B21" s="61" t="s">
        <v>49</v>
      </c>
      <c r="C21" s="61" t="s">
        <v>87</v>
      </c>
      <c r="D21" s="61" t="s">
        <v>101</v>
      </c>
      <c r="E21" s="61" t="s">
        <v>0</v>
      </c>
      <c r="F21" s="67" t="s">
        <v>45</v>
      </c>
      <c r="G21" s="61" t="s">
        <v>1</v>
      </c>
      <c r="H21" s="61" t="s">
        <v>2</v>
      </c>
      <c r="I21" s="62">
        <v>43543.604861111111</v>
      </c>
      <c r="J21" s="49"/>
      <c r="L21" s="2"/>
    </row>
    <row r="22" spans="1:12" s="3" customFormat="1" ht="30.75" customHeight="1">
      <c r="A22" s="35">
        <v>19</v>
      </c>
      <c r="B22" s="61" t="s">
        <v>61</v>
      </c>
      <c r="C22" s="61" t="s">
        <v>93</v>
      </c>
      <c r="D22" s="61" t="s">
        <v>111</v>
      </c>
      <c r="E22" s="61" t="s">
        <v>0</v>
      </c>
      <c r="F22" s="67" t="s">
        <v>45</v>
      </c>
      <c r="G22" s="61" t="s">
        <v>1</v>
      </c>
      <c r="H22" s="61" t="s">
        <v>2</v>
      </c>
      <c r="I22" s="62">
        <v>43543.252083333333</v>
      </c>
      <c r="J22" s="49"/>
      <c r="L22" s="2"/>
    </row>
    <row r="23" spans="1:12" s="3" customFormat="1" ht="30.75" customHeight="1">
      <c r="A23" s="35">
        <v>20</v>
      </c>
      <c r="B23" s="61" t="s">
        <v>66</v>
      </c>
      <c r="C23" s="61" t="s">
        <v>42</v>
      </c>
      <c r="D23" s="61" t="s">
        <v>116</v>
      </c>
      <c r="E23" s="61" t="s">
        <v>0</v>
      </c>
      <c r="F23" s="67" t="s">
        <v>45</v>
      </c>
      <c r="G23" s="61" t="s">
        <v>1</v>
      </c>
      <c r="H23" s="61" t="s">
        <v>2</v>
      </c>
      <c r="I23" s="62">
        <v>43543.599305555559</v>
      </c>
      <c r="J23" s="49"/>
      <c r="L23" s="2"/>
    </row>
    <row r="24" spans="1:12" s="3" customFormat="1" ht="30.75" customHeight="1">
      <c r="A24" s="35">
        <v>21</v>
      </c>
      <c r="B24" s="61" t="s">
        <v>59</v>
      </c>
      <c r="C24" s="61" t="s">
        <v>92</v>
      </c>
      <c r="D24" s="61" t="s">
        <v>109</v>
      </c>
      <c r="E24" s="61" t="s">
        <v>0</v>
      </c>
      <c r="F24" s="67" t="s">
        <v>45</v>
      </c>
      <c r="G24" s="61" t="s">
        <v>1</v>
      </c>
      <c r="H24" s="61" t="s">
        <v>2</v>
      </c>
      <c r="I24" s="62">
        <v>43543.115277777775</v>
      </c>
      <c r="J24" s="49"/>
      <c r="L24" s="2"/>
    </row>
    <row r="25" spans="1:12" s="50" customFormat="1" ht="30.75" customHeight="1">
      <c r="A25" s="35">
        <v>22</v>
      </c>
      <c r="B25" s="61" t="s">
        <v>63</v>
      </c>
      <c r="C25" s="61" t="s">
        <v>95</v>
      </c>
      <c r="D25" s="61" t="s">
        <v>113</v>
      </c>
      <c r="E25" s="61" t="s">
        <v>0</v>
      </c>
      <c r="F25" s="67" t="s">
        <v>45</v>
      </c>
      <c r="G25" s="61" t="s">
        <v>1</v>
      </c>
      <c r="H25" s="61" t="s">
        <v>2</v>
      </c>
      <c r="I25" s="62">
        <v>43543.115277777775</v>
      </c>
      <c r="J25" s="49"/>
      <c r="L25" s="52"/>
    </row>
    <row r="26" spans="1:12" s="3" customFormat="1" ht="8.25" customHeight="1">
      <c r="A26" s="20"/>
      <c r="B26" s="53"/>
      <c r="C26" s="53"/>
      <c r="D26" s="54"/>
      <c r="E26" s="53"/>
      <c r="F26" s="54"/>
      <c r="G26" s="53"/>
      <c r="H26" s="53"/>
      <c r="I26" s="55"/>
      <c r="J26" s="23"/>
      <c r="L26" s="24"/>
    </row>
    <row r="27" spans="1:12" s="44" customFormat="1" ht="56.25" customHeight="1">
      <c r="A27" s="77" t="s">
        <v>29</v>
      </c>
      <c r="B27" s="78"/>
      <c r="C27" s="78"/>
      <c r="D27" s="43"/>
      <c r="E27" s="43"/>
      <c r="G27" s="43"/>
      <c r="H27" s="79" t="s">
        <v>30</v>
      </c>
      <c r="I27" s="80"/>
    </row>
  </sheetData>
  <mergeCells count="4">
    <mergeCell ref="A1:J1"/>
    <mergeCell ref="A27:C27"/>
    <mergeCell ref="H27:I27"/>
    <mergeCell ref="I2:J2"/>
  </mergeCells>
  <pageMargins left="0.31496062992125984" right="0" top="0.19685039370078741" bottom="0" header="0.31496062992125984" footer="0.31496062992125984"/>
  <pageSetup paperSize="9" scale="6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view="pageBreakPreview" zoomScale="87" zoomScaleNormal="100" zoomScaleSheetLayoutView="87" workbookViewId="0">
      <selection activeCell="C4" sqref="C4"/>
    </sheetView>
  </sheetViews>
  <sheetFormatPr defaultRowHeight="15"/>
  <cols>
    <col min="2" max="2" width="21.7109375" style="9" customWidth="1"/>
    <col min="3" max="3" width="24" customWidth="1"/>
    <col min="4" max="4" width="23.85546875" style="6" customWidth="1"/>
    <col min="5" max="5" width="19.140625" customWidth="1"/>
    <col min="6" max="6" width="26.42578125" customWidth="1"/>
    <col min="7" max="7" width="21.28515625" customWidth="1"/>
    <col min="8" max="8" width="23" customWidth="1"/>
    <col min="9" max="9" width="27.85546875" customWidth="1"/>
    <col min="10" max="10" width="22.28515625" customWidth="1"/>
    <col min="12" max="12" width="0" hidden="1" customWidth="1"/>
  </cols>
  <sheetData>
    <row r="1" spans="1:10" s="4" customFormat="1" ht="78" customHeight="1">
      <c r="A1" s="75" t="s">
        <v>26</v>
      </c>
      <c r="B1" s="76"/>
      <c r="C1" s="76"/>
      <c r="D1" s="72"/>
      <c r="E1" s="76"/>
      <c r="F1" s="76"/>
      <c r="G1" s="76"/>
      <c r="H1" s="76"/>
      <c r="I1" s="76"/>
      <c r="J1" s="76"/>
    </row>
    <row r="2" spans="1:10" s="12" customFormat="1" ht="43.5" customHeight="1">
      <c r="B2" s="5"/>
      <c r="C2" s="5"/>
      <c r="D2" s="5"/>
      <c r="E2" s="5"/>
      <c r="F2" s="5"/>
      <c r="G2" s="16" t="s">
        <v>24</v>
      </c>
      <c r="H2" s="16"/>
      <c r="I2" s="73">
        <f ca="1">TODAY()</f>
        <v>43544</v>
      </c>
      <c r="J2" s="74"/>
    </row>
    <row r="3" spans="1:10" s="1" customFormat="1" ht="88.5" customHeight="1">
      <c r="A3" s="29" t="s">
        <v>5</v>
      </c>
      <c r="B3" s="30" t="s">
        <v>6</v>
      </c>
      <c r="C3" s="31" t="s">
        <v>7</v>
      </c>
      <c r="D3" s="10" t="s">
        <v>8</v>
      </c>
      <c r="E3" s="31" t="s">
        <v>19</v>
      </c>
      <c r="F3" s="32" t="s">
        <v>16</v>
      </c>
      <c r="G3" s="31" t="s">
        <v>22</v>
      </c>
      <c r="H3" s="33" t="s">
        <v>17</v>
      </c>
      <c r="I3" s="31" t="s">
        <v>20</v>
      </c>
      <c r="J3" s="34" t="s">
        <v>18</v>
      </c>
    </row>
    <row r="4" spans="1:10" s="26" customFormat="1" ht="45.75" customHeight="1">
      <c r="A4" s="27">
        <v>1</v>
      </c>
      <c r="B4" s="61" t="s">
        <v>74</v>
      </c>
      <c r="C4" s="61" t="s">
        <v>39</v>
      </c>
      <c r="D4" s="61" t="s">
        <v>47</v>
      </c>
      <c r="E4" s="61" t="s">
        <v>0</v>
      </c>
      <c r="F4" s="67" t="s">
        <v>2</v>
      </c>
      <c r="G4" s="61" t="s">
        <v>1</v>
      </c>
      <c r="H4" s="61" t="s">
        <v>2</v>
      </c>
      <c r="I4" s="62">
        <v>43540.502083333333</v>
      </c>
      <c r="J4" s="60"/>
    </row>
    <row r="5" spans="1:10" s="26" customFormat="1" ht="45.75" customHeight="1">
      <c r="A5" s="27">
        <v>2</v>
      </c>
      <c r="B5" s="61" t="s">
        <v>81</v>
      </c>
      <c r="C5" s="61" t="s">
        <v>31</v>
      </c>
      <c r="D5" s="61" t="s">
        <v>125</v>
      </c>
      <c r="E5" s="61" t="s">
        <v>0</v>
      </c>
      <c r="F5" s="67" t="s">
        <v>2</v>
      </c>
      <c r="G5" s="61" t="s">
        <v>33</v>
      </c>
      <c r="H5" s="61" t="s">
        <v>2</v>
      </c>
      <c r="I5" s="62">
        <v>43543.678472222222</v>
      </c>
      <c r="J5" s="60"/>
    </row>
    <row r="6" spans="1:10" s="26" customFormat="1" ht="45.75" customHeight="1">
      <c r="A6" s="27">
        <v>3</v>
      </c>
      <c r="B6" s="61" t="s">
        <v>82</v>
      </c>
      <c r="C6" s="61" t="s">
        <v>31</v>
      </c>
      <c r="D6" s="61" t="s">
        <v>125</v>
      </c>
      <c r="E6" s="61" t="s">
        <v>3</v>
      </c>
      <c r="F6" s="67" t="s">
        <v>2</v>
      </c>
      <c r="G6" s="61" t="s">
        <v>4</v>
      </c>
      <c r="H6" s="61" t="s">
        <v>28</v>
      </c>
      <c r="I6" s="62">
        <v>43543.658333333333</v>
      </c>
      <c r="J6" s="60"/>
    </row>
    <row r="7" spans="1:10" s="26" customFormat="1" ht="45.75" customHeight="1">
      <c r="A7" s="27">
        <v>4</v>
      </c>
      <c r="B7" s="61" t="s">
        <v>62</v>
      </c>
      <c r="C7" s="61" t="s">
        <v>94</v>
      </c>
      <c r="D7" s="61" t="s">
        <v>112</v>
      </c>
      <c r="E7" s="61" t="s">
        <v>0</v>
      </c>
      <c r="F7" s="67" t="s">
        <v>2</v>
      </c>
      <c r="G7" s="61" t="s">
        <v>1</v>
      </c>
      <c r="H7" s="61" t="s">
        <v>2</v>
      </c>
      <c r="I7" s="62">
        <v>43543.574999999997</v>
      </c>
      <c r="J7" s="60"/>
    </row>
    <row r="8" spans="1:10" s="26" customFormat="1" ht="45.75" customHeight="1">
      <c r="A8" s="27">
        <v>5</v>
      </c>
      <c r="B8" s="61" t="s">
        <v>70</v>
      </c>
      <c r="C8" s="61" t="s">
        <v>98</v>
      </c>
      <c r="D8" s="61" t="s">
        <v>119</v>
      </c>
      <c r="E8" s="61" t="s">
        <v>0</v>
      </c>
      <c r="F8" s="67" t="s">
        <v>2</v>
      </c>
      <c r="G8" s="61" t="s">
        <v>1</v>
      </c>
      <c r="H8" s="61" t="s">
        <v>27</v>
      </c>
      <c r="I8" s="62">
        <v>43538.489583333336</v>
      </c>
      <c r="J8" s="60"/>
    </row>
    <row r="9" spans="1:10" s="26" customFormat="1" ht="45.75" customHeight="1">
      <c r="A9" s="27">
        <v>6</v>
      </c>
      <c r="B9" s="61" t="s">
        <v>50</v>
      </c>
      <c r="C9" s="61" t="s">
        <v>88</v>
      </c>
      <c r="D9" s="61" t="s">
        <v>102</v>
      </c>
      <c r="E9" s="61" t="s">
        <v>3</v>
      </c>
      <c r="F9" s="67" t="s">
        <v>2</v>
      </c>
      <c r="G9" s="61" t="s">
        <v>4</v>
      </c>
      <c r="H9" s="61" t="s">
        <v>28</v>
      </c>
      <c r="I9" s="62">
        <v>43543.398611111108</v>
      </c>
      <c r="J9" s="60"/>
    </row>
    <row r="10" spans="1:10" s="26" customFormat="1" ht="45.75" customHeight="1">
      <c r="A10" s="27">
        <v>7</v>
      </c>
      <c r="B10" s="61" t="s">
        <v>60</v>
      </c>
      <c r="C10" s="61" t="s">
        <v>36</v>
      </c>
      <c r="D10" s="61" t="s">
        <v>110</v>
      </c>
      <c r="E10" s="61" t="s">
        <v>0</v>
      </c>
      <c r="F10" s="67" t="s">
        <v>2</v>
      </c>
      <c r="G10" s="61" t="s">
        <v>1</v>
      </c>
      <c r="H10" s="61" t="s">
        <v>2</v>
      </c>
      <c r="I10" s="62">
        <v>43543.619444444441</v>
      </c>
      <c r="J10" s="60"/>
    </row>
    <row r="11" spans="1:10" ht="30.75" customHeight="1">
      <c r="A11" s="25"/>
    </row>
    <row r="12" spans="1:10" s="8" customFormat="1" ht="38.25" customHeight="1">
      <c r="A12" s="81" t="s">
        <v>12</v>
      </c>
      <c r="B12" s="81"/>
      <c r="C12" s="81"/>
      <c r="D12" s="42"/>
      <c r="E12" s="7"/>
      <c r="G12" s="7"/>
      <c r="H12" s="82" t="s">
        <v>13</v>
      </c>
      <c r="I12" s="82"/>
    </row>
  </sheetData>
  <sortState ref="A4:J12">
    <sortCondition ref="A3"/>
  </sortState>
  <mergeCells count="4">
    <mergeCell ref="A1:J1"/>
    <mergeCell ref="A12:C12"/>
    <mergeCell ref="H12:I12"/>
    <mergeCell ref="I2:J2"/>
  </mergeCells>
  <pageMargins left="0.35433070866141736" right="0" top="0.35433070866141736" bottom="0" header="0.31496062992125984" footer="0.31496062992125984"/>
  <pageSetup paperSize="9" scale="6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="60" zoomScaleNormal="100" workbookViewId="0">
      <selection activeCell="I12" sqref="I12"/>
    </sheetView>
  </sheetViews>
  <sheetFormatPr defaultRowHeight="15"/>
  <cols>
    <col min="2" max="2" width="33.140625" customWidth="1"/>
    <col min="3" max="3" width="38.7109375" customWidth="1"/>
    <col min="4" max="4" width="23.85546875" style="6" customWidth="1"/>
    <col min="5" max="5" width="19.140625" customWidth="1"/>
    <col min="6" max="6" width="16.5703125" customWidth="1"/>
    <col min="7" max="7" width="24.28515625" customWidth="1"/>
    <col min="8" max="8" width="15.7109375" customWidth="1"/>
    <col min="9" max="9" width="29.85546875" customWidth="1"/>
    <col min="10" max="10" width="22.28515625" customWidth="1"/>
    <col min="12" max="12" width="0" hidden="1" customWidth="1"/>
  </cols>
  <sheetData>
    <row r="1" spans="1:10" s="4" customFormat="1" ht="56.25" customHeight="1">
      <c r="A1" s="83" t="s">
        <v>26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s="37" customFormat="1" ht="23.25" customHeight="1">
      <c r="B2" s="38"/>
      <c r="C2" s="38"/>
      <c r="D2" s="38"/>
      <c r="E2" s="38"/>
      <c r="F2" s="38"/>
      <c r="G2" s="39" t="s">
        <v>24</v>
      </c>
      <c r="H2" s="39"/>
      <c r="I2" s="85">
        <f ca="1">TODAY()</f>
        <v>43544</v>
      </c>
      <c r="J2" s="86"/>
    </row>
    <row r="3" spans="1:10" s="1" customFormat="1" ht="83.25" customHeight="1">
      <c r="A3" s="29" t="s">
        <v>5</v>
      </c>
      <c r="B3" s="31" t="s">
        <v>6</v>
      </c>
      <c r="C3" s="31" t="s">
        <v>7</v>
      </c>
      <c r="D3" s="10" t="s">
        <v>8</v>
      </c>
      <c r="E3" s="31" t="s">
        <v>19</v>
      </c>
      <c r="F3" s="32" t="s">
        <v>16</v>
      </c>
      <c r="G3" s="31" t="s">
        <v>10</v>
      </c>
      <c r="H3" s="33" t="s">
        <v>17</v>
      </c>
      <c r="I3" s="31" t="s">
        <v>23</v>
      </c>
      <c r="J3" s="34" t="s">
        <v>25</v>
      </c>
    </row>
    <row r="4" spans="1:10" s="26" customFormat="1" ht="41.25" customHeight="1">
      <c r="A4" s="27">
        <v>1</v>
      </c>
      <c r="B4" s="61" t="s">
        <v>77</v>
      </c>
      <c r="C4" s="61" t="s">
        <v>31</v>
      </c>
      <c r="D4" s="61" t="s">
        <v>44</v>
      </c>
      <c r="E4" s="61" t="s">
        <v>0</v>
      </c>
      <c r="F4" s="68" t="s">
        <v>27</v>
      </c>
      <c r="G4" s="61" t="s">
        <v>33</v>
      </c>
      <c r="H4" s="61" t="s">
        <v>2</v>
      </c>
      <c r="I4" s="62">
        <v>43543.276388888888</v>
      </c>
      <c r="J4" s="45"/>
    </row>
    <row r="5" spans="1:10" s="26" customFormat="1" ht="41.25" customHeight="1">
      <c r="A5" s="27">
        <v>2</v>
      </c>
      <c r="B5" s="61" t="s">
        <v>78</v>
      </c>
      <c r="C5" s="61" t="s">
        <v>31</v>
      </c>
      <c r="D5" s="61" t="s">
        <v>44</v>
      </c>
      <c r="E5" s="61" t="s">
        <v>0</v>
      </c>
      <c r="F5" s="68" t="s">
        <v>27</v>
      </c>
      <c r="G5" s="61" t="s">
        <v>33</v>
      </c>
      <c r="H5" s="61" t="s">
        <v>2</v>
      </c>
      <c r="I5" s="62">
        <v>43543.254166666666</v>
      </c>
      <c r="J5" s="45"/>
    </row>
    <row r="6" spans="1:10" s="26" customFormat="1" ht="41.25" customHeight="1">
      <c r="A6" s="27">
        <v>3</v>
      </c>
      <c r="B6" s="61" t="s">
        <v>52</v>
      </c>
      <c r="C6" s="61" t="s">
        <v>90</v>
      </c>
      <c r="D6" s="61" t="s">
        <v>104</v>
      </c>
      <c r="E6" s="61" t="s">
        <v>3</v>
      </c>
      <c r="F6" s="68" t="s">
        <v>27</v>
      </c>
      <c r="G6" s="61" t="s">
        <v>4</v>
      </c>
      <c r="H6" s="61" t="s">
        <v>28</v>
      </c>
      <c r="I6" s="62">
        <v>43543.625</v>
      </c>
      <c r="J6" s="28"/>
    </row>
    <row r="7" spans="1:10" s="26" customFormat="1" ht="41.25" customHeight="1">
      <c r="A7" s="27">
        <v>4</v>
      </c>
      <c r="B7" s="61" t="s">
        <v>53</v>
      </c>
      <c r="C7" s="61" t="s">
        <v>90</v>
      </c>
      <c r="D7" s="61" t="s">
        <v>104</v>
      </c>
      <c r="E7" s="61" t="s">
        <v>3</v>
      </c>
      <c r="F7" s="68" t="s">
        <v>27</v>
      </c>
      <c r="G7" s="61" t="s">
        <v>4</v>
      </c>
      <c r="H7" s="61" t="s">
        <v>28</v>
      </c>
      <c r="I7" s="62">
        <v>43543.625</v>
      </c>
      <c r="J7" s="28"/>
    </row>
    <row r="8" spans="1:10" s="26" customFormat="1" ht="41.25" customHeight="1">
      <c r="A8" s="27">
        <v>5</v>
      </c>
      <c r="B8" s="61" t="s">
        <v>54</v>
      </c>
      <c r="C8" s="61" t="s">
        <v>90</v>
      </c>
      <c r="D8" s="61" t="s">
        <v>104</v>
      </c>
      <c r="E8" s="61" t="s">
        <v>3</v>
      </c>
      <c r="F8" s="68" t="s">
        <v>27</v>
      </c>
      <c r="G8" s="61" t="s">
        <v>4</v>
      </c>
      <c r="H8" s="61" t="s">
        <v>28</v>
      </c>
      <c r="I8" s="62">
        <v>43543.565972222219</v>
      </c>
      <c r="J8" s="28"/>
    </row>
    <row r="9" spans="1:10" s="26" customFormat="1" ht="45.75" customHeight="1">
      <c r="A9" s="27">
        <v>6</v>
      </c>
      <c r="B9" s="61" t="s">
        <v>55</v>
      </c>
      <c r="C9" s="61" t="s">
        <v>46</v>
      </c>
      <c r="D9" s="61" t="s">
        <v>105</v>
      </c>
      <c r="E9" s="61" t="s">
        <v>3</v>
      </c>
      <c r="F9" s="68" t="s">
        <v>27</v>
      </c>
      <c r="G9" s="61" t="s">
        <v>4</v>
      </c>
      <c r="H9" s="61" t="s">
        <v>28</v>
      </c>
      <c r="I9" s="62">
        <v>43543.657638888886</v>
      </c>
      <c r="J9" s="28"/>
    </row>
    <row r="10" spans="1:10" s="26" customFormat="1" ht="45.75" customHeight="1">
      <c r="A10" s="27">
        <v>7</v>
      </c>
      <c r="B10" s="61" t="s">
        <v>67</v>
      </c>
      <c r="C10" s="61" t="s">
        <v>46</v>
      </c>
      <c r="D10" s="61" t="s">
        <v>105</v>
      </c>
      <c r="E10" s="61" t="s">
        <v>0</v>
      </c>
      <c r="F10" s="68" t="s">
        <v>27</v>
      </c>
      <c r="G10" s="61" t="s">
        <v>1</v>
      </c>
      <c r="H10" s="61" t="s">
        <v>2</v>
      </c>
      <c r="I10" s="62">
        <v>43543.475694444445</v>
      </c>
      <c r="J10" s="45"/>
    </row>
    <row r="11" spans="1:10" s="26" customFormat="1" ht="45.75" customHeight="1">
      <c r="A11" s="27">
        <v>8</v>
      </c>
      <c r="B11" s="61" t="s">
        <v>72</v>
      </c>
      <c r="C11" s="61" t="s">
        <v>35</v>
      </c>
      <c r="D11" s="61" t="s">
        <v>121</v>
      </c>
      <c r="E11" s="61" t="s">
        <v>0</v>
      </c>
      <c r="F11" s="68" t="s">
        <v>27</v>
      </c>
      <c r="G11" s="61" t="s">
        <v>33</v>
      </c>
      <c r="H11" s="61" t="s">
        <v>2</v>
      </c>
      <c r="I11" s="62">
        <v>43543.500694444447</v>
      </c>
      <c r="J11" s="45"/>
    </row>
    <row r="12" spans="1:10" s="26" customFormat="1" ht="45.75" customHeight="1">
      <c r="A12" s="27">
        <v>9</v>
      </c>
      <c r="B12" s="61" t="s">
        <v>64</v>
      </c>
      <c r="C12" s="61" t="s">
        <v>96</v>
      </c>
      <c r="D12" s="61" t="s">
        <v>114</v>
      </c>
      <c r="E12" s="61" t="s">
        <v>0</v>
      </c>
      <c r="F12" s="68" t="s">
        <v>27</v>
      </c>
      <c r="G12" s="61" t="s">
        <v>1</v>
      </c>
      <c r="H12" s="61" t="s">
        <v>2</v>
      </c>
      <c r="I12" s="62">
        <v>43543.212500000001</v>
      </c>
      <c r="J12" s="45"/>
    </row>
    <row r="13" spans="1:10" s="26" customFormat="1" ht="45.75" customHeight="1">
      <c r="A13" s="27">
        <v>10</v>
      </c>
      <c r="B13" s="61" t="s">
        <v>48</v>
      </c>
      <c r="C13" s="61" t="s">
        <v>86</v>
      </c>
      <c r="D13" s="61" t="s">
        <v>100</v>
      </c>
      <c r="E13" s="61" t="s">
        <v>0</v>
      </c>
      <c r="F13" s="68" t="s">
        <v>27</v>
      </c>
      <c r="G13" s="61" t="s">
        <v>1</v>
      </c>
      <c r="H13" s="61" t="s">
        <v>2</v>
      </c>
      <c r="I13" s="62">
        <v>43543.635416666664</v>
      </c>
      <c r="J13" s="45"/>
    </row>
    <row r="14" spans="1:10" s="17" customFormat="1" ht="9" customHeight="1">
      <c r="A14" s="25"/>
      <c r="B14" s="21"/>
      <c r="C14" s="21"/>
      <c r="D14" s="22"/>
      <c r="E14" s="21"/>
      <c r="F14" s="22"/>
      <c r="G14" s="21"/>
      <c r="H14" s="21"/>
      <c r="I14" s="23"/>
      <c r="J14" s="23"/>
    </row>
    <row r="15" spans="1:10" s="8" customFormat="1" ht="38.25" customHeight="1">
      <c r="A15" s="81" t="s">
        <v>12</v>
      </c>
      <c r="B15" s="81"/>
      <c r="C15" s="81"/>
      <c r="D15" s="42"/>
      <c r="E15" s="7"/>
      <c r="G15" s="7"/>
      <c r="H15" s="82" t="s">
        <v>13</v>
      </c>
      <c r="I15" s="82"/>
    </row>
  </sheetData>
  <sortState ref="A4:J18">
    <sortCondition ref="F18"/>
  </sortState>
  <mergeCells count="4">
    <mergeCell ref="A1:J1"/>
    <mergeCell ref="A15:C15"/>
    <mergeCell ref="H15:I15"/>
    <mergeCell ref="I2:J2"/>
  </mergeCells>
  <pageMargins left="0.39370078740157483" right="0" top="0.35433070866141736" bottom="0" header="0.31496062992125984" footer="0.31496062992125984"/>
  <pageSetup paperSize="9"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总</vt:lpstr>
      <vt:lpstr>VK001</vt:lpstr>
      <vt:lpstr>VK002</vt:lpstr>
      <vt:lpstr>VK003</vt:lpstr>
      <vt:lpstr>'VK002'!Print_Area</vt:lpstr>
      <vt:lpstr>'VK003'!Print_Area</vt:lpstr>
    </vt:vector>
  </TitlesOfParts>
  <Company>bestpacific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bpvn</dc:creator>
  <cp:lastModifiedBy>VN-IT Do Nguyet Anh</cp:lastModifiedBy>
  <cp:lastPrinted>2019-03-19T09:57:27Z</cp:lastPrinted>
  <dcterms:created xsi:type="dcterms:W3CDTF">2018-12-06T09:41:41Z</dcterms:created>
  <dcterms:modified xsi:type="dcterms:W3CDTF">2019-03-20T09:15:55Z</dcterms:modified>
</cp:coreProperties>
</file>