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dark\Documents\Data Science\Excel\"/>
    </mc:Choice>
  </mc:AlternateContent>
  <bookViews>
    <workbookView xWindow="0" yWindow="0" windowWidth="28800" windowHeight="12420" xr2:uid="{1DDF1029-3D7B-4500-92EC-C8349D9CE91F}"/>
  </bookViews>
  <sheets>
    <sheet name="Osmotic Pressure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2" l="1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Q34" i="2"/>
  <c r="G40" i="2"/>
  <c r="C40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F6" i="2"/>
</calcChain>
</file>

<file path=xl/sharedStrings.xml><?xml version="1.0" encoding="utf-8"?>
<sst xmlns="http://schemas.openxmlformats.org/spreadsheetml/2006/main" count="49" uniqueCount="33">
  <si>
    <t>Osmotic Pressure</t>
  </si>
  <si>
    <t>Fructose</t>
  </si>
  <si>
    <t>CaCl2</t>
  </si>
  <si>
    <r>
      <t xml:space="preserve">solution contains </t>
    </r>
    <r>
      <rPr>
        <sz val="11"/>
        <color rgb="FFFF0000"/>
        <rFont val="Calibri"/>
        <family val="2"/>
        <scheme val="minor"/>
      </rPr>
      <t>100.0 g water and indicated amount of fructose</t>
    </r>
  </si>
  <si>
    <r>
      <t xml:space="preserve">solution contains </t>
    </r>
    <r>
      <rPr>
        <sz val="11"/>
        <color rgb="FFFF0000"/>
        <rFont val="Calibri"/>
        <family val="2"/>
        <scheme val="minor"/>
      </rPr>
      <t>250.0 g water and indicated amount of CaCl2</t>
    </r>
  </si>
  <si>
    <t>y = 0</t>
  </si>
  <si>
    <t>molar mass of fructose</t>
  </si>
  <si>
    <t>g/mol</t>
  </si>
  <si>
    <t>molar mass of anhydrous calcium chloride</t>
  </si>
  <si>
    <t>concentration(M)</t>
  </si>
  <si>
    <r>
      <t>slope (</t>
    </r>
    <r>
      <rPr>
        <sz val="11"/>
        <color theme="1"/>
        <rFont val="Calibri"/>
        <family val="2"/>
      </rPr>
      <t>Π/T)</t>
    </r>
  </si>
  <si>
    <t>y = 0.0082x</t>
  </si>
  <si>
    <t>y = 0.0164x</t>
  </si>
  <si>
    <t>Temperature = 298.15 K</t>
  </si>
  <si>
    <t xml:space="preserve">y = 0.0246x </t>
  </si>
  <si>
    <t>Osmotic pressure (atm)</t>
  </si>
  <si>
    <t>g fructose</t>
  </si>
  <si>
    <t>molarity</t>
  </si>
  <si>
    <t>temperature (K)</t>
  </si>
  <si>
    <t>g CaCl2</t>
  </si>
  <si>
    <t>y = 0.0328x</t>
  </si>
  <si>
    <t>y = 0.041x</t>
  </si>
  <si>
    <t xml:space="preserve">y = 0.0492x </t>
  </si>
  <si>
    <t>Temperature = 325.15 K</t>
  </si>
  <si>
    <t>y = 0.0246x</t>
  </si>
  <si>
    <t>y = 0.0492x</t>
  </si>
  <si>
    <t>y = 0.0739x</t>
  </si>
  <si>
    <t>y = 0.0985x</t>
  </si>
  <si>
    <t>Temperature = 350.15 K</t>
  </si>
  <si>
    <t>y = 0.1231x</t>
  </si>
  <si>
    <t>y = 0.1477x</t>
  </si>
  <si>
    <t>Combining data and sorting</t>
  </si>
  <si>
    <t xml:space="preserve">ratio between slopes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</si>
</sst>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Pressure'!$D$40:$D$42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Pressure'!$A$40:$A$42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6-45E8-9E5E-89F31E8E5418}"/>
            </c:ext>
          </c:extLst>
        </c:ser>
        <c:ser>
          <c:idx val="1"/>
          <c:order val="1"/>
          <c:tx>
            <c:v>0.1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Pressure'!$D$43:$D$45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Pressure'!$A$43:$A$45</c:f>
              <c:numCache>
                <c:formatCode>General</c:formatCode>
                <c:ptCount val="3"/>
                <c:pt idx="0">
                  <c:v>2.4466188999999998</c:v>
                </c:pt>
                <c:pt idx="1">
                  <c:v>2.6681808999999999</c:v>
                </c:pt>
                <c:pt idx="2">
                  <c:v>2.8733308999999996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6-45E8-9E5E-89F31E8E5418}"/>
            </c:ext>
          </c:extLst>
        </c:ser>
        <c:ser>
          <c:idx val="2"/>
          <c:order val="2"/>
          <c:tx>
            <c:v>0.2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Pressure'!$D$46:$D$48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Pressure'!$A$46:$A$48</c:f>
              <c:numCache>
                <c:formatCode>General</c:formatCode>
                <c:ptCount val="3"/>
                <c:pt idx="0">
                  <c:v>4.8932377999999996</c:v>
                </c:pt>
                <c:pt idx="1">
                  <c:v>5.3363617999999997</c:v>
                </c:pt>
                <c:pt idx="2">
                  <c:v>5.7466617999999992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46-45E8-9E5E-89F31E8E5418}"/>
            </c:ext>
          </c:extLst>
        </c:ser>
        <c:ser>
          <c:idx val="3"/>
          <c:order val="3"/>
          <c:tx>
            <c:v>0.3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'Osmotic Pressure'!$D$49:$D$51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Pressure'!$A$49:$A$51</c:f>
              <c:numCache>
                <c:formatCode>General</c:formatCode>
                <c:ptCount val="3"/>
                <c:pt idx="0">
                  <c:v>7.3398566999999977</c:v>
                </c:pt>
                <c:pt idx="1">
                  <c:v>8.0045426999999982</c:v>
                </c:pt>
                <c:pt idx="2">
                  <c:v>8.6199926999999974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46-45E8-9E5E-89F31E8E5418}"/>
            </c:ext>
          </c:extLst>
        </c:ser>
        <c:ser>
          <c:idx val="4"/>
          <c:order val="4"/>
          <c:tx>
            <c:v>0.4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Pressure'!$D$52:$D$54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Pressure'!$A$52:$A$54</c:f>
              <c:numCache>
                <c:formatCode>General</c:formatCode>
                <c:ptCount val="3"/>
                <c:pt idx="0">
                  <c:v>9.7864755999999993</c:v>
                </c:pt>
                <c:pt idx="1">
                  <c:v>10.672723599999999</c:v>
                </c:pt>
                <c:pt idx="2">
                  <c:v>11.493323599999998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46-45E8-9E5E-89F31E8E5418}"/>
            </c:ext>
          </c:extLst>
        </c:ser>
        <c:ser>
          <c:idx val="5"/>
          <c:order val="5"/>
          <c:tx>
            <c:v>0.5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Pressure'!$D$55:$D$57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Pressure'!$A$55:$A$57</c:f>
              <c:numCache>
                <c:formatCode>General</c:formatCode>
                <c:ptCount val="3"/>
                <c:pt idx="0">
                  <c:v>12.233094499999998</c:v>
                </c:pt>
                <c:pt idx="1">
                  <c:v>13.340904499999999</c:v>
                </c:pt>
                <c:pt idx="2">
                  <c:v>14.366654499999997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46-45E8-9E5E-89F31E8E5418}"/>
            </c:ext>
          </c:extLst>
        </c:ser>
        <c:ser>
          <c:idx val="6"/>
          <c:order val="6"/>
          <c:tx>
            <c:v>0.6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Pressure'!$D$58:$D$60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Pressure'!$A$58:$A$60</c:f>
              <c:numCache>
                <c:formatCode>General</c:formatCode>
                <c:ptCount val="3"/>
                <c:pt idx="0">
                  <c:v>14.679713399999995</c:v>
                </c:pt>
                <c:pt idx="1">
                  <c:v>16.009085399999996</c:v>
                </c:pt>
                <c:pt idx="2">
                  <c:v>17.239985399999995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46-45E8-9E5E-89F31E8E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69136"/>
        <c:axId val="601366512"/>
      </c:scatterChart>
      <c:valAx>
        <c:axId val="6013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6512"/>
        <c:crosses val="autoZero"/>
        <c:crossBetween val="midCat"/>
      </c:valAx>
      <c:valAx>
        <c:axId val="601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Osmotic Pressure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(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Π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/T) vs. Molarity 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Fructose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'Osmotic Pressure'!$Q$7:$Q$13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'Osmotic Pressure'!$R$7:$R$13</c:f>
              <c:numCache>
                <c:formatCode>General</c:formatCode>
                <c:ptCount val="7"/>
                <c:pt idx="0">
                  <c:v>0</c:v>
                </c:pt>
                <c:pt idx="1">
                  <c:v>8.2000000000000007E-3</c:v>
                </c:pt>
                <c:pt idx="2">
                  <c:v>1.6400000000000001E-2</c:v>
                </c:pt>
                <c:pt idx="3">
                  <c:v>2.46E-2</c:v>
                </c:pt>
                <c:pt idx="4">
                  <c:v>3.2800000000000003E-2</c:v>
                </c:pt>
                <c:pt idx="5">
                  <c:v>4.1000000000000002E-2</c:v>
                </c:pt>
                <c:pt idx="6">
                  <c:v>4.9200000000000001E-2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0-436E-9767-67D033CB2AD0}"/>
            </c:ext>
          </c:extLst>
        </c:ser>
        <c:ser>
          <c:idx val="1"/>
          <c:order val="1"/>
          <c:tx>
            <c:v>CaCl2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'Osmotic Pressure'!$Q$23:$Q$29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'Osmotic Pressure'!$R$23:$R$29</c:f>
              <c:numCache>
                <c:formatCode>General</c:formatCode>
                <c:ptCount val="7"/>
                <c:pt idx="0">
                  <c:v>0</c:v>
                </c:pt>
                <c:pt idx="1">
                  <c:v>2.46E-2</c:v>
                </c:pt>
                <c:pt idx="2">
                  <c:v>4.9200000000000001E-2</c:v>
                </c:pt>
                <c:pt idx="3">
                  <c:v>7.3899999999999993E-2</c:v>
                </c:pt>
                <c:pt idx="4">
                  <c:v>9.8500000000000004E-2</c:v>
                </c:pt>
                <c:pt idx="5">
                  <c:v>0.1231</c:v>
                </c:pt>
                <c:pt idx="6">
                  <c:v>0.1477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0-436E-9767-67D033CB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97328"/>
        <c:axId val="743100936"/>
      </c:scatterChart>
      <c:valAx>
        <c:axId val="74309732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00936"/>
        <c:crosses val="autoZero"/>
        <c:crossBetween val="midCat"/>
      </c:valAx>
      <c:valAx>
        <c:axId val="7431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Slope (</a:t>
                </a:r>
                <a:r>
                  <a:rPr lang="el-GR" sz="1000" b="0" i="0" u="none" strike="noStrike" baseline="0">
                    <a:effectLst/>
                  </a:rPr>
                  <a:t>Π</a:t>
                </a:r>
                <a:r>
                  <a:rPr lang="en-US" sz="1000" b="0" i="0" u="none" strike="noStrike" baseline="0">
                    <a:effectLst/>
                  </a:rPr>
                  <a:t>/T)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CaCl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Pressure'!$H$40:$H$42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Pressure'!$E$40:$E$42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5-4B33-A1E6-749140C0C120}"/>
            </c:ext>
          </c:extLst>
        </c:ser>
        <c:ser>
          <c:idx val="1"/>
          <c:order val="1"/>
          <c:tx>
            <c:v>0.1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'Osmotic Pressure'!$H$43:$H$45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Pressure'!$E$43:$E$45</c:f>
              <c:numCache>
                <c:formatCode>General</c:formatCode>
                <c:ptCount val="3"/>
                <c:pt idx="0">
                  <c:v>7.3398567000000003</c:v>
                </c:pt>
                <c:pt idx="1">
                  <c:v>8.0045427</c:v>
                </c:pt>
                <c:pt idx="2">
                  <c:v>8.6199926999999974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5-4B33-A1E6-749140C0C120}"/>
            </c:ext>
          </c:extLst>
        </c:ser>
        <c:ser>
          <c:idx val="2"/>
          <c:order val="2"/>
          <c:tx>
            <c:v>0.2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'Osmotic Pressure'!$H$46:$H$48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Pressure'!$E$46:$E$48</c:f>
              <c:numCache>
                <c:formatCode>General</c:formatCode>
                <c:ptCount val="3"/>
                <c:pt idx="0">
                  <c:v>14.679713400000001</c:v>
                </c:pt>
                <c:pt idx="1">
                  <c:v>16.0090854</c:v>
                </c:pt>
                <c:pt idx="2">
                  <c:v>17.239985399999995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5-4B33-A1E6-749140C0C120}"/>
            </c:ext>
          </c:extLst>
        </c:ser>
        <c:ser>
          <c:idx val="3"/>
          <c:order val="3"/>
          <c:tx>
            <c:v>0.3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'Osmotic Pressure'!$H$49:$H$51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Pressure'!$E$49:$E$51</c:f>
              <c:numCache>
                <c:formatCode>General</c:formatCode>
                <c:ptCount val="3"/>
                <c:pt idx="0">
                  <c:v>22.019570099999992</c:v>
                </c:pt>
                <c:pt idx="1">
                  <c:v>24.013628099999991</c:v>
                </c:pt>
                <c:pt idx="2">
                  <c:v>25.859978099999992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35-4B33-A1E6-749140C0C120}"/>
            </c:ext>
          </c:extLst>
        </c:ser>
        <c:ser>
          <c:idx val="4"/>
          <c:order val="4"/>
          <c:tx>
            <c:v>0.4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'Osmotic Pressure'!$H$52:$H$54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Pressure'!$E$52:$E$54</c:f>
              <c:numCache>
                <c:formatCode>General</c:formatCode>
                <c:ptCount val="3"/>
                <c:pt idx="0">
                  <c:v>29.359426800000001</c:v>
                </c:pt>
                <c:pt idx="1">
                  <c:v>32.0181708</c:v>
                </c:pt>
                <c:pt idx="2">
                  <c:v>34.47997079999999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35-4B33-A1E6-749140C0C120}"/>
            </c:ext>
          </c:extLst>
        </c:ser>
        <c:ser>
          <c:idx val="5"/>
          <c:order val="5"/>
          <c:tx>
            <c:v>0.5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'Osmotic Pressure'!$H$55:$H$57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Pressure'!$E$55:$E$57</c:f>
              <c:numCache>
                <c:formatCode>General</c:formatCode>
                <c:ptCount val="3"/>
                <c:pt idx="0">
                  <c:v>36.699283499999993</c:v>
                </c:pt>
                <c:pt idx="1">
                  <c:v>40.022713499999995</c:v>
                </c:pt>
                <c:pt idx="2">
                  <c:v>43.099963499999994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35-4B33-A1E6-749140C0C120}"/>
            </c:ext>
          </c:extLst>
        </c:ser>
        <c:ser>
          <c:idx val="6"/>
          <c:order val="6"/>
          <c:tx>
            <c:v>0.6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'Osmotic Pressure'!$H$58:$H$60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325.14999999999998</c:v>
                </c:pt>
                <c:pt idx="2">
                  <c:v>350.15</c:v>
                </c:pt>
              </c:numCache>
            </c:numRef>
          </c:xVal>
          <c:yVal>
            <c:numRef>
              <c:f>'Osmotic Pressure'!$E$58:$E$60</c:f>
              <c:numCache>
                <c:formatCode>General</c:formatCode>
                <c:ptCount val="3"/>
                <c:pt idx="0">
                  <c:v>44.039140199999984</c:v>
                </c:pt>
                <c:pt idx="1">
                  <c:v>48.027256199999982</c:v>
                </c:pt>
                <c:pt idx="2">
                  <c:v>51.719956199999984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35-4B33-A1E6-749140C0C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69136"/>
        <c:axId val="601366512"/>
      </c:scatterChart>
      <c:valAx>
        <c:axId val="6013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6512"/>
        <c:crosses val="autoZero"/>
        <c:crossBetween val="midCat"/>
      </c:valAx>
      <c:valAx>
        <c:axId val="601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Osmotic Pressure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164305</xdr:colOff>
      <xdr:row>0</xdr:row>
      <xdr:rowOff>169068</xdr:rowOff>
    </xdr:from>
    <xdr:to>
      <xdr:col>15</xdr:col>
      <xdr:colOff>35718</xdr:colOff>
      <xdr:row>16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28A32-CA05-4D98-85AB-C6E24BC03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173830</xdr:colOff>
      <xdr:row>32</xdr:row>
      <xdr:rowOff>130968</xdr:rowOff>
    </xdr:from>
    <xdr:to>
      <xdr:col>15</xdr:col>
      <xdr:colOff>45243</xdr:colOff>
      <xdr:row>47</xdr:row>
      <xdr:rowOff>111918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F85DD-B3DA-4C13-AC17-D32419F10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16</xdr:row>
      <xdr:rowOff>152400</xdr:rowOff>
    </xdr:from>
    <xdr:to>
      <xdr:col>15</xdr:col>
      <xdr:colOff>23813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0899B-5051-428A-AEDF-11DC58133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138114</xdr:colOff>
      <xdr:row>35</xdr:row>
      <xdr:rowOff>4763</xdr:rowOff>
    </xdr:from>
    <xdr:to>
      <xdr:col>23</xdr:col>
      <xdr:colOff>585789</xdr:colOff>
      <xdr:row>46</xdr:row>
      <xdr:rowOff>138114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C3C5347-9AF5-49B2-8651-605C1DDC73F1}"/>
            </a:ext>
          </a:extLst>
        </xdr:cNvPr>
        <xdr:cNvSpPr txBox="1"/>
      </xdr:nvSpPr>
      <xdr:spPr>
        <a:xfrm>
          <a:off x="12520614" y="6738938"/>
          <a:ext cx="5638800" cy="2219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slope for fructose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equals the gas constant (R = 0.082 L atm/(mol K)</a:t>
          </a:r>
        </a:p>
        <a:p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ratio between the slopes for fructose and CaCl2 represent the van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't Hoff factor.</a:t>
          </a:r>
        </a:p>
        <a:p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the slope between the slopes </a:t>
          </a:r>
          <a:r>
            <a:rPr lang="el-G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(Π/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T) and molarity is </a:t>
          </a:r>
          <a:r>
            <a:rPr lang="en-US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i*R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</a:t>
          </a:r>
          <a:r>
            <a:rPr lang="el-GR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Π/</a:t>
          </a:r>
          <a:r>
            <a:rPr lang="en-US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i R M</a:t>
          </a:r>
        </a:p>
        <a:p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Rearranging, osmotic pressure, </a:t>
          </a:r>
          <a:r>
            <a:rPr lang="el-GR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</a:t>
          </a:r>
          <a:r>
            <a:rPr lang="en-US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 M</a:t>
          </a:r>
          <a:r>
            <a:rPr lang="en-US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 T</a:t>
          </a:r>
          <a:endParaRPr lang="en-US" sz="1200">
            <a:effectLst/>
          </a:endParaRPr>
        </a:p>
        <a:p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/>
            <a:t>Osmotic pressure is proportional to both</a:t>
          </a:r>
          <a:r>
            <a:rPr lang="en-US" sz="1200" baseline="0"/>
            <a:t> molarity and temperature.</a:t>
          </a:r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edark/Documents/CalPoly/2017Fall/CHM301/11%20Solution%20Colligative/3%20Solution%20Colligative_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ing Point Elevation"/>
      <sheetName val="Freezing Point Depression"/>
      <sheetName val="Osmotic Pressure"/>
    </sheetNames>
    <sheetDataSet>
      <sheetData sheetId="0"/>
      <sheetData sheetId="1"/>
      <sheetData sheetId="2">
        <row r="7">
          <cell r="Q7">
            <v>0</v>
          </cell>
          <cell r="R7">
            <v>0</v>
          </cell>
        </row>
        <row r="8">
          <cell r="Q8">
            <v>0.1</v>
          </cell>
          <cell r="R8">
            <v>8.2000000000000007E-3</v>
          </cell>
        </row>
        <row r="9">
          <cell r="Q9">
            <v>0.2</v>
          </cell>
          <cell r="R9">
            <v>1.6400000000000001E-2</v>
          </cell>
        </row>
        <row r="10">
          <cell r="Q10">
            <v>0.3</v>
          </cell>
          <cell r="R10">
            <v>2.46E-2</v>
          </cell>
        </row>
        <row r="11">
          <cell r="Q11">
            <v>0.4</v>
          </cell>
          <cell r="R11">
            <v>3.2800000000000003E-2</v>
          </cell>
        </row>
        <row r="12">
          <cell r="Q12">
            <v>0.5</v>
          </cell>
          <cell r="R12">
            <v>4.1000000000000002E-2</v>
          </cell>
        </row>
        <row r="13">
          <cell r="Q13">
            <v>0.6</v>
          </cell>
          <cell r="R13">
            <v>4.9200000000000001E-2</v>
          </cell>
        </row>
        <row r="23">
          <cell r="Q23">
            <v>0</v>
          </cell>
          <cell r="R23">
            <v>0</v>
          </cell>
        </row>
        <row r="24">
          <cell r="Q24">
            <v>0.1</v>
          </cell>
          <cell r="R24">
            <v>2.46E-2</v>
          </cell>
        </row>
        <row r="25">
          <cell r="Q25">
            <v>0.2</v>
          </cell>
          <cell r="R25">
            <v>4.9200000000000001E-2</v>
          </cell>
        </row>
        <row r="26">
          <cell r="Q26">
            <v>0.3</v>
          </cell>
          <cell r="R26">
            <v>7.3899999999999993E-2</v>
          </cell>
        </row>
        <row r="27">
          <cell r="Q27">
            <v>0.4</v>
          </cell>
          <cell r="R27">
            <v>9.8500000000000004E-2</v>
          </cell>
        </row>
        <row r="28">
          <cell r="Q28">
            <v>0.5</v>
          </cell>
          <cell r="R28">
            <v>0.1231</v>
          </cell>
        </row>
        <row r="29">
          <cell r="Q29">
            <v>0.6</v>
          </cell>
          <cell r="R29">
            <v>0.1477</v>
          </cell>
        </row>
        <row r="40">
          <cell r="A40">
            <v>0</v>
          </cell>
          <cell r="D40">
            <v>298.14999999999998</v>
          </cell>
          <cell r="E40">
            <v>0</v>
          </cell>
          <cell r="H40">
            <v>298.14999999999998</v>
          </cell>
        </row>
        <row r="41">
          <cell r="A41">
            <v>0</v>
          </cell>
          <cell r="D41">
            <v>325.14999999999998</v>
          </cell>
          <cell r="E41">
            <v>0</v>
          </cell>
          <cell r="H41">
            <v>325.14999999999998</v>
          </cell>
        </row>
        <row r="42">
          <cell r="A42">
            <v>0</v>
          </cell>
          <cell r="D42">
            <v>350.15</v>
          </cell>
          <cell r="E42">
            <v>0</v>
          </cell>
          <cell r="H42">
            <v>350.15</v>
          </cell>
        </row>
        <row r="43">
          <cell r="A43">
            <v>2.4466188999999998</v>
          </cell>
          <cell r="D43">
            <v>298.14999999999998</v>
          </cell>
          <cell r="E43">
            <v>7.3398567000000003</v>
          </cell>
          <cell r="H43">
            <v>298.14999999999998</v>
          </cell>
        </row>
        <row r="44">
          <cell r="A44">
            <v>2.6681808999999999</v>
          </cell>
          <cell r="D44">
            <v>325.14999999999998</v>
          </cell>
          <cell r="E44">
            <v>8.0045427</v>
          </cell>
          <cell r="H44">
            <v>325.14999999999998</v>
          </cell>
        </row>
        <row r="45">
          <cell r="A45">
            <v>2.8733308999999996</v>
          </cell>
          <cell r="D45">
            <v>350.15</v>
          </cell>
          <cell r="E45">
            <v>8.6199926999999974</v>
          </cell>
          <cell r="H45">
            <v>350.15</v>
          </cell>
        </row>
        <row r="46">
          <cell r="A46">
            <v>4.8932377999999996</v>
          </cell>
          <cell r="D46">
            <v>298.14999999999998</v>
          </cell>
          <cell r="E46">
            <v>14.679713400000001</v>
          </cell>
          <cell r="H46">
            <v>298.14999999999998</v>
          </cell>
        </row>
        <row r="47">
          <cell r="A47">
            <v>5.3363617999999997</v>
          </cell>
          <cell r="D47">
            <v>325.14999999999998</v>
          </cell>
          <cell r="E47">
            <v>16.0090854</v>
          </cell>
          <cell r="H47">
            <v>325.14999999999998</v>
          </cell>
        </row>
        <row r="48">
          <cell r="A48">
            <v>5.7466617999999992</v>
          </cell>
          <cell r="D48">
            <v>350.15</v>
          </cell>
          <cell r="E48">
            <v>17.239985399999995</v>
          </cell>
          <cell r="H48">
            <v>350.15</v>
          </cell>
        </row>
        <row r="49">
          <cell r="A49">
            <v>7.3398566999999977</v>
          </cell>
          <cell r="D49">
            <v>298.14999999999998</v>
          </cell>
          <cell r="E49">
            <v>22.019570099999992</v>
          </cell>
          <cell r="H49">
            <v>298.14999999999998</v>
          </cell>
        </row>
        <row r="50">
          <cell r="A50">
            <v>8.0045426999999982</v>
          </cell>
          <cell r="D50">
            <v>325.14999999999998</v>
          </cell>
          <cell r="E50">
            <v>24.013628099999991</v>
          </cell>
          <cell r="H50">
            <v>325.14999999999998</v>
          </cell>
        </row>
        <row r="51">
          <cell r="A51">
            <v>8.6199926999999974</v>
          </cell>
          <cell r="D51">
            <v>350.15</v>
          </cell>
          <cell r="E51">
            <v>25.859978099999992</v>
          </cell>
          <cell r="H51">
            <v>350.15</v>
          </cell>
        </row>
        <row r="52">
          <cell r="A52">
            <v>9.7864755999999993</v>
          </cell>
          <cell r="D52">
            <v>298.14999999999998</v>
          </cell>
          <cell r="E52">
            <v>29.359426800000001</v>
          </cell>
          <cell r="H52">
            <v>298.14999999999998</v>
          </cell>
        </row>
        <row r="53">
          <cell r="A53">
            <v>10.672723599999999</v>
          </cell>
          <cell r="D53">
            <v>325.14999999999998</v>
          </cell>
          <cell r="E53">
            <v>32.0181708</v>
          </cell>
          <cell r="H53">
            <v>325.14999999999998</v>
          </cell>
        </row>
        <row r="54">
          <cell r="A54">
            <v>11.493323599999998</v>
          </cell>
          <cell r="D54">
            <v>350.15</v>
          </cell>
          <cell r="E54">
            <v>34.47997079999999</v>
          </cell>
          <cell r="H54">
            <v>350.15</v>
          </cell>
        </row>
        <row r="55">
          <cell r="A55">
            <v>12.233094499999998</v>
          </cell>
          <cell r="D55">
            <v>298.14999999999998</v>
          </cell>
          <cell r="E55">
            <v>36.699283499999993</v>
          </cell>
          <cell r="H55">
            <v>298.14999999999998</v>
          </cell>
        </row>
        <row r="56">
          <cell r="A56">
            <v>13.340904499999999</v>
          </cell>
          <cell r="D56">
            <v>325.14999999999998</v>
          </cell>
          <cell r="E56">
            <v>40.022713499999995</v>
          </cell>
          <cell r="H56">
            <v>325.14999999999998</v>
          </cell>
        </row>
        <row r="57">
          <cell r="A57">
            <v>14.366654499999997</v>
          </cell>
          <cell r="D57">
            <v>350.15</v>
          </cell>
          <cell r="E57">
            <v>43.099963499999994</v>
          </cell>
          <cell r="H57">
            <v>350.15</v>
          </cell>
        </row>
        <row r="58">
          <cell r="A58">
            <v>14.679713399999995</v>
          </cell>
          <cell r="D58">
            <v>298.14999999999998</v>
          </cell>
          <cell r="E58">
            <v>44.039140199999984</v>
          </cell>
          <cell r="H58">
            <v>298.14999999999998</v>
          </cell>
        </row>
        <row r="59">
          <cell r="A59">
            <v>16.009085399999996</v>
          </cell>
          <cell r="D59">
            <v>325.14999999999998</v>
          </cell>
          <cell r="E59">
            <v>48.027256199999982</v>
          </cell>
          <cell r="H59">
            <v>325.14999999999998</v>
          </cell>
        </row>
        <row r="60">
          <cell r="A60">
            <v>17.239985399999995</v>
          </cell>
          <cell r="D60">
            <v>350.15</v>
          </cell>
          <cell r="E60">
            <v>51.719956199999984</v>
          </cell>
          <cell r="H60">
            <v>350.15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DA57-C80D-493C-80C0-F8027A4ECE7C}">
  <dimension ref="A1:T61"/>
  <sheetViews>
    <sheetView tabSelected="1" workbookViewId="0">
      <selection activeCell="V32" sqref="V32"/>
    </sheetView>
  </sheetViews>
  <sheetFormatPr defaultRowHeight="14.25" x14ac:dyDescent="0.45"/>
  <cols>
    <col min="1" max="1" width="22.59765625" customWidth="1"/>
    <col min="4" max="4" width="13.59765625" customWidth="1"/>
    <col min="5" max="5" width="19.265625" customWidth="1"/>
    <col min="7" max="7" width="10.59765625" style="1" customWidth="1"/>
    <col min="8" max="8" width="14.265625" customWidth="1"/>
    <col min="9" max="11" width="8.6640625" customWidth="1"/>
    <col min="13" max="13" width="12.59765625" customWidth="1"/>
    <col min="16" max="16" width="3.86328125" customWidth="1"/>
    <col min="17" max="17" width="14.3984375" customWidth="1"/>
  </cols>
  <sheetData>
    <row r="1" spans="1:20" x14ac:dyDescent="0.45">
      <c r="A1" t="s">
        <v>0</v>
      </c>
    </row>
    <row r="2" spans="1:20" ht="14.65" thickBot="1" x14ac:dyDescent="0.5"/>
    <row r="3" spans="1:20" ht="16.5" thickTop="1" thickBot="1" x14ac:dyDescent="0.55000000000000004">
      <c r="A3" s="2" t="s">
        <v>1</v>
      </c>
      <c r="B3" s="3"/>
      <c r="C3" s="3"/>
      <c r="D3" s="3"/>
      <c r="E3" s="2" t="s">
        <v>2</v>
      </c>
      <c r="F3" s="3"/>
      <c r="G3" s="3"/>
      <c r="H3" s="4"/>
    </row>
    <row r="4" spans="1:20" ht="14.65" thickTop="1" x14ac:dyDescent="0.45">
      <c r="A4" s="5"/>
      <c r="B4" s="5"/>
      <c r="C4" s="5"/>
      <c r="D4" s="6"/>
      <c r="E4" s="7"/>
      <c r="H4" s="8"/>
    </row>
    <row r="5" spans="1:20" x14ac:dyDescent="0.45">
      <c r="A5" s="9" t="s">
        <v>3</v>
      </c>
      <c r="B5" s="9"/>
      <c r="C5" s="9"/>
      <c r="D5" s="10"/>
      <c r="E5" s="11" t="s">
        <v>4</v>
      </c>
      <c r="F5" s="9"/>
      <c r="G5" s="9"/>
      <c r="H5" s="10"/>
    </row>
    <row r="6" spans="1:20" ht="42.75" x14ac:dyDescent="0.45">
      <c r="A6" s="13" t="s">
        <v>6</v>
      </c>
      <c r="B6" s="14">
        <v>180.16</v>
      </c>
      <c r="C6" s="14" t="s">
        <v>7</v>
      </c>
      <c r="D6" s="8"/>
      <c r="E6" s="15" t="s">
        <v>8</v>
      </c>
      <c r="F6">
        <f>40.08+(2*35.453)</f>
        <v>110.986</v>
      </c>
      <c r="G6" s="1" t="s">
        <v>7</v>
      </c>
      <c r="H6" s="8"/>
      <c r="Q6" t="s">
        <v>9</v>
      </c>
      <c r="R6" t="s">
        <v>10</v>
      </c>
    </row>
    <row r="7" spans="1:20" x14ac:dyDescent="0.45">
      <c r="D7" s="8"/>
      <c r="H7" s="8"/>
      <c r="Q7">
        <v>0</v>
      </c>
      <c r="R7">
        <v>0</v>
      </c>
      <c r="T7" s="12" t="s">
        <v>5</v>
      </c>
    </row>
    <row r="8" spans="1:20" x14ac:dyDescent="0.45">
      <c r="A8" t="s">
        <v>13</v>
      </c>
      <c r="D8" s="8"/>
      <c r="F8" s="7"/>
      <c r="H8" s="8"/>
      <c r="Q8">
        <v>0.1</v>
      </c>
      <c r="R8">
        <v>8.2000000000000007E-3</v>
      </c>
      <c r="T8" s="12" t="s">
        <v>11</v>
      </c>
    </row>
    <row r="9" spans="1:20" x14ac:dyDescent="0.45">
      <c r="A9" t="s">
        <v>15</v>
      </c>
      <c r="B9" t="s">
        <v>16</v>
      </c>
      <c r="C9" t="s">
        <v>17</v>
      </c>
      <c r="D9" s="8" t="s">
        <v>18</v>
      </c>
      <c r="E9" t="s">
        <v>15</v>
      </c>
      <c r="F9" t="s">
        <v>19</v>
      </c>
      <c r="H9" s="8" t="s">
        <v>18</v>
      </c>
      <c r="Q9">
        <v>0.2</v>
      </c>
      <c r="R9">
        <v>1.6400000000000001E-2</v>
      </c>
      <c r="T9" s="12" t="s">
        <v>12</v>
      </c>
    </row>
    <row r="10" spans="1:20" x14ac:dyDescent="0.45">
      <c r="A10">
        <v>0</v>
      </c>
      <c r="B10">
        <v>0</v>
      </c>
      <c r="C10">
        <f>B10/$B$6/0.1</f>
        <v>0</v>
      </c>
      <c r="D10" s="8">
        <v>298.14999999999998</v>
      </c>
      <c r="E10">
        <v>0</v>
      </c>
      <c r="F10">
        <v>0</v>
      </c>
      <c r="G10" s="16">
        <f>F10/$F$6/0.25</f>
        <v>0</v>
      </c>
      <c r="H10" s="8">
        <v>298.14999999999998</v>
      </c>
      <c r="Q10">
        <v>0.3</v>
      </c>
      <c r="R10">
        <v>2.46E-2</v>
      </c>
      <c r="T10" s="12" t="s">
        <v>14</v>
      </c>
    </row>
    <row r="11" spans="1:20" x14ac:dyDescent="0.45">
      <c r="A11">
        <v>2.4466188999999998</v>
      </c>
      <c r="B11">
        <v>1.8015999999999999</v>
      </c>
      <c r="C11">
        <f t="shared" ref="C11:C36" si="0">B11/$B$6/0.1</f>
        <v>9.9999999999999992E-2</v>
      </c>
      <c r="D11" s="8">
        <v>298.14999999999998</v>
      </c>
      <c r="E11">
        <v>7.3398567000000003</v>
      </c>
      <c r="F11">
        <v>2.7745000000000002</v>
      </c>
      <c r="G11" s="16">
        <f t="shared" ref="G11:G36" si="1">F11/$F$6/0.25</f>
        <v>9.9994593912745761E-2</v>
      </c>
      <c r="H11" s="8">
        <v>298.14999999999998</v>
      </c>
      <c r="Q11">
        <v>0.4</v>
      </c>
      <c r="R11">
        <v>3.2800000000000003E-2</v>
      </c>
      <c r="T11" s="12" t="s">
        <v>20</v>
      </c>
    </row>
    <row r="12" spans="1:20" x14ac:dyDescent="0.45">
      <c r="A12">
        <v>4.8932377999999996</v>
      </c>
      <c r="B12">
        <v>3.6031999999999997</v>
      </c>
      <c r="C12">
        <f t="shared" si="0"/>
        <v>0.19999999999999998</v>
      </c>
      <c r="D12" s="8">
        <v>298.14999999999998</v>
      </c>
      <c r="E12">
        <v>14.679713400000001</v>
      </c>
      <c r="F12">
        <v>5.5490000000000004</v>
      </c>
      <c r="G12" s="16">
        <f t="shared" si="1"/>
        <v>0.19998918782549152</v>
      </c>
      <c r="H12" s="8">
        <v>298.14999999999998</v>
      </c>
      <c r="Q12">
        <v>0.5</v>
      </c>
      <c r="R12">
        <v>4.1000000000000002E-2</v>
      </c>
      <c r="T12" s="12" t="s">
        <v>21</v>
      </c>
    </row>
    <row r="13" spans="1:20" x14ac:dyDescent="0.45">
      <c r="A13">
        <v>7.3398566999999977</v>
      </c>
      <c r="B13">
        <v>5.4047999999999998</v>
      </c>
      <c r="C13">
        <f t="shared" si="0"/>
        <v>0.3</v>
      </c>
      <c r="D13" s="8">
        <v>298.14999999999998</v>
      </c>
      <c r="E13">
        <v>22.019570099999992</v>
      </c>
      <c r="F13">
        <v>8.323500000000001</v>
      </c>
      <c r="G13" s="16">
        <f t="shared" si="1"/>
        <v>0.29998378173823725</v>
      </c>
      <c r="H13" s="8">
        <v>298.14999999999998</v>
      </c>
      <c r="Q13">
        <v>0.6</v>
      </c>
      <c r="R13">
        <v>4.9200000000000001E-2</v>
      </c>
      <c r="T13" s="12" t="s">
        <v>22</v>
      </c>
    </row>
    <row r="14" spans="1:20" x14ac:dyDescent="0.45">
      <c r="A14">
        <v>9.7864755999999993</v>
      </c>
      <c r="B14">
        <v>7.2063999999999995</v>
      </c>
      <c r="C14">
        <f t="shared" si="0"/>
        <v>0.39999999999999997</v>
      </c>
      <c r="D14" s="8">
        <v>298.14999999999998</v>
      </c>
      <c r="E14">
        <v>29.359426800000001</v>
      </c>
      <c r="F14">
        <v>11.098000000000001</v>
      </c>
      <c r="G14" s="16">
        <f t="shared" si="1"/>
        <v>0.39997837565098304</v>
      </c>
      <c r="H14" s="8">
        <v>298.14999999999998</v>
      </c>
    </row>
    <row r="15" spans="1:20" x14ac:dyDescent="0.45">
      <c r="A15">
        <v>12.233094499999998</v>
      </c>
      <c r="B15">
        <v>9.0080000000000009</v>
      </c>
      <c r="C15">
        <f t="shared" si="0"/>
        <v>0.5</v>
      </c>
      <c r="D15" s="8">
        <v>298.14999999999998</v>
      </c>
      <c r="E15">
        <v>36.699283499999993</v>
      </c>
      <c r="F15">
        <v>13.8725</v>
      </c>
      <c r="G15" s="16">
        <f t="shared" si="1"/>
        <v>0.49997296956372878</v>
      </c>
      <c r="H15" s="8">
        <v>298.14999999999998</v>
      </c>
    </row>
    <row r="16" spans="1:20" x14ac:dyDescent="0.45">
      <c r="A16">
        <v>14.679713399999995</v>
      </c>
      <c r="B16">
        <v>10.8096</v>
      </c>
      <c r="C16">
        <f t="shared" si="0"/>
        <v>0.6</v>
      </c>
      <c r="D16" s="8">
        <v>298.14999999999998</v>
      </c>
      <c r="E16">
        <v>44.039140199999984</v>
      </c>
      <c r="F16">
        <v>16.647000000000002</v>
      </c>
      <c r="G16" s="16">
        <f t="shared" si="1"/>
        <v>0.59996756347647451</v>
      </c>
      <c r="H16" s="8">
        <v>298.14999999999998</v>
      </c>
    </row>
    <row r="17" spans="1:20" x14ac:dyDescent="0.45">
      <c r="D17" s="8"/>
      <c r="G17" s="16"/>
      <c r="H17" s="8"/>
    </row>
    <row r="18" spans="1:20" x14ac:dyDescent="0.45">
      <c r="A18" t="s">
        <v>23</v>
      </c>
      <c r="D18" s="8"/>
      <c r="G18" s="16"/>
      <c r="H18" s="8"/>
    </row>
    <row r="19" spans="1:20" x14ac:dyDescent="0.45">
      <c r="A19" t="s">
        <v>15</v>
      </c>
      <c r="B19" t="s">
        <v>16</v>
      </c>
      <c r="D19" s="8"/>
      <c r="E19" t="s">
        <v>15</v>
      </c>
      <c r="F19" t="s">
        <v>19</v>
      </c>
      <c r="G19" s="16"/>
      <c r="H19" s="8"/>
    </row>
    <row r="20" spans="1:20" x14ac:dyDescent="0.45">
      <c r="A20">
        <v>0</v>
      </c>
      <c r="B20">
        <v>0</v>
      </c>
      <c r="C20">
        <f t="shared" si="0"/>
        <v>0</v>
      </c>
      <c r="D20" s="8">
        <v>325.14999999999998</v>
      </c>
      <c r="E20">
        <v>0</v>
      </c>
      <c r="F20">
        <v>0</v>
      </c>
      <c r="G20" s="16">
        <f t="shared" si="1"/>
        <v>0</v>
      </c>
      <c r="H20" s="8">
        <v>325.14999999999998</v>
      </c>
    </row>
    <row r="21" spans="1:20" x14ac:dyDescent="0.45">
      <c r="A21">
        <v>2.6681808999999999</v>
      </c>
      <c r="B21">
        <v>1.8015999999999999</v>
      </c>
      <c r="C21">
        <f t="shared" si="0"/>
        <v>9.9999999999999992E-2</v>
      </c>
      <c r="D21" s="8">
        <v>325.14999999999998</v>
      </c>
      <c r="E21">
        <v>8.0045427</v>
      </c>
      <c r="F21">
        <v>2.7745000000000002</v>
      </c>
      <c r="G21" s="16">
        <f t="shared" si="1"/>
        <v>9.9994593912745761E-2</v>
      </c>
      <c r="H21" s="8">
        <v>325.14999999999998</v>
      </c>
    </row>
    <row r="22" spans="1:20" x14ac:dyDescent="0.45">
      <c r="A22">
        <v>5.3363617999999997</v>
      </c>
      <c r="B22">
        <v>3.6031999999999997</v>
      </c>
      <c r="C22">
        <f t="shared" si="0"/>
        <v>0.19999999999999998</v>
      </c>
      <c r="D22" s="8">
        <v>325.14999999999998</v>
      </c>
      <c r="E22">
        <v>16.0090854</v>
      </c>
      <c r="F22">
        <v>5.5490000000000004</v>
      </c>
      <c r="G22" s="16">
        <f t="shared" si="1"/>
        <v>0.19998918782549152</v>
      </c>
      <c r="H22" s="8">
        <v>325.14999999999998</v>
      </c>
      <c r="Q22" t="s">
        <v>9</v>
      </c>
      <c r="R22" t="s">
        <v>10</v>
      </c>
    </row>
    <row r="23" spans="1:20" x14ac:dyDescent="0.45">
      <c r="A23">
        <v>8.0045426999999982</v>
      </c>
      <c r="B23">
        <v>5.4047999999999998</v>
      </c>
      <c r="C23">
        <f t="shared" si="0"/>
        <v>0.3</v>
      </c>
      <c r="D23" s="8">
        <v>325.14999999999998</v>
      </c>
      <c r="E23">
        <v>24.013628099999991</v>
      </c>
      <c r="F23">
        <v>8.323500000000001</v>
      </c>
      <c r="G23" s="16">
        <f t="shared" si="1"/>
        <v>0.29998378173823725</v>
      </c>
      <c r="H23" s="8">
        <v>325.14999999999998</v>
      </c>
      <c r="Q23">
        <v>0</v>
      </c>
      <c r="R23">
        <v>0</v>
      </c>
      <c r="T23" s="12" t="s">
        <v>5</v>
      </c>
    </row>
    <row r="24" spans="1:20" x14ac:dyDescent="0.45">
      <c r="A24">
        <v>10.672723599999999</v>
      </c>
      <c r="B24">
        <v>7.2063999999999995</v>
      </c>
      <c r="C24">
        <f t="shared" si="0"/>
        <v>0.39999999999999997</v>
      </c>
      <c r="D24" s="8">
        <v>325.14999999999998</v>
      </c>
      <c r="E24">
        <v>32.0181708</v>
      </c>
      <c r="F24">
        <v>11.098000000000001</v>
      </c>
      <c r="G24" s="16">
        <f t="shared" si="1"/>
        <v>0.39997837565098304</v>
      </c>
      <c r="H24" s="8">
        <v>325.14999999999998</v>
      </c>
      <c r="Q24">
        <v>0.1</v>
      </c>
      <c r="R24">
        <v>2.46E-2</v>
      </c>
      <c r="T24" s="12" t="s">
        <v>24</v>
      </c>
    </row>
    <row r="25" spans="1:20" x14ac:dyDescent="0.45">
      <c r="A25">
        <v>13.340904499999999</v>
      </c>
      <c r="B25">
        <v>9.0080000000000009</v>
      </c>
      <c r="C25">
        <f t="shared" si="0"/>
        <v>0.5</v>
      </c>
      <c r="D25" s="8">
        <v>325.14999999999998</v>
      </c>
      <c r="E25">
        <v>40.022713499999995</v>
      </c>
      <c r="F25">
        <v>13.8725</v>
      </c>
      <c r="G25" s="16">
        <f t="shared" si="1"/>
        <v>0.49997296956372878</v>
      </c>
      <c r="H25" s="8">
        <v>325.14999999999998</v>
      </c>
      <c r="Q25">
        <v>0.2</v>
      </c>
      <c r="R25">
        <v>4.9200000000000001E-2</v>
      </c>
      <c r="T25" s="12" t="s">
        <v>25</v>
      </c>
    </row>
    <row r="26" spans="1:20" x14ac:dyDescent="0.45">
      <c r="A26">
        <v>16.009085399999996</v>
      </c>
      <c r="B26">
        <v>10.8096</v>
      </c>
      <c r="C26">
        <f t="shared" si="0"/>
        <v>0.6</v>
      </c>
      <c r="D26" s="8">
        <v>325.14999999999998</v>
      </c>
      <c r="E26">
        <v>48.027256199999982</v>
      </c>
      <c r="F26">
        <v>16.647000000000002</v>
      </c>
      <c r="G26" s="16">
        <f t="shared" si="1"/>
        <v>0.59996756347647451</v>
      </c>
      <c r="H26" s="8">
        <v>325.14999999999998</v>
      </c>
      <c r="Q26">
        <v>0.3</v>
      </c>
      <c r="R26">
        <v>7.3899999999999993E-2</v>
      </c>
      <c r="T26" s="12" t="s">
        <v>26</v>
      </c>
    </row>
    <row r="27" spans="1:20" x14ac:dyDescent="0.45">
      <c r="D27" s="8"/>
      <c r="G27" s="16"/>
      <c r="H27" s="8"/>
      <c r="Q27">
        <v>0.4</v>
      </c>
      <c r="R27">
        <v>9.8500000000000004E-2</v>
      </c>
      <c r="T27" s="12" t="s">
        <v>27</v>
      </c>
    </row>
    <row r="28" spans="1:20" x14ac:dyDescent="0.45">
      <c r="A28" t="s">
        <v>28</v>
      </c>
      <c r="D28" s="8"/>
      <c r="G28" s="16"/>
      <c r="H28" s="8"/>
      <c r="Q28">
        <v>0.5</v>
      </c>
      <c r="R28">
        <v>0.1231</v>
      </c>
      <c r="T28" s="12" t="s">
        <v>29</v>
      </c>
    </row>
    <row r="29" spans="1:20" x14ac:dyDescent="0.45">
      <c r="A29" t="s">
        <v>15</v>
      </c>
      <c r="B29" t="s">
        <v>16</v>
      </c>
      <c r="D29" s="8"/>
      <c r="E29" t="s">
        <v>15</v>
      </c>
      <c r="F29" t="s">
        <v>19</v>
      </c>
      <c r="G29" s="16"/>
      <c r="H29" s="8"/>
      <c r="Q29">
        <v>0.6</v>
      </c>
      <c r="R29">
        <v>0.1477</v>
      </c>
      <c r="T29" s="12" t="s">
        <v>30</v>
      </c>
    </row>
    <row r="30" spans="1:20" x14ac:dyDescent="0.45">
      <c r="A30">
        <v>0</v>
      </c>
      <c r="B30">
        <v>0</v>
      </c>
      <c r="C30">
        <f t="shared" si="0"/>
        <v>0</v>
      </c>
      <c r="D30" s="8">
        <v>350.15</v>
      </c>
      <c r="E30">
        <v>0</v>
      </c>
      <c r="F30">
        <v>0</v>
      </c>
      <c r="G30" s="16">
        <f t="shared" si="1"/>
        <v>0</v>
      </c>
      <c r="H30" s="8">
        <v>350.15</v>
      </c>
    </row>
    <row r="31" spans="1:20" x14ac:dyDescent="0.45">
      <c r="A31">
        <v>2.8733308999999996</v>
      </c>
      <c r="B31">
        <v>1.8015999999999999</v>
      </c>
      <c r="C31">
        <f t="shared" si="0"/>
        <v>9.9999999999999992E-2</v>
      </c>
      <c r="D31" s="8">
        <v>350.15</v>
      </c>
      <c r="E31">
        <v>8.6199926999999974</v>
      </c>
      <c r="F31">
        <v>2.7745000000000002</v>
      </c>
      <c r="G31" s="16">
        <f t="shared" si="1"/>
        <v>9.9994593912745761E-2</v>
      </c>
      <c r="H31" s="8">
        <v>350.15</v>
      </c>
    </row>
    <row r="32" spans="1:20" x14ac:dyDescent="0.45">
      <c r="A32">
        <v>5.7466617999999992</v>
      </c>
      <c r="B32">
        <v>3.6031999999999997</v>
      </c>
      <c r="C32">
        <f t="shared" si="0"/>
        <v>0.19999999999999998</v>
      </c>
      <c r="D32" s="8">
        <v>350.15</v>
      </c>
      <c r="E32">
        <v>17.239985399999995</v>
      </c>
      <c r="F32">
        <v>5.5490000000000004</v>
      </c>
      <c r="G32" s="16">
        <f t="shared" si="1"/>
        <v>0.19998918782549152</v>
      </c>
      <c r="H32" s="8">
        <v>350.15</v>
      </c>
    </row>
    <row r="33" spans="1:17" x14ac:dyDescent="0.45">
      <c r="A33">
        <v>8.6199926999999974</v>
      </c>
      <c r="B33">
        <v>5.4047999999999998</v>
      </c>
      <c r="C33">
        <f t="shared" si="0"/>
        <v>0.3</v>
      </c>
      <c r="D33" s="8">
        <v>350.15</v>
      </c>
      <c r="E33">
        <v>25.859978099999992</v>
      </c>
      <c r="F33">
        <v>8.323500000000001</v>
      </c>
      <c r="G33" s="16">
        <f t="shared" si="1"/>
        <v>0.29998378173823725</v>
      </c>
      <c r="H33" s="8">
        <v>350.15</v>
      </c>
      <c r="Q33" t="s">
        <v>32</v>
      </c>
    </row>
    <row r="34" spans="1:17" x14ac:dyDescent="0.45">
      <c r="A34">
        <v>11.493323599999998</v>
      </c>
      <c r="B34">
        <v>7.2063999999999995</v>
      </c>
      <c r="C34">
        <f t="shared" si="0"/>
        <v>0.39999999999999997</v>
      </c>
      <c r="D34" s="8">
        <v>350.15</v>
      </c>
      <c r="E34">
        <v>34.47997079999999</v>
      </c>
      <c r="F34">
        <v>11.098000000000001</v>
      </c>
      <c r="G34" s="16">
        <f t="shared" si="1"/>
        <v>0.39997837565098304</v>
      </c>
      <c r="H34" s="8">
        <v>350.15</v>
      </c>
      <c r="Q34">
        <f>0.2462/0.082</f>
        <v>3.0024390243902439</v>
      </c>
    </row>
    <row r="35" spans="1:17" x14ac:dyDescent="0.45">
      <c r="A35">
        <v>14.366654499999997</v>
      </c>
      <c r="B35">
        <v>9.0080000000000009</v>
      </c>
      <c r="C35">
        <f t="shared" si="0"/>
        <v>0.5</v>
      </c>
      <c r="D35" s="8">
        <v>350.15</v>
      </c>
      <c r="E35">
        <v>43.099963499999994</v>
      </c>
      <c r="F35">
        <v>13.8725</v>
      </c>
      <c r="G35" s="16">
        <f t="shared" si="1"/>
        <v>0.49997296956372878</v>
      </c>
      <c r="H35" s="8">
        <v>350.15</v>
      </c>
    </row>
    <row r="36" spans="1:17" ht="14.65" thickBot="1" x14ac:dyDescent="0.5">
      <c r="A36" s="17">
        <v>17.239985399999995</v>
      </c>
      <c r="B36" s="17">
        <v>10.8096</v>
      </c>
      <c r="C36" s="17">
        <f t="shared" si="0"/>
        <v>0.6</v>
      </c>
      <c r="D36" s="18">
        <v>350.15</v>
      </c>
      <c r="E36" s="19">
        <v>51.719956199999984</v>
      </c>
      <c r="F36" s="17">
        <v>16.647000000000002</v>
      </c>
      <c r="G36" s="20">
        <f t="shared" si="1"/>
        <v>0.59996756347647451</v>
      </c>
      <c r="H36" s="18">
        <v>350.15</v>
      </c>
    </row>
    <row r="37" spans="1:17" ht="15" thickTop="1" thickBot="1" x14ac:dyDescent="0.5"/>
    <row r="38" spans="1:17" ht="18" customHeight="1" thickTop="1" thickBot="1" x14ac:dyDescent="0.55000000000000004">
      <c r="A38" s="2" t="s">
        <v>31</v>
      </c>
      <c r="B38" s="3"/>
      <c r="C38" s="3"/>
      <c r="D38" s="3"/>
      <c r="E38" s="3"/>
      <c r="F38" s="3"/>
      <c r="G38" s="3"/>
      <c r="H38" s="4"/>
    </row>
    <row r="39" spans="1:17" ht="16.5" thickTop="1" thickBot="1" x14ac:dyDescent="0.55000000000000004">
      <c r="A39" s="2" t="s">
        <v>1</v>
      </c>
      <c r="B39" s="3"/>
      <c r="C39" s="3"/>
      <c r="D39" s="3"/>
      <c r="E39" s="2" t="s">
        <v>2</v>
      </c>
      <c r="F39" s="3"/>
      <c r="G39" s="3"/>
      <c r="H39" s="4"/>
    </row>
    <row r="40" spans="1:17" ht="14.65" thickTop="1" x14ac:dyDescent="0.45">
      <c r="A40">
        <v>0</v>
      </c>
      <c r="B40">
        <v>0</v>
      </c>
      <c r="C40">
        <f>B40/$B$6/0.1</f>
        <v>0</v>
      </c>
      <c r="D40" s="8">
        <v>298.14999999999998</v>
      </c>
      <c r="E40">
        <v>0</v>
      </c>
      <c r="F40">
        <v>0</v>
      </c>
      <c r="G40" s="16">
        <f>F40/$F$6/0.25</f>
        <v>0</v>
      </c>
      <c r="H40" s="8">
        <v>298.14999999999998</v>
      </c>
    </row>
    <row r="41" spans="1:17" x14ac:dyDescent="0.45">
      <c r="A41">
        <v>0</v>
      </c>
      <c r="B41">
        <v>0</v>
      </c>
      <c r="C41">
        <f>B41/$B$6/0.1</f>
        <v>0</v>
      </c>
      <c r="D41" s="8">
        <v>325.14999999999998</v>
      </c>
      <c r="E41">
        <v>0</v>
      </c>
      <c r="F41">
        <v>0</v>
      </c>
      <c r="G41" s="16">
        <f>F41/$F$6/0.25</f>
        <v>0</v>
      </c>
      <c r="H41" s="8">
        <v>325.14999999999998</v>
      </c>
    </row>
    <row r="42" spans="1:17" x14ac:dyDescent="0.45">
      <c r="A42">
        <v>0</v>
      </c>
      <c r="B42">
        <v>0</v>
      </c>
      <c r="C42">
        <f>B42/$B$6/0.1</f>
        <v>0</v>
      </c>
      <c r="D42" s="8">
        <v>350.15</v>
      </c>
      <c r="E42">
        <v>0</v>
      </c>
      <c r="F42">
        <v>0</v>
      </c>
      <c r="G42" s="16">
        <f>F42/$F$6/0.25</f>
        <v>0</v>
      </c>
      <c r="H42" s="8">
        <v>350.15</v>
      </c>
    </row>
    <row r="43" spans="1:17" x14ac:dyDescent="0.45">
      <c r="A43">
        <v>2.4466188999999998</v>
      </c>
      <c r="B43">
        <v>1.8015999999999999</v>
      </c>
      <c r="C43">
        <f>B43/$B$6/0.1</f>
        <v>9.9999999999999992E-2</v>
      </c>
      <c r="D43" s="8">
        <v>298.14999999999998</v>
      </c>
      <c r="E43">
        <v>7.3398567000000003</v>
      </c>
      <c r="F43">
        <v>2.7745000000000002</v>
      </c>
      <c r="G43" s="16">
        <f>F43/$F$6/0.25</f>
        <v>9.9994593912745761E-2</v>
      </c>
      <c r="H43" s="8">
        <v>298.14999999999998</v>
      </c>
    </row>
    <row r="44" spans="1:17" x14ac:dyDescent="0.45">
      <c r="A44">
        <v>2.6681808999999999</v>
      </c>
      <c r="B44">
        <v>1.8015999999999999</v>
      </c>
      <c r="C44">
        <f>B44/$B$6/0.1</f>
        <v>9.9999999999999992E-2</v>
      </c>
      <c r="D44" s="8">
        <v>325.14999999999998</v>
      </c>
      <c r="E44">
        <v>8.0045427</v>
      </c>
      <c r="F44">
        <v>2.7745000000000002</v>
      </c>
      <c r="G44" s="16">
        <f>F44/$F$6/0.25</f>
        <v>9.9994593912745761E-2</v>
      </c>
      <c r="H44" s="8">
        <v>325.14999999999998</v>
      </c>
    </row>
    <row r="45" spans="1:17" x14ac:dyDescent="0.45">
      <c r="A45">
        <v>2.8733308999999996</v>
      </c>
      <c r="B45">
        <v>1.8015999999999999</v>
      </c>
      <c r="C45">
        <f>B45/$B$6/0.1</f>
        <v>9.9999999999999992E-2</v>
      </c>
      <c r="D45" s="8">
        <v>350.15</v>
      </c>
      <c r="E45">
        <v>8.6199926999999974</v>
      </c>
      <c r="F45">
        <v>2.7745000000000002</v>
      </c>
      <c r="G45" s="16">
        <f>F45/$F$6/0.25</f>
        <v>9.9994593912745761E-2</v>
      </c>
      <c r="H45" s="8">
        <v>350.15</v>
      </c>
    </row>
    <row r="46" spans="1:17" x14ac:dyDescent="0.45">
      <c r="A46">
        <v>4.8932377999999996</v>
      </c>
      <c r="B46">
        <v>3.6031999999999997</v>
      </c>
      <c r="C46">
        <f>B46/$B$6/0.1</f>
        <v>0.19999999999999998</v>
      </c>
      <c r="D46" s="8">
        <v>298.14999999999998</v>
      </c>
      <c r="E46">
        <v>14.679713400000001</v>
      </c>
      <c r="F46">
        <v>5.5490000000000004</v>
      </c>
      <c r="G46" s="16">
        <f>F46/$F$6/0.25</f>
        <v>0.19998918782549152</v>
      </c>
      <c r="H46" s="8">
        <v>298.14999999999998</v>
      </c>
    </row>
    <row r="47" spans="1:17" x14ac:dyDescent="0.45">
      <c r="A47">
        <v>5.3363617999999997</v>
      </c>
      <c r="B47">
        <v>3.6031999999999997</v>
      </c>
      <c r="C47">
        <f>B47/$B$6/0.1</f>
        <v>0.19999999999999998</v>
      </c>
      <c r="D47" s="8">
        <v>325.14999999999998</v>
      </c>
      <c r="E47">
        <v>16.0090854</v>
      </c>
      <c r="F47">
        <v>5.5490000000000004</v>
      </c>
      <c r="G47" s="16">
        <f>F47/$F$6/0.25</f>
        <v>0.19998918782549152</v>
      </c>
      <c r="H47" s="8">
        <v>325.14999999999998</v>
      </c>
    </row>
    <row r="48" spans="1:17" x14ac:dyDescent="0.45">
      <c r="A48">
        <v>5.7466617999999992</v>
      </c>
      <c r="B48">
        <v>3.6031999999999997</v>
      </c>
      <c r="C48">
        <f>B48/$B$6/0.1</f>
        <v>0.19999999999999998</v>
      </c>
      <c r="D48" s="8">
        <v>350.15</v>
      </c>
      <c r="E48">
        <v>17.239985399999995</v>
      </c>
      <c r="F48">
        <v>5.5490000000000004</v>
      </c>
      <c r="G48" s="16">
        <f>F48/$F$6/0.25</f>
        <v>0.19998918782549152</v>
      </c>
      <c r="H48" s="8">
        <v>350.15</v>
      </c>
    </row>
    <row r="49" spans="1:8" x14ac:dyDescent="0.45">
      <c r="A49">
        <v>7.3398566999999977</v>
      </c>
      <c r="B49">
        <v>5.4047999999999998</v>
      </c>
      <c r="C49">
        <f>B49/$B$6/0.1</f>
        <v>0.3</v>
      </c>
      <c r="D49" s="8">
        <v>298.14999999999998</v>
      </c>
      <c r="E49">
        <v>22.019570099999992</v>
      </c>
      <c r="F49">
        <v>8.323500000000001</v>
      </c>
      <c r="G49" s="16">
        <f>F49/$F$6/0.25</f>
        <v>0.29998378173823725</v>
      </c>
      <c r="H49" s="8">
        <v>298.14999999999998</v>
      </c>
    </row>
    <row r="50" spans="1:8" x14ac:dyDescent="0.45">
      <c r="A50">
        <v>8.0045426999999982</v>
      </c>
      <c r="B50">
        <v>5.4047999999999998</v>
      </c>
      <c r="C50">
        <f>B50/$B$6/0.1</f>
        <v>0.3</v>
      </c>
      <c r="D50" s="8">
        <v>325.14999999999998</v>
      </c>
      <c r="E50">
        <v>24.013628099999991</v>
      </c>
      <c r="F50">
        <v>8.323500000000001</v>
      </c>
      <c r="G50" s="16">
        <f>F50/$F$6/0.25</f>
        <v>0.29998378173823725</v>
      </c>
      <c r="H50" s="8">
        <v>325.14999999999998</v>
      </c>
    </row>
    <row r="51" spans="1:8" x14ac:dyDescent="0.45">
      <c r="A51">
        <v>8.6199926999999974</v>
      </c>
      <c r="B51">
        <v>5.4047999999999998</v>
      </c>
      <c r="C51">
        <f>B51/$B$6/0.1</f>
        <v>0.3</v>
      </c>
      <c r="D51" s="8">
        <v>350.15</v>
      </c>
      <c r="E51">
        <v>25.859978099999992</v>
      </c>
      <c r="F51">
        <v>8.323500000000001</v>
      </c>
      <c r="G51" s="16">
        <f>F51/$F$6/0.25</f>
        <v>0.29998378173823725</v>
      </c>
      <c r="H51" s="8">
        <v>350.15</v>
      </c>
    </row>
    <row r="52" spans="1:8" x14ac:dyDescent="0.45">
      <c r="A52">
        <v>9.7864755999999993</v>
      </c>
      <c r="B52">
        <v>7.2063999999999995</v>
      </c>
      <c r="C52">
        <f>B52/$B$6/0.1</f>
        <v>0.39999999999999997</v>
      </c>
      <c r="D52" s="8">
        <v>298.14999999999998</v>
      </c>
      <c r="E52">
        <v>29.359426800000001</v>
      </c>
      <c r="F52">
        <v>11.098000000000001</v>
      </c>
      <c r="G52" s="16">
        <f>F52/$F$6/0.25</f>
        <v>0.39997837565098304</v>
      </c>
      <c r="H52" s="8">
        <v>298.14999999999998</v>
      </c>
    </row>
    <row r="53" spans="1:8" x14ac:dyDescent="0.45">
      <c r="A53">
        <v>10.672723599999999</v>
      </c>
      <c r="B53">
        <v>7.2063999999999995</v>
      </c>
      <c r="C53">
        <f>B53/$B$6/0.1</f>
        <v>0.39999999999999997</v>
      </c>
      <c r="D53" s="8">
        <v>325.14999999999998</v>
      </c>
      <c r="E53">
        <v>32.0181708</v>
      </c>
      <c r="F53">
        <v>11.098000000000001</v>
      </c>
      <c r="G53" s="16">
        <f>F53/$F$6/0.25</f>
        <v>0.39997837565098304</v>
      </c>
      <c r="H53" s="8">
        <v>325.14999999999998</v>
      </c>
    </row>
    <row r="54" spans="1:8" x14ac:dyDescent="0.45">
      <c r="A54">
        <v>11.493323599999998</v>
      </c>
      <c r="B54">
        <v>7.2063999999999995</v>
      </c>
      <c r="C54">
        <f>B54/$B$6/0.1</f>
        <v>0.39999999999999997</v>
      </c>
      <c r="D54" s="8">
        <v>350.15</v>
      </c>
      <c r="E54">
        <v>34.47997079999999</v>
      </c>
      <c r="F54">
        <v>11.098000000000001</v>
      </c>
      <c r="G54" s="16">
        <f>F54/$F$6/0.25</f>
        <v>0.39997837565098304</v>
      </c>
      <c r="H54" s="8">
        <v>350.15</v>
      </c>
    </row>
    <row r="55" spans="1:8" x14ac:dyDescent="0.45">
      <c r="A55">
        <v>12.233094499999998</v>
      </c>
      <c r="B55">
        <v>9.0080000000000009</v>
      </c>
      <c r="C55">
        <f>B55/$B$6/0.1</f>
        <v>0.5</v>
      </c>
      <c r="D55" s="8">
        <v>298.14999999999998</v>
      </c>
      <c r="E55">
        <v>36.699283499999993</v>
      </c>
      <c r="F55">
        <v>13.8725</v>
      </c>
      <c r="G55" s="16">
        <f>F55/$F$6/0.25</f>
        <v>0.49997296956372878</v>
      </c>
      <c r="H55" s="8">
        <v>298.14999999999998</v>
      </c>
    </row>
    <row r="56" spans="1:8" x14ac:dyDescent="0.45">
      <c r="A56">
        <v>13.340904499999999</v>
      </c>
      <c r="B56">
        <v>9.0080000000000009</v>
      </c>
      <c r="C56">
        <f>B56/$B$6/0.1</f>
        <v>0.5</v>
      </c>
      <c r="D56" s="8">
        <v>325.14999999999998</v>
      </c>
      <c r="E56">
        <v>40.022713499999995</v>
      </c>
      <c r="F56">
        <v>13.8725</v>
      </c>
      <c r="G56" s="16">
        <f>F56/$F$6/0.25</f>
        <v>0.49997296956372878</v>
      </c>
      <c r="H56" s="8">
        <v>325.14999999999998</v>
      </c>
    </row>
    <row r="57" spans="1:8" x14ac:dyDescent="0.45">
      <c r="A57">
        <v>14.366654499999997</v>
      </c>
      <c r="B57">
        <v>9.0080000000000009</v>
      </c>
      <c r="C57">
        <f>B57/$B$6/0.1</f>
        <v>0.5</v>
      </c>
      <c r="D57" s="8">
        <v>350.15</v>
      </c>
      <c r="E57">
        <v>43.099963499999994</v>
      </c>
      <c r="F57">
        <v>13.8725</v>
      </c>
      <c r="G57" s="16">
        <f>F57/$F$6/0.25</f>
        <v>0.49997296956372878</v>
      </c>
      <c r="H57" s="8">
        <v>350.15</v>
      </c>
    </row>
    <row r="58" spans="1:8" x14ac:dyDescent="0.45">
      <c r="A58">
        <v>14.679713399999995</v>
      </c>
      <c r="B58">
        <v>10.8096</v>
      </c>
      <c r="C58">
        <f>B58/$B$6/0.1</f>
        <v>0.6</v>
      </c>
      <c r="D58" s="8">
        <v>298.14999999999998</v>
      </c>
      <c r="E58">
        <v>44.039140199999984</v>
      </c>
      <c r="F58">
        <v>16.647000000000002</v>
      </c>
      <c r="G58" s="16">
        <f>F58/$F$6/0.25</f>
        <v>0.59996756347647451</v>
      </c>
      <c r="H58" s="8">
        <v>298.14999999999998</v>
      </c>
    </row>
    <row r="59" spans="1:8" x14ac:dyDescent="0.45">
      <c r="A59">
        <v>16.009085399999996</v>
      </c>
      <c r="B59">
        <v>10.8096</v>
      </c>
      <c r="C59">
        <f>B59/$B$6/0.1</f>
        <v>0.6</v>
      </c>
      <c r="D59" s="8">
        <v>325.14999999999998</v>
      </c>
      <c r="E59">
        <v>48.027256199999982</v>
      </c>
      <c r="F59">
        <v>16.647000000000002</v>
      </c>
      <c r="G59" s="16">
        <f>F59/$F$6/0.25</f>
        <v>0.59996756347647451</v>
      </c>
      <c r="H59" s="8">
        <v>325.14999999999998</v>
      </c>
    </row>
    <row r="60" spans="1:8" ht="14.65" thickBot="1" x14ac:dyDescent="0.5">
      <c r="A60" s="17">
        <v>17.239985399999995</v>
      </c>
      <c r="B60" s="17">
        <v>10.8096</v>
      </c>
      <c r="C60" s="17">
        <f>B60/$B$6/0.1</f>
        <v>0.6</v>
      </c>
      <c r="D60" s="18">
        <v>350.15</v>
      </c>
      <c r="E60" s="19">
        <v>51.719956199999984</v>
      </c>
      <c r="F60" s="17">
        <v>16.647000000000002</v>
      </c>
      <c r="G60" s="20">
        <f>F60/$F$6/0.25</f>
        <v>0.59996756347647451</v>
      </c>
      <c r="H60" s="18">
        <v>350.15</v>
      </c>
    </row>
    <row r="61" spans="1:8" ht="14.65" thickTop="1" x14ac:dyDescent="0.45"/>
  </sheetData>
  <mergeCells count="7">
    <mergeCell ref="A3:D3"/>
    <mergeCell ref="E3:H3"/>
    <mergeCell ref="A5:D5"/>
    <mergeCell ref="E5:H5"/>
    <mergeCell ref="A38:H38"/>
    <mergeCell ref="A39:D39"/>
    <mergeCell ref="E39:H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Osmotic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janedark</dc:creator>
  <cp:lastModifiedBy>janedark</cp:lastModifiedBy>
  <dcterms:created xsi:type="dcterms:W3CDTF">2017-11-21T05:57:46Z</dcterms:created>
  <dcterms:modified xsi:type="dcterms:W3CDTF">2017-11-21T06:03:17Z</dcterms:modified>
</cp:coreProperties>
</file>