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0" i="1" l="1"/>
  <c r="J30" i="1"/>
  <c r="H30" i="1"/>
  <c r="F30" i="1"/>
  <c r="K30" i="1"/>
  <c r="I44" i="1"/>
  <c r="C44" i="1"/>
  <c r="L30" i="1"/>
  <c r="J27" i="1"/>
  <c r="F27" i="1"/>
  <c r="I26" i="1"/>
  <c r="F26" i="1"/>
  <c r="F25" i="1"/>
  <c r="I25" i="1" s="1"/>
  <c r="F24" i="1"/>
  <c r="I24" i="1" s="1"/>
  <c r="F23" i="1"/>
  <c r="I23" i="1" s="1"/>
  <c r="J22" i="1"/>
  <c r="F22" i="1"/>
  <c r="F21" i="1"/>
  <c r="J21" i="1" s="1"/>
  <c r="K20" i="1"/>
  <c r="F20" i="1"/>
  <c r="F19" i="1"/>
  <c r="I19" i="1" s="1"/>
  <c r="F18" i="1"/>
  <c r="I18" i="1" s="1"/>
  <c r="F17" i="1"/>
  <c r="I17" i="1" s="1"/>
  <c r="I16" i="1"/>
  <c r="F16" i="1"/>
  <c r="J15" i="1"/>
  <c r="F15" i="1"/>
  <c r="I14" i="1"/>
  <c r="F14" i="1"/>
  <c r="F13" i="1"/>
  <c r="I13" i="1" s="1"/>
  <c r="K12" i="1"/>
  <c r="F12" i="1"/>
  <c r="F11" i="1"/>
  <c r="I11" i="1" s="1"/>
  <c r="F10" i="1"/>
  <c r="I10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F9" i="1"/>
  <c r="I9" i="1" s="1"/>
  <c r="F2" i="1" l="1"/>
  <c r="I2" i="1"/>
  <c r="B2" i="1" s="1"/>
</calcChain>
</file>

<file path=xl/sharedStrings.xml><?xml version="1.0" encoding="utf-8"?>
<sst xmlns="http://schemas.openxmlformats.org/spreadsheetml/2006/main" count="65" uniqueCount="50">
  <si>
    <t>SISA SALDO</t>
  </si>
  <si>
    <t>TOTAL SALDO/UANG MASUK</t>
  </si>
  <si>
    <t>PENGELUARAN/UANG KELUAR</t>
  </si>
  <si>
    <t>PENJUAL</t>
  </si>
  <si>
    <t>SOPIR</t>
  </si>
  <si>
    <t>TONASE</t>
  </si>
  <si>
    <t xml:space="preserve">HARGA </t>
  </si>
  <si>
    <t xml:space="preserve">SUB </t>
  </si>
  <si>
    <t xml:space="preserve">BIAYA </t>
  </si>
  <si>
    <t xml:space="preserve">BYR HUTANG </t>
  </si>
  <si>
    <t>SISA BAYAR</t>
  </si>
  <si>
    <t>TOTAL</t>
  </si>
  <si>
    <t>TUNAI</t>
  </si>
  <si>
    <t>TRANSFER</t>
  </si>
  <si>
    <t>CAIR D LUAR</t>
  </si>
  <si>
    <t>BELUM BAYAR</t>
  </si>
  <si>
    <t>FURQON</t>
  </si>
  <si>
    <t>EPI</t>
  </si>
  <si>
    <t>ANDES</t>
  </si>
  <si>
    <t>LOPON</t>
  </si>
  <si>
    <t>ICAN</t>
  </si>
  <si>
    <t>HERMAN</t>
  </si>
  <si>
    <t>SIIT</t>
  </si>
  <si>
    <t>ETI SUSANA</t>
  </si>
  <si>
    <t>NARO</t>
  </si>
  <si>
    <t>SISKA</t>
  </si>
  <si>
    <t>AGUS</t>
  </si>
  <si>
    <t>JEKI</t>
  </si>
  <si>
    <t>JOKO</t>
  </si>
  <si>
    <t>WILCO</t>
  </si>
  <si>
    <t>SUKARMIN</t>
  </si>
  <si>
    <t>KOMBET</t>
  </si>
  <si>
    <t>DITEG</t>
  </si>
  <si>
    <t>DODY</t>
  </si>
  <si>
    <t>KELOMPOK</t>
  </si>
  <si>
    <t>AGUNG</t>
  </si>
  <si>
    <t>UCOK</t>
  </si>
  <si>
    <t>ARI WAHYU</t>
  </si>
  <si>
    <t>EKO</t>
  </si>
  <si>
    <t>OPERASIONAL</t>
  </si>
  <si>
    <t>PENAMBAHAN SALDO/UANG MASUK</t>
  </si>
  <si>
    <t>PENGELUARAN</t>
  </si>
  <si>
    <t>-</t>
  </si>
  <si>
    <t>SISA SALDO KEMAREN</t>
  </si>
  <si>
    <t>PIJAK GAS EKO</t>
  </si>
  <si>
    <t>JEMPUT K KAMANG</t>
  </si>
  <si>
    <t>BELANJA</t>
  </si>
  <si>
    <t>SISKA MINTA TRANFER</t>
  </si>
  <si>
    <t>PIJAK GAS NARO</t>
  </si>
  <si>
    <t>SISA DITEG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</si>
</sst>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&quot;Rp&quot;* #,##0_-;\-&quot;Rp&quot;* #,##0_-;_-&quot;Rp&quot;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0" fontId="5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41" fontId="1" fillId="0" borderId="0" xfId="2" applyFont="1" applyBorder="1" applyAlignment="1">
      <alignment horizontal="center"/>
    </xf>
    <xf numFmtId="164" fontId="0" fillId="0" borderId="0" xfId="0" applyNumberFormat="1" applyBorder="1"/>
    <xf numFmtId="164" fontId="1" fillId="0" borderId="0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3" xfId="0" applyNumberFormat="1" applyBorder="1"/>
    <xf numFmtId="164" fontId="0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13" xfId="0" applyNumberFormat="1" applyFont="1" applyBorder="1"/>
    <xf numFmtId="165" fontId="2" fillId="0" borderId="0" xfId="1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165" fontId="2" fillId="0" borderId="15" xfId="1" applyNumberFormat="1" applyFont="1" applyBorder="1" applyAlignment="1">
      <alignment horizontal="center"/>
    </xf>
    <xf numFmtId="164" fontId="2" fillId="0" borderId="15" xfId="0" applyNumberFormat="1" applyFont="1" applyBorder="1"/>
    <xf numFmtId="44" fontId="0" fillId="0" borderId="15" xfId="0" applyNumberFormat="1" applyBorder="1"/>
    <xf numFmtId="164" fontId="0" fillId="0" borderId="15" xfId="0" applyNumberFormat="1" applyBorder="1"/>
    <xf numFmtId="164" fontId="2" fillId="0" borderId="16" xfId="0" applyNumberFormat="1" applyFont="1" applyBorder="1"/>
    <xf numFmtId="0" fontId="0" fillId="0" borderId="17" xfId="0" applyBorder="1"/>
    <xf numFmtId="0" fontId="0" fillId="0" borderId="18" xfId="0" applyBorder="1" applyAlignment="1">
      <alignment horizontal="center"/>
    </xf>
    <xf numFmtId="165" fontId="1" fillId="0" borderId="18" xfId="1" applyNumberFormat="1" applyFont="1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/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5" xfId="0" applyBorder="1"/>
    <xf numFmtId="164" fontId="2" fillId="0" borderId="15" xfId="0" applyNumberFormat="1" applyFont="1" applyBorder="1" applyAlignment="1">
      <alignment horizontal="left"/>
    </xf>
    <xf numFmtId="0" fontId="0" fillId="0" borderId="16" xfId="0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7" workbookViewId="0">
      <selection activeCell="D31" sqref="D31"/>
    </sheetView>
  </sheetViews>
  <sheetFormatPr defaultRowHeight="15" x14ac:dyDescent="0.25"/>
  <cols>
    <col min="6" max="6" width="21.140625" bestFit="1" customWidth="1"/>
    <col min="7" max="7" width="11.28515625" bestFit="1" customWidth="1"/>
    <col min="8" max="8" width="19" customWidth="1"/>
    <col min="9" max="9" width="14" bestFit="1" customWidth="1"/>
    <col min="10" max="10" width="15" bestFit="1" customWidth="1"/>
    <col min="11" max="11" width="19.140625" customWidth="1"/>
  </cols>
  <sheetData>
    <row r="1" spans="1:14" x14ac:dyDescent="0.25">
      <c r="B1" s="1" t="s">
        <v>0</v>
      </c>
      <c r="C1" s="2"/>
      <c r="D1" s="2"/>
      <c r="E1" s="3"/>
      <c r="F1" s="1" t="s">
        <v>1</v>
      </c>
      <c r="G1" s="2"/>
      <c r="H1" s="3"/>
      <c r="I1" s="1" t="s">
        <v>2</v>
      </c>
      <c r="J1" s="2"/>
      <c r="K1" s="3"/>
      <c r="L1" s="4"/>
      <c r="M1" s="4"/>
      <c r="N1" s="4"/>
    </row>
    <row r="2" spans="1:14" x14ac:dyDescent="0.25">
      <c r="B2" s="5">
        <f>F2-I2</f>
        <v>134876700</v>
      </c>
      <c r="C2" s="6"/>
      <c r="D2" s="6"/>
      <c r="E2" s="7"/>
      <c r="F2" s="5">
        <f>C44+H30+J30+K30+L30</f>
        <v>431775680</v>
      </c>
      <c r="G2" s="6"/>
      <c r="H2" s="7"/>
      <c r="I2" s="5">
        <f>I44+F30</f>
        <v>296898980</v>
      </c>
      <c r="J2" s="6"/>
      <c r="K2" s="7"/>
      <c r="L2" s="4"/>
      <c r="M2" s="4"/>
      <c r="N2" s="4"/>
    </row>
    <row r="3" spans="1:14" ht="15.75" thickBot="1" x14ac:dyDescent="0.3">
      <c r="B3" s="8"/>
      <c r="C3" s="9"/>
      <c r="D3" s="9"/>
      <c r="E3" s="10"/>
      <c r="F3" s="8"/>
      <c r="G3" s="9"/>
      <c r="H3" s="10"/>
      <c r="I3" s="8"/>
      <c r="J3" s="9"/>
      <c r="K3" s="10"/>
      <c r="L3" s="4"/>
      <c r="M3" s="4"/>
      <c r="N3" s="4"/>
    </row>
    <row r="6" spans="1:14" ht="21" x14ac:dyDescent="0.35">
      <c r="A6" s="11"/>
      <c r="B6" s="12" t="s">
        <v>3</v>
      </c>
      <c r="C6" s="12" t="s">
        <v>4</v>
      </c>
      <c r="D6" s="13" t="s">
        <v>5</v>
      </c>
      <c r="E6" s="13" t="s">
        <v>6</v>
      </c>
      <c r="F6" s="12" t="s">
        <v>7</v>
      </c>
      <c r="G6" s="12" t="s">
        <v>8</v>
      </c>
      <c r="H6" s="13" t="s">
        <v>9</v>
      </c>
      <c r="I6" s="14" t="s">
        <v>10</v>
      </c>
      <c r="J6" s="14"/>
      <c r="K6" s="14"/>
      <c r="L6" s="14"/>
    </row>
    <row r="7" spans="1:14" ht="15.75" x14ac:dyDescent="0.25">
      <c r="A7" s="15"/>
      <c r="B7" s="16"/>
      <c r="C7" s="16"/>
      <c r="D7" s="16"/>
      <c r="E7" s="16"/>
      <c r="F7" s="17" t="s">
        <v>11</v>
      </c>
      <c r="G7" s="16"/>
      <c r="H7" s="16"/>
      <c r="I7" s="18" t="s">
        <v>12</v>
      </c>
      <c r="J7" s="18" t="s">
        <v>13</v>
      </c>
      <c r="K7" s="18" t="s">
        <v>14</v>
      </c>
      <c r="L7" s="18" t="s">
        <v>15</v>
      </c>
    </row>
    <row r="8" spans="1:14" x14ac:dyDescent="0.2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1"/>
    </row>
    <row r="9" spans="1:14" x14ac:dyDescent="0.25">
      <c r="A9" s="22">
        <v>1</v>
      </c>
      <c r="B9" s="23" t="s">
        <v>16</v>
      </c>
      <c r="C9" s="24" t="s">
        <v>16</v>
      </c>
      <c r="D9" s="25">
        <v>4329</v>
      </c>
      <c r="E9" s="26">
        <v>3190</v>
      </c>
      <c r="F9" s="27">
        <f t="shared" ref="F9:F27" si="0">D9*E9</f>
        <v>13809510</v>
      </c>
      <c r="G9" s="27"/>
      <c r="H9" s="28"/>
      <c r="I9" s="27">
        <f>F9-G9-H9</f>
        <v>13809510</v>
      </c>
      <c r="J9" s="27"/>
      <c r="K9" s="29"/>
      <c r="L9" s="30"/>
    </row>
    <row r="10" spans="1:14" x14ac:dyDescent="0.25">
      <c r="A10" s="22">
        <f>A9+1</f>
        <v>2</v>
      </c>
      <c r="B10" s="23" t="s">
        <v>17</v>
      </c>
      <c r="C10" s="24"/>
      <c r="D10" s="25">
        <v>2763</v>
      </c>
      <c r="E10" s="26">
        <v>3190</v>
      </c>
      <c r="F10" s="27">
        <f t="shared" si="0"/>
        <v>8813970</v>
      </c>
      <c r="G10" s="27">
        <v>200000</v>
      </c>
      <c r="H10" s="29"/>
      <c r="I10" s="27">
        <f>F10-G10-H10</f>
        <v>8613970</v>
      </c>
      <c r="J10" s="27"/>
      <c r="K10" s="29"/>
      <c r="L10" s="30"/>
    </row>
    <row r="11" spans="1:14" x14ac:dyDescent="0.25">
      <c r="A11" s="22">
        <f t="shared" ref="A11:A29" si="1">A10+1</f>
        <v>3</v>
      </c>
      <c r="B11" s="23" t="s">
        <v>18</v>
      </c>
      <c r="C11" s="24"/>
      <c r="D11" s="25">
        <v>558</v>
      </c>
      <c r="E11" s="26">
        <v>3180</v>
      </c>
      <c r="F11" s="27">
        <f t="shared" si="0"/>
        <v>1774440</v>
      </c>
      <c r="G11" s="27"/>
      <c r="H11" s="29"/>
      <c r="I11" s="27">
        <f>F11-G11-H11</f>
        <v>1774440</v>
      </c>
      <c r="J11" s="27"/>
      <c r="K11" s="29"/>
      <c r="L11" s="30"/>
    </row>
    <row r="12" spans="1:14" x14ac:dyDescent="0.25">
      <c r="A12" s="22">
        <f t="shared" si="1"/>
        <v>4</v>
      </c>
      <c r="B12" s="23" t="s">
        <v>19</v>
      </c>
      <c r="C12" s="24" t="s">
        <v>20</v>
      </c>
      <c r="D12" s="25">
        <v>9204</v>
      </c>
      <c r="E12" s="26">
        <v>3180</v>
      </c>
      <c r="F12" s="27">
        <f t="shared" si="0"/>
        <v>29268720</v>
      </c>
      <c r="G12" s="27">
        <v>116000</v>
      </c>
      <c r="H12" s="29"/>
      <c r="I12" s="27"/>
      <c r="J12" s="27"/>
      <c r="K12" s="29">
        <f>F12-G12</f>
        <v>29152720</v>
      </c>
      <c r="L12" s="30"/>
    </row>
    <row r="13" spans="1:14" x14ac:dyDescent="0.25">
      <c r="A13" s="22">
        <f t="shared" si="1"/>
        <v>5</v>
      </c>
      <c r="B13" s="23" t="s">
        <v>21</v>
      </c>
      <c r="C13" s="24"/>
      <c r="D13" s="25">
        <v>940</v>
      </c>
      <c r="E13" s="26">
        <v>3180</v>
      </c>
      <c r="F13" s="27">
        <f t="shared" si="0"/>
        <v>2989200</v>
      </c>
      <c r="G13" s="27">
        <v>50000</v>
      </c>
      <c r="H13" s="29"/>
      <c r="I13" s="27">
        <f>F13-G13</f>
        <v>2939200</v>
      </c>
      <c r="J13" s="27"/>
      <c r="K13" s="29"/>
      <c r="L13" s="30"/>
    </row>
    <row r="14" spans="1:14" x14ac:dyDescent="0.25">
      <c r="A14" s="22">
        <f t="shared" si="1"/>
        <v>6</v>
      </c>
      <c r="B14" s="23" t="s">
        <v>22</v>
      </c>
      <c r="C14" s="24" t="s">
        <v>22</v>
      </c>
      <c r="D14" s="25">
        <v>2143</v>
      </c>
      <c r="E14" s="26">
        <v>3180</v>
      </c>
      <c r="F14" s="27">
        <f t="shared" si="0"/>
        <v>6814740</v>
      </c>
      <c r="G14" s="27">
        <v>100000</v>
      </c>
      <c r="H14" s="29"/>
      <c r="I14" s="27">
        <f>F14-G14</f>
        <v>6714740</v>
      </c>
      <c r="J14" s="27"/>
      <c r="K14" s="29"/>
      <c r="L14" s="30"/>
    </row>
    <row r="15" spans="1:14" x14ac:dyDescent="0.25">
      <c r="A15" s="22">
        <f t="shared" si="1"/>
        <v>7</v>
      </c>
      <c r="B15" s="23" t="s">
        <v>23</v>
      </c>
      <c r="C15" s="24" t="s">
        <v>24</v>
      </c>
      <c r="D15" s="25">
        <v>7896</v>
      </c>
      <c r="E15" s="26">
        <v>3180</v>
      </c>
      <c r="F15" s="27">
        <f t="shared" si="0"/>
        <v>25109280</v>
      </c>
      <c r="G15" s="27">
        <v>400000</v>
      </c>
      <c r="H15" s="29">
        <v>1000000</v>
      </c>
      <c r="I15" s="27"/>
      <c r="J15" s="27">
        <f>F15-G15-H15</f>
        <v>23709280</v>
      </c>
      <c r="K15" s="29"/>
      <c r="L15" s="30"/>
    </row>
    <row r="16" spans="1:14" x14ac:dyDescent="0.25">
      <c r="A16" s="22">
        <f t="shared" si="1"/>
        <v>8</v>
      </c>
      <c r="B16" s="23" t="s">
        <v>25</v>
      </c>
      <c r="C16" s="24" t="s">
        <v>26</v>
      </c>
      <c r="D16" s="25">
        <v>1153</v>
      </c>
      <c r="E16" s="26">
        <v>3180</v>
      </c>
      <c r="F16" s="27">
        <f t="shared" si="0"/>
        <v>3666540</v>
      </c>
      <c r="G16" s="27"/>
      <c r="H16" s="29"/>
      <c r="I16" s="27">
        <f>F16-G16-H16</f>
        <v>3666540</v>
      </c>
      <c r="J16" s="27"/>
      <c r="K16" s="29"/>
      <c r="L16" s="30"/>
    </row>
    <row r="17" spans="1:12" x14ac:dyDescent="0.25">
      <c r="A17" s="22">
        <f t="shared" si="1"/>
        <v>9</v>
      </c>
      <c r="B17" s="23" t="s">
        <v>27</v>
      </c>
      <c r="C17" s="24"/>
      <c r="D17" s="25">
        <v>1482</v>
      </c>
      <c r="E17" s="26">
        <v>3180</v>
      </c>
      <c r="F17" s="27">
        <f t="shared" si="0"/>
        <v>4712760</v>
      </c>
      <c r="G17" s="27">
        <v>20000</v>
      </c>
      <c r="H17" s="29"/>
      <c r="I17" s="27">
        <f>F17-G17</f>
        <v>4692760</v>
      </c>
      <c r="J17" s="27"/>
      <c r="K17" s="29"/>
      <c r="L17" s="30"/>
    </row>
    <row r="18" spans="1:12" x14ac:dyDescent="0.25">
      <c r="A18" s="22">
        <f t="shared" si="1"/>
        <v>10</v>
      </c>
      <c r="B18" s="23" t="s">
        <v>26</v>
      </c>
      <c r="C18" s="24"/>
      <c r="D18" s="25">
        <v>1384</v>
      </c>
      <c r="E18" s="26">
        <v>3180</v>
      </c>
      <c r="F18" s="27">
        <f t="shared" si="0"/>
        <v>4401120</v>
      </c>
      <c r="G18" s="27">
        <v>15000</v>
      </c>
      <c r="H18" s="29"/>
      <c r="I18" s="27">
        <f>F18-G18-H18</f>
        <v>4386120</v>
      </c>
      <c r="J18" s="27"/>
      <c r="K18" s="29"/>
      <c r="L18" s="30"/>
    </row>
    <row r="19" spans="1:12" x14ac:dyDescent="0.25">
      <c r="A19" s="22">
        <f t="shared" si="1"/>
        <v>11</v>
      </c>
      <c r="B19" s="23" t="s">
        <v>28</v>
      </c>
      <c r="C19" s="24"/>
      <c r="D19" s="25">
        <v>1017</v>
      </c>
      <c r="E19" s="26">
        <v>3180</v>
      </c>
      <c r="F19" s="27">
        <f t="shared" si="0"/>
        <v>3234060</v>
      </c>
      <c r="G19" s="27"/>
      <c r="H19" s="29"/>
      <c r="I19" s="27">
        <f>F19-G19-H19</f>
        <v>3234060</v>
      </c>
      <c r="J19" s="27"/>
      <c r="K19" s="27"/>
      <c r="L19" s="30"/>
    </row>
    <row r="20" spans="1:12" x14ac:dyDescent="0.25">
      <c r="A20" s="22">
        <f t="shared" si="1"/>
        <v>12</v>
      </c>
      <c r="B20" s="23" t="s">
        <v>19</v>
      </c>
      <c r="C20" s="24" t="s">
        <v>29</v>
      </c>
      <c r="D20" s="25">
        <v>9809</v>
      </c>
      <c r="E20" s="26">
        <v>3180</v>
      </c>
      <c r="F20" s="27">
        <f t="shared" si="0"/>
        <v>31192620</v>
      </c>
      <c r="G20" s="27">
        <v>124000</v>
      </c>
      <c r="H20" s="29"/>
      <c r="I20" s="27"/>
      <c r="J20" s="27"/>
      <c r="K20" s="27">
        <f>F20-G20-H20</f>
        <v>31068620</v>
      </c>
      <c r="L20" s="30"/>
    </row>
    <row r="21" spans="1:12" x14ac:dyDescent="0.25">
      <c r="A21" s="22">
        <f t="shared" si="1"/>
        <v>13</v>
      </c>
      <c r="B21" s="23" t="s">
        <v>30</v>
      </c>
      <c r="C21" s="24" t="s">
        <v>31</v>
      </c>
      <c r="D21" s="25">
        <v>8122</v>
      </c>
      <c r="E21" s="26">
        <v>3190</v>
      </c>
      <c r="F21" s="27">
        <f t="shared" si="0"/>
        <v>25909180</v>
      </c>
      <c r="G21" s="27">
        <v>300000</v>
      </c>
      <c r="H21" s="29">
        <v>1000000</v>
      </c>
      <c r="I21" s="27"/>
      <c r="J21" s="27">
        <f>F21-G21-H21</f>
        <v>24609180</v>
      </c>
      <c r="K21" s="27"/>
      <c r="L21" s="30"/>
    </row>
    <row r="22" spans="1:12" x14ac:dyDescent="0.25">
      <c r="A22" s="22">
        <f t="shared" si="1"/>
        <v>14</v>
      </c>
      <c r="B22" s="23" t="s">
        <v>32</v>
      </c>
      <c r="C22" s="24" t="s">
        <v>33</v>
      </c>
      <c r="D22" s="25">
        <v>9979</v>
      </c>
      <c r="E22" s="26">
        <v>3180</v>
      </c>
      <c r="F22" s="27">
        <f t="shared" si="0"/>
        <v>31733220</v>
      </c>
      <c r="G22" s="27">
        <v>350000</v>
      </c>
      <c r="H22" s="29"/>
      <c r="I22" s="27"/>
      <c r="J22" s="27">
        <f>F22-G22</f>
        <v>31383220</v>
      </c>
      <c r="K22" s="27"/>
      <c r="L22" s="30"/>
    </row>
    <row r="23" spans="1:12" x14ac:dyDescent="0.25">
      <c r="A23" s="22">
        <f t="shared" si="1"/>
        <v>15</v>
      </c>
      <c r="B23" s="23" t="s">
        <v>34</v>
      </c>
      <c r="C23" s="24"/>
      <c r="D23" s="25">
        <v>8627</v>
      </c>
      <c r="E23" s="26">
        <v>3190</v>
      </c>
      <c r="F23" s="31">
        <f t="shared" si="0"/>
        <v>27520130</v>
      </c>
      <c r="G23" s="27">
        <v>650000</v>
      </c>
      <c r="H23" s="32"/>
      <c r="I23" s="27">
        <f>F23-G23-H23</f>
        <v>26870130</v>
      </c>
      <c r="J23" s="33"/>
      <c r="K23" s="33"/>
      <c r="L23" s="34"/>
    </row>
    <row r="24" spans="1:12" x14ac:dyDescent="0.25">
      <c r="A24" s="22">
        <f t="shared" si="1"/>
        <v>16</v>
      </c>
      <c r="B24" s="23" t="s">
        <v>34</v>
      </c>
      <c r="C24" s="24"/>
      <c r="D24" s="25">
        <v>8221</v>
      </c>
      <c r="E24" s="26">
        <v>3190</v>
      </c>
      <c r="F24" s="31">
        <f t="shared" si="0"/>
        <v>26224990</v>
      </c>
      <c r="G24" s="27">
        <v>650000</v>
      </c>
      <c r="H24" s="32"/>
      <c r="I24" s="27">
        <f>F24-G24-H24</f>
        <v>25574990</v>
      </c>
      <c r="J24" s="33"/>
      <c r="K24" s="33"/>
      <c r="L24" s="34"/>
    </row>
    <row r="25" spans="1:12" x14ac:dyDescent="0.25">
      <c r="A25" s="22">
        <f t="shared" si="1"/>
        <v>17</v>
      </c>
      <c r="B25" s="23" t="s">
        <v>21</v>
      </c>
      <c r="C25" s="24" t="s">
        <v>35</v>
      </c>
      <c r="D25" s="25">
        <v>6196</v>
      </c>
      <c r="E25" s="26">
        <v>3190</v>
      </c>
      <c r="F25" s="31">
        <f t="shared" si="0"/>
        <v>19765240</v>
      </c>
      <c r="G25" s="27"/>
      <c r="H25" s="32"/>
      <c r="I25" s="27">
        <f>F25-G25-H25</f>
        <v>19765240</v>
      </c>
      <c r="J25" s="33"/>
      <c r="K25" s="33"/>
      <c r="L25" s="34"/>
    </row>
    <row r="26" spans="1:12" x14ac:dyDescent="0.25">
      <c r="A26" s="22">
        <f t="shared" si="1"/>
        <v>18</v>
      </c>
      <c r="B26" s="23" t="s">
        <v>36</v>
      </c>
      <c r="C26" s="24"/>
      <c r="D26" s="25">
        <v>1720</v>
      </c>
      <c r="E26" s="26">
        <v>3180</v>
      </c>
      <c r="F26" s="31">
        <f t="shared" si="0"/>
        <v>5469600</v>
      </c>
      <c r="G26" s="27"/>
      <c r="H26" s="32"/>
      <c r="I26" s="27">
        <f>F26-G26-H26</f>
        <v>5469600</v>
      </c>
      <c r="J26" s="33"/>
      <c r="K26" s="33"/>
      <c r="L26" s="34"/>
    </row>
    <row r="27" spans="1:12" x14ac:dyDescent="0.25">
      <c r="A27" s="22">
        <f t="shared" si="1"/>
        <v>19</v>
      </c>
      <c r="B27" s="23" t="s">
        <v>37</v>
      </c>
      <c r="C27" s="24" t="s">
        <v>38</v>
      </c>
      <c r="D27" s="25">
        <v>7637</v>
      </c>
      <c r="E27" s="26">
        <v>3180</v>
      </c>
      <c r="F27" s="31">
        <f t="shared" si="0"/>
        <v>24285660</v>
      </c>
      <c r="G27" s="27">
        <v>80000</v>
      </c>
      <c r="H27" s="32"/>
      <c r="I27" s="27"/>
      <c r="J27" s="31">
        <f>F27-G27-H27</f>
        <v>24205660</v>
      </c>
      <c r="K27" s="33"/>
      <c r="L27" s="34"/>
    </row>
    <row r="28" spans="1:12" x14ac:dyDescent="0.25">
      <c r="A28" s="22">
        <f t="shared" si="1"/>
        <v>20</v>
      </c>
      <c r="B28" s="23"/>
      <c r="C28" s="24"/>
      <c r="D28" s="35"/>
      <c r="E28" s="26"/>
      <c r="F28" s="33"/>
      <c r="G28" s="27"/>
      <c r="H28" s="32"/>
      <c r="I28" s="27"/>
      <c r="J28" s="33"/>
      <c r="K28" s="33"/>
      <c r="L28" s="34"/>
    </row>
    <row r="29" spans="1:12" x14ac:dyDescent="0.25">
      <c r="A29" s="22">
        <f t="shared" si="1"/>
        <v>21</v>
      </c>
      <c r="B29" s="23"/>
      <c r="C29" s="24"/>
      <c r="D29" s="35"/>
      <c r="E29" s="26"/>
      <c r="F29" s="33"/>
      <c r="G29" s="27"/>
      <c r="H29" s="32"/>
      <c r="I29" s="27"/>
      <c r="J29" s="33"/>
      <c r="K29" s="33"/>
      <c r="L29" s="34"/>
    </row>
    <row r="30" spans="1:12" x14ac:dyDescent="0.25">
      <c r="A30" s="36"/>
      <c r="B30" s="37"/>
      <c r="C30" s="37"/>
      <c r="D30" s="38">
        <f>SUM(D9:D29)</f>
        <v>93180</v>
      </c>
      <c r="E30" s="37"/>
      <c r="F30" s="39">
        <f>SUM(F9:F29)</f>
        <v>296694980</v>
      </c>
      <c r="G30" s="40"/>
      <c r="H30" s="39">
        <f>SUM(H9:H29)</f>
        <v>2000000</v>
      </c>
      <c r="I30" s="41"/>
      <c r="J30" s="39">
        <f>SUM(J9:J29)</f>
        <v>103907340</v>
      </c>
      <c r="K30" s="39">
        <f>SUM(K8:K29)</f>
        <v>60221340</v>
      </c>
      <c r="L30" s="42">
        <f>L9+L10+L11+L12+L13+L14+L15+L16+L17+L18+L19+L20+L21</f>
        <v>0</v>
      </c>
    </row>
    <row r="31" spans="1:12" x14ac:dyDescent="0.25">
      <c r="A31" s="43"/>
      <c r="B31" s="44"/>
      <c r="C31" s="44"/>
      <c r="D31" s="45"/>
      <c r="E31" s="46"/>
      <c r="F31" s="46"/>
      <c r="G31" s="46"/>
      <c r="H31" s="47"/>
      <c r="I31" s="47"/>
      <c r="J31" s="47"/>
      <c r="K31" s="46"/>
      <c r="L31" s="48"/>
    </row>
    <row r="32" spans="1:12" ht="15.75" thickBot="1" x14ac:dyDescent="0.3">
      <c r="D32" s="49"/>
      <c r="H32" s="50"/>
      <c r="I32" s="50"/>
      <c r="J32" s="51"/>
      <c r="K32" s="51"/>
      <c r="L32" s="51"/>
    </row>
    <row r="33" spans="2:12" x14ac:dyDescent="0.25">
      <c r="B33" s="52" t="s">
        <v>39</v>
      </c>
      <c r="C33" s="53"/>
      <c r="D33" s="53"/>
      <c r="E33" s="53"/>
      <c r="F33" s="53"/>
      <c r="G33" s="53"/>
      <c r="H33" s="53"/>
      <c r="I33" s="53"/>
      <c r="J33" s="53"/>
      <c r="K33" s="54"/>
      <c r="L33" s="51"/>
    </row>
    <row r="34" spans="2:12" ht="15.75" thickBot="1" x14ac:dyDescent="0.3">
      <c r="B34" s="55"/>
      <c r="C34" s="56"/>
      <c r="D34" s="56"/>
      <c r="E34" s="56"/>
      <c r="F34" s="56"/>
      <c r="G34" s="56"/>
      <c r="H34" s="56"/>
      <c r="I34" s="56"/>
      <c r="J34" s="56"/>
      <c r="K34" s="57"/>
    </row>
    <row r="35" spans="2:12" x14ac:dyDescent="0.25">
      <c r="B35" s="15" t="s">
        <v>40</v>
      </c>
      <c r="C35" s="15"/>
      <c r="D35" s="15"/>
      <c r="E35" s="15"/>
      <c r="F35" s="15"/>
      <c r="G35" s="58"/>
      <c r="H35" s="59" t="s">
        <v>41</v>
      </c>
      <c r="I35" s="59"/>
      <c r="J35" s="59"/>
      <c r="K35" s="59"/>
    </row>
    <row r="36" spans="2:12" x14ac:dyDescent="0.25">
      <c r="B36" s="60" t="s">
        <v>42</v>
      </c>
      <c r="C36" s="61">
        <v>3592000</v>
      </c>
      <c r="D36" s="61"/>
      <c r="E36" s="62"/>
      <c r="F36" s="63" t="s">
        <v>43</v>
      </c>
      <c r="G36" s="63"/>
      <c r="H36" s="60" t="s">
        <v>42</v>
      </c>
      <c r="I36" s="64">
        <v>76000</v>
      </c>
      <c r="J36" s="65" t="s">
        <v>44</v>
      </c>
      <c r="K36" s="66"/>
    </row>
    <row r="37" spans="2:12" x14ac:dyDescent="0.25">
      <c r="B37" s="60" t="s">
        <v>42</v>
      </c>
      <c r="C37" s="61">
        <v>250000000</v>
      </c>
      <c r="D37" s="61"/>
      <c r="E37" s="20"/>
      <c r="F37" s="63" t="s">
        <v>45</v>
      </c>
      <c r="G37" s="63"/>
      <c r="H37" s="60" t="s">
        <v>42</v>
      </c>
      <c r="I37" s="64">
        <v>50000</v>
      </c>
      <c r="J37" s="65" t="s">
        <v>46</v>
      </c>
      <c r="K37" s="66"/>
    </row>
    <row r="38" spans="2:12" x14ac:dyDescent="0.25">
      <c r="B38" s="60" t="s">
        <v>42</v>
      </c>
      <c r="C38" s="61">
        <v>12025000</v>
      </c>
      <c r="D38" s="61"/>
      <c r="E38" s="20"/>
      <c r="F38" s="20" t="s">
        <v>47</v>
      </c>
      <c r="G38" s="20"/>
      <c r="H38" s="60" t="s">
        <v>42</v>
      </c>
      <c r="I38" s="64">
        <v>78000</v>
      </c>
      <c r="J38" s="65" t="s">
        <v>48</v>
      </c>
      <c r="K38" s="66"/>
    </row>
    <row r="39" spans="2:12" x14ac:dyDescent="0.25">
      <c r="B39" s="60" t="s">
        <v>42</v>
      </c>
      <c r="C39" s="61">
        <v>30000</v>
      </c>
      <c r="D39" s="61"/>
      <c r="E39" s="20"/>
      <c r="F39" s="20" t="s">
        <v>49</v>
      </c>
      <c r="G39" s="20"/>
      <c r="H39" s="60"/>
      <c r="I39" s="64"/>
      <c r="J39" s="65"/>
      <c r="K39" s="66"/>
    </row>
    <row r="40" spans="2:12" x14ac:dyDescent="0.25">
      <c r="B40" s="60" t="s">
        <v>42</v>
      </c>
      <c r="C40" s="61"/>
      <c r="D40" s="61"/>
      <c r="E40" s="20"/>
      <c r="F40" s="20"/>
      <c r="G40" s="20"/>
      <c r="H40" s="60"/>
      <c r="I40" s="64"/>
      <c r="J40" s="65"/>
      <c r="K40" s="66"/>
    </row>
    <row r="41" spans="2:12" x14ac:dyDescent="0.25">
      <c r="B41" s="60"/>
      <c r="C41" s="61"/>
      <c r="D41" s="61"/>
      <c r="E41" s="20"/>
      <c r="F41" s="20"/>
      <c r="G41" s="20"/>
      <c r="H41" s="60"/>
      <c r="I41" s="64"/>
      <c r="J41" s="65"/>
      <c r="K41" s="66"/>
    </row>
    <row r="42" spans="2:12" x14ac:dyDescent="0.25">
      <c r="B42" s="60"/>
      <c r="C42" s="61"/>
      <c r="D42" s="61"/>
      <c r="E42" s="20"/>
      <c r="F42" s="20"/>
      <c r="G42" s="20"/>
      <c r="H42" s="60"/>
      <c r="I42" s="64"/>
      <c r="J42" s="65"/>
      <c r="K42" s="66"/>
    </row>
    <row r="43" spans="2:12" x14ac:dyDescent="0.25">
      <c r="B43" s="19"/>
      <c r="C43" s="67"/>
      <c r="D43" s="67"/>
      <c r="E43" s="20"/>
      <c r="F43" s="20"/>
      <c r="G43" s="20"/>
      <c r="H43" s="19"/>
      <c r="I43" s="64"/>
      <c r="J43" s="65"/>
      <c r="K43" s="66"/>
    </row>
    <row r="44" spans="2:12" x14ac:dyDescent="0.25">
      <c r="B44" s="36" t="s">
        <v>11</v>
      </c>
      <c r="C44" s="68">
        <f>C36+C37+C38+C39+C40+C41+C42+C43</f>
        <v>265647000</v>
      </c>
      <c r="D44" s="69"/>
      <c r="E44" s="70"/>
      <c r="F44" s="70"/>
      <c r="G44" s="70"/>
      <c r="H44" s="36" t="s">
        <v>11</v>
      </c>
      <c r="I44" s="71">
        <f>I36+I37+I38+I39+I40+I41+I42+I43</f>
        <v>204000</v>
      </c>
      <c r="J44" s="39"/>
      <c r="K44" s="72"/>
    </row>
  </sheetData>
  <mergeCells count="32">
    <mergeCell ref="C43:D43"/>
    <mergeCell ref="J43:K43"/>
    <mergeCell ref="C44:D44"/>
    <mergeCell ref="C40:D40"/>
    <mergeCell ref="J40:K40"/>
    <mergeCell ref="C41:D41"/>
    <mergeCell ref="J41:K41"/>
    <mergeCell ref="C42:D42"/>
    <mergeCell ref="J42:K42"/>
    <mergeCell ref="C37:D37"/>
    <mergeCell ref="F37:G37"/>
    <mergeCell ref="J37:K37"/>
    <mergeCell ref="C38:D38"/>
    <mergeCell ref="J38:K38"/>
    <mergeCell ref="C39:D39"/>
    <mergeCell ref="J39:K39"/>
    <mergeCell ref="A6:A7"/>
    <mergeCell ref="I6:L6"/>
    <mergeCell ref="B33:K34"/>
    <mergeCell ref="B35:G35"/>
    <mergeCell ref="H35:K35"/>
    <mergeCell ref="C36:D36"/>
    <mergeCell ref="F36:G36"/>
    <mergeCell ref="J36:K36"/>
    <mergeCell ref="B1:E1"/>
    <mergeCell ref="F1:H1"/>
    <mergeCell ref="I1:K1"/>
    <mergeCell ref="L1:N1"/>
    <mergeCell ref="B2:E3"/>
    <mergeCell ref="F2:H3"/>
    <mergeCell ref="I2:K3"/>
    <mergeCell ref="L2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infrastruktur</dc:creator>
  <cp:lastModifiedBy>infrastruktur</cp:lastModifiedBy>
  <dcterms:created xsi:type="dcterms:W3CDTF">2024-12-04T09:20:46Z</dcterms:created>
  <dcterms:modified xsi:type="dcterms:W3CDTF">2024-12-04T09:21:45Z</dcterms:modified>
</cp:coreProperties>
</file>