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930" yWindow="0" windowWidth="8625" windowHeight="8205" activeTab="1"/>
  </bookViews>
  <sheets>
    <sheet name="Sheet1" sheetId="1" r:id="rId1"/>
    <sheet name="Task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7" i="2"/>
  <c r="B4" i="2"/>
  <c r="B5" i="2"/>
  <c r="B2" i="2"/>
  <c r="B1" i="2"/>
  <c r="I31" i="1"/>
  <c r="F5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9" i="1"/>
</calcChain>
</file>

<file path=xl/sharedStrings.xml><?xml version="1.0" encoding="utf-8"?>
<sst xmlns="http://schemas.openxmlformats.org/spreadsheetml/2006/main" count="18" uniqueCount="18">
  <si>
    <t xml:space="preserve">Binlow </t>
  </si>
  <si>
    <t xml:space="preserve">Binint </t>
  </si>
  <si>
    <t xml:space="preserve">nbins  </t>
  </si>
  <si>
    <t xml:space="preserve">Trials </t>
  </si>
  <si>
    <t xml:space="preserve">Integral </t>
  </si>
  <si>
    <t xml:space="preserve">Overflows </t>
  </si>
  <si>
    <t xml:space="preserve">Underflows </t>
  </si>
  <si>
    <t xml:space="preserve">bin# </t>
  </si>
  <si>
    <t xml:space="preserve"> bin_centre </t>
  </si>
  <si>
    <t xml:space="preserve"> counts </t>
  </si>
  <si>
    <t xml:space="preserve"> error</t>
  </si>
  <si>
    <t>C</t>
  </si>
  <si>
    <t>expected</t>
  </si>
  <si>
    <t>life</t>
  </si>
  <si>
    <t>v</t>
  </si>
  <si>
    <t xml:space="preserve">gamma </t>
  </si>
  <si>
    <t>D</t>
  </si>
  <si>
    <t>life(dilated)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</si>
</sst>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Garamon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Sheet1!$B$9:$B$58</c:f>
              <c:numCache>
                <c:formatCode>General</c:formatCode>
                <c:ptCount val="5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  <c:pt idx="15">
                  <c:v>46.5</c:v>
                </c:pt>
                <c:pt idx="16">
                  <c:v>49.5</c:v>
                </c:pt>
                <c:pt idx="17">
                  <c:v>52.5</c:v>
                </c:pt>
                <c:pt idx="18">
                  <c:v>55.5</c:v>
                </c:pt>
                <c:pt idx="19">
                  <c:v>58.5</c:v>
                </c:pt>
                <c:pt idx="20">
                  <c:v>61.5</c:v>
                </c:pt>
                <c:pt idx="21">
                  <c:v>64.5</c:v>
                </c:pt>
                <c:pt idx="22">
                  <c:v>67.5</c:v>
                </c:pt>
                <c:pt idx="23">
                  <c:v>70.5</c:v>
                </c:pt>
                <c:pt idx="24">
                  <c:v>73.5</c:v>
                </c:pt>
                <c:pt idx="25">
                  <c:v>76.5</c:v>
                </c:pt>
                <c:pt idx="26">
                  <c:v>79.5</c:v>
                </c:pt>
                <c:pt idx="27">
                  <c:v>82.5</c:v>
                </c:pt>
                <c:pt idx="28">
                  <c:v>85.5</c:v>
                </c:pt>
                <c:pt idx="29">
                  <c:v>88.5</c:v>
                </c:pt>
                <c:pt idx="30">
                  <c:v>91.5</c:v>
                </c:pt>
                <c:pt idx="31">
                  <c:v>94.5</c:v>
                </c:pt>
                <c:pt idx="32">
                  <c:v>97.5</c:v>
                </c:pt>
                <c:pt idx="33">
                  <c:v>100.5</c:v>
                </c:pt>
                <c:pt idx="34">
                  <c:v>103.5</c:v>
                </c:pt>
                <c:pt idx="35">
                  <c:v>106.5</c:v>
                </c:pt>
                <c:pt idx="36">
                  <c:v>109.5</c:v>
                </c:pt>
                <c:pt idx="37">
                  <c:v>112.5</c:v>
                </c:pt>
                <c:pt idx="38">
                  <c:v>115.5</c:v>
                </c:pt>
                <c:pt idx="39">
                  <c:v>118.5</c:v>
                </c:pt>
                <c:pt idx="40">
                  <c:v>121.5</c:v>
                </c:pt>
                <c:pt idx="41">
                  <c:v>124.5</c:v>
                </c:pt>
                <c:pt idx="42">
                  <c:v>127.5</c:v>
                </c:pt>
                <c:pt idx="43">
                  <c:v>130.5</c:v>
                </c:pt>
                <c:pt idx="44">
                  <c:v>133.5</c:v>
                </c:pt>
                <c:pt idx="45">
                  <c:v>136.5</c:v>
                </c:pt>
                <c:pt idx="46">
                  <c:v>139.5</c:v>
                </c:pt>
                <c:pt idx="47">
                  <c:v>142.5</c:v>
                </c:pt>
                <c:pt idx="48">
                  <c:v>145.5</c:v>
                </c:pt>
                <c:pt idx="49">
                  <c:v>148.5</c:v>
                </c:pt>
              </c:numCache>
            </c:numRef>
          </c:xVal>
          <c:yVal>
            <c:numRef>
              <c:f>Sheet1!$C$9:$C$58</c:f>
              <c:numCache>
                <c:formatCode>General</c:formatCode>
                <c:ptCount val="50"/>
                <c:pt idx="0">
                  <c:v>181033</c:v>
                </c:pt>
                <c:pt idx="1">
                  <c:v>148066</c:v>
                </c:pt>
                <c:pt idx="2">
                  <c:v>122436</c:v>
                </c:pt>
                <c:pt idx="3">
                  <c:v>99667</c:v>
                </c:pt>
                <c:pt idx="4">
                  <c:v>81994</c:v>
                </c:pt>
                <c:pt idx="5">
                  <c:v>66412</c:v>
                </c:pt>
                <c:pt idx="6">
                  <c:v>54370</c:v>
                </c:pt>
                <c:pt idx="7">
                  <c:v>44512</c:v>
                </c:pt>
                <c:pt idx="8">
                  <c:v>36353</c:v>
                </c:pt>
                <c:pt idx="9">
                  <c:v>30009</c:v>
                </c:pt>
                <c:pt idx="10">
                  <c:v>24481</c:v>
                </c:pt>
                <c:pt idx="11">
                  <c:v>20167</c:v>
                </c:pt>
                <c:pt idx="12">
                  <c:v>16478</c:v>
                </c:pt>
                <c:pt idx="13">
                  <c:v>13382</c:v>
                </c:pt>
                <c:pt idx="14">
                  <c:v>10932</c:v>
                </c:pt>
                <c:pt idx="15">
                  <c:v>8981</c:v>
                </c:pt>
                <c:pt idx="16">
                  <c:v>7432</c:v>
                </c:pt>
                <c:pt idx="17">
                  <c:v>6042</c:v>
                </c:pt>
                <c:pt idx="18">
                  <c:v>4897</c:v>
                </c:pt>
                <c:pt idx="19">
                  <c:v>3986</c:v>
                </c:pt>
                <c:pt idx="20">
                  <c:v>3309</c:v>
                </c:pt>
                <c:pt idx="21">
                  <c:v>2715</c:v>
                </c:pt>
                <c:pt idx="22">
                  <c:v>2279</c:v>
                </c:pt>
                <c:pt idx="23">
                  <c:v>1828</c:v>
                </c:pt>
                <c:pt idx="24">
                  <c:v>1534</c:v>
                </c:pt>
                <c:pt idx="25">
                  <c:v>1264</c:v>
                </c:pt>
                <c:pt idx="26">
                  <c:v>1008</c:v>
                </c:pt>
                <c:pt idx="27">
                  <c:v>799</c:v>
                </c:pt>
                <c:pt idx="28">
                  <c:v>665</c:v>
                </c:pt>
                <c:pt idx="29">
                  <c:v>536</c:v>
                </c:pt>
                <c:pt idx="30">
                  <c:v>440</c:v>
                </c:pt>
                <c:pt idx="31">
                  <c:v>373</c:v>
                </c:pt>
                <c:pt idx="32">
                  <c:v>268</c:v>
                </c:pt>
                <c:pt idx="33">
                  <c:v>246</c:v>
                </c:pt>
                <c:pt idx="34">
                  <c:v>221</c:v>
                </c:pt>
                <c:pt idx="35">
                  <c:v>163</c:v>
                </c:pt>
                <c:pt idx="36">
                  <c:v>143</c:v>
                </c:pt>
                <c:pt idx="37">
                  <c:v>124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  <c:pt idx="41">
                  <c:v>42</c:v>
                </c:pt>
                <c:pt idx="42">
                  <c:v>32</c:v>
                </c:pt>
                <c:pt idx="43">
                  <c:v>33</c:v>
                </c:pt>
                <c:pt idx="44">
                  <c:v>21</c:v>
                </c:pt>
                <c:pt idx="45">
                  <c:v>23</c:v>
                </c:pt>
                <c:pt idx="46">
                  <c:v>16</c:v>
                </c:pt>
                <c:pt idx="47">
                  <c:v>2</c:v>
                </c:pt>
                <c:pt idx="48">
                  <c:v>13</c:v>
                </c:pt>
                <c:pt idx="49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Expected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Sheet1!$B$9:$B$58</c:f>
              <c:numCache>
                <c:formatCode>General</c:formatCode>
                <c:ptCount val="5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  <c:pt idx="15">
                  <c:v>46.5</c:v>
                </c:pt>
                <c:pt idx="16">
                  <c:v>49.5</c:v>
                </c:pt>
                <c:pt idx="17">
                  <c:v>52.5</c:v>
                </c:pt>
                <c:pt idx="18">
                  <c:v>55.5</c:v>
                </c:pt>
                <c:pt idx="19">
                  <c:v>58.5</c:v>
                </c:pt>
                <c:pt idx="20">
                  <c:v>61.5</c:v>
                </c:pt>
                <c:pt idx="21">
                  <c:v>64.5</c:v>
                </c:pt>
                <c:pt idx="22">
                  <c:v>67.5</c:v>
                </c:pt>
                <c:pt idx="23">
                  <c:v>70.5</c:v>
                </c:pt>
                <c:pt idx="24">
                  <c:v>73.5</c:v>
                </c:pt>
                <c:pt idx="25">
                  <c:v>76.5</c:v>
                </c:pt>
                <c:pt idx="26">
                  <c:v>79.5</c:v>
                </c:pt>
                <c:pt idx="27">
                  <c:v>82.5</c:v>
                </c:pt>
                <c:pt idx="28">
                  <c:v>85.5</c:v>
                </c:pt>
                <c:pt idx="29">
                  <c:v>88.5</c:v>
                </c:pt>
                <c:pt idx="30">
                  <c:v>91.5</c:v>
                </c:pt>
                <c:pt idx="31">
                  <c:v>94.5</c:v>
                </c:pt>
                <c:pt idx="32">
                  <c:v>97.5</c:v>
                </c:pt>
                <c:pt idx="33">
                  <c:v>100.5</c:v>
                </c:pt>
                <c:pt idx="34">
                  <c:v>103.5</c:v>
                </c:pt>
                <c:pt idx="35">
                  <c:v>106.5</c:v>
                </c:pt>
                <c:pt idx="36">
                  <c:v>109.5</c:v>
                </c:pt>
                <c:pt idx="37">
                  <c:v>112.5</c:v>
                </c:pt>
                <c:pt idx="38">
                  <c:v>115.5</c:v>
                </c:pt>
                <c:pt idx="39">
                  <c:v>118.5</c:v>
                </c:pt>
                <c:pt idx="40">
                  <c:v>121.5</c:v>
                </c:pt>
                <c:pt idx="41">
                  <c:v>124.5</c:v>
                </c:pt>
                <c:pt idx="42">
                  <c:v>127.5</c:v>
                </c:pt>
                <c:pt idx="43">
                  <c:v>130.5</c:v>
                </c:pt>
                <c:pt idx="44">
                  <c:v>133.5</c:v>
                </c:pt>
                <c:pt idx="45">
                  <c:v>136.5</c:v>
                </c:pt>
                <c:pt idx="46">
                  <c:v>139.5</c:v>
                </c:pt>
                <c:pt idx="47">
                  <c:v>142.5</c:v>
                </c:pt>
                <c:pt idx="48">
                  <c:v>145.5</c:v>
                </c:pt>
                <c:pt idx="49">
                  <c:v>148.5</c:v>
                </c:pt>
              </c:numCache>
            </c:numRef>
          </c:xVal>
          <c:yVal>
            <c:numRef>
              <c:f>Sheet1!$E$9:$E$58</c:f>
              <c:numCache>
                <c:formatCode>General</c:formatCode>
                <c:ptCount val="50"/>
                <c:pt idx="0">
                  <c:v>180967.48360719191</c:v>
                </c:pt>
                <c:pt idx="1">
                  <c:v>148163.64413634359</c:v>
                </c:pt>
                <c:pt idx="2">
                  <c:v>121306.13194252668</c:v>
                </c:pt>
                <c:pt idx="3">
                  <c:v>99317.060758281907</c:v>
                </c:pt>
                <c:pt idx="4">
                  <c:v>81313.931948119818</c:v>
                </c:pt>
                <c:pt idx="5">
                  <c:v>66574.21673961592</c:v>
                </c:pt>
                <c:pt idx="6">
                  <c:v>54506.358606802518</c:v>
                </c:pt>
                <c:pt idx="7">
                  <c:v>44626.032029685965</c:v>
                </c:pt>
                <c:pt idx="8">
                  <c:v>36536.704810546929</c:v>
                </c:pt>
                <c:pt idx="9">
                  <c:v>29913.723844527009</c:v>
                </c:pt>
                <c:pt idx="10">
                  <c:v>24491.285650596379</c:v>
                </c:pt>
                <c:pt idx="11">
                  <c:v>20051.768744560752</c:v>
                </c:pt>
                <c:pt idx="12">
                  <c:v>16416.999724779762</c:v>
                </c:pt>
                <c:pt idx="13">
                  <c:v>13441.102547949951</c:v>
                </c:pt>
                <c:pt idx="14">
                  <c:v>11004.644011281445</c:v>
                </c:pt>
                <c:pt idx="15">
                  <c:v>9009.8404787115596</c:v>
                </c:pt>
                <c:pt idx="16">
                  <c:v>7376.6334802480033</c:v>
                </c:pt>
                <c:pt idx="17">
                  <c:v>6039.4766844637006</c:v>
                </c:pt>
                <c:pt idx="18">
                  <c:v>4944.7052940678768</c:v>
                </c:pt>
                <c:pt idx="19">
                  <c:v>4048.3822891608784</c:v>
                </c:pt>
                <c:pt idx="20">
                  <c:v>3314.535080352251</c:v>
                </c:pt>
                <c:pt idx="21">
                  <c:v>2713.7118024401871</c:v>
                </c:pt>
                <c:pt idx="22">
                  <c:v>2221.7993076484613</c:v>
                </c:pt>
                <c:pt idx="23">
                  <c:v>1819.0554203391632</c:v>
                </c:pt>
                <c:pt idx="24">
                  <c:v>1489.3166141848676</c:v>
                </c:pt>
                <c:pt idx="25">
                  <c:v>1219.3493131031275</c:v>
                </c:pt>
                <c:pt idx="26">
                  <c:v>998.31878138204331</c:v>
                </c:pt>
                <c:pt idx="27">
                  <c:v>817.35428769281327</c:v>
                </c:pt>
                <c:pt idx="28">
                  <c:v>669.19309149425442</c:v>
                </c:pt>
                <c:pt idx="29">
                  <c:v>547.88896375367369</c:v>
                </c:pt>
                <c:pt idx="30">
                  <c:v>448.57354389716068</c:v>
                </c:pt>
                <c:pt idx="31">
                  <c:v>367.26095540578149</c:v>
                </c:pt>
                <c:pt idx="32">
                  <c:v>300.68783859551451</c:v>
                </c:pt>
                <c:pt idx="33">
                  <c:v>246.18238053469622</c:v>
                </c:pt>
                <c:pt idx="34">
                  <c:v>201.5570858097021</c:v>
                </c:pt>
                <c:pt idx="35">
                  <c:v>165.0209846531809</c:v>
                </c:pt>
                <c:pt idx="36">
                  <c:v>135.10775503876889</c:v>
                </c:pt>
                <c:pt idx="37">
                  <c:v>110.61687402956672</c:v>
                </c:pt>
                <c:pt idx="38">
                  <c:v>90.565436577359392</c:v>
                </c:pt>
                <c:pt idx="39">
                  <c:v>74.148708091817625</c:v>
                </c:pt>
                <c:pt idx="40">
                  <c:v>60.707827615773354</c:v>
                </c:pt>
                <c:pt idx="41">
                  <c:v>49.70336542159037</c:v>
                </c:pt>
                <c:pt idx="42">
                  <c:v>40.693673802128835</c:v>
                </c:pt>
                <c:pt idx="43">
                  <c:v>33.317162197526713</c:v>
                </c:pt>
                <c:pt idx="44">
                  <c:v>27.277785296402278</c:v>
                </c:pt>
                <c:pt idx="45">
                  <c:v>22.333161698022952</c:v>
                </c:pt>
                <c:pt idx="46">
                  <c:v>18.284846295634651</c:v>
                </c:pt>
                <c:pt idx="47">
                  <c:v>14.970365977540121</c:v>
                </c:pt>
                <c:pt idx="48">
                  <c:v>12.256699010644425</c:v>
                </c:pt>
                <c:pt idx="49">
                  <c:v>10.034936411235057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27040"/>
        <c:axId val="-2108328672"/>
      </c:scatterChart>
      <c:valAx>
        <c:axId val="-21083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28672"/>
        <c:crosses val="autoZero"/>
        <c:crossBetween val="midCat"/>
      </c:valAx>
      <c:valAx>
        <c:axId val="-2108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Task4!$A$7:$A$27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Task4!$B$7:$B$27</c:f>
              <c:numCache>
                <c:formatCode>General</c:formatCode>
                <c:ptCount val="21"/>
                <c:pt idx="0">
                  <c:v>0</c:v>
                </c:pt>
                <c:pt idx="1">
                  <c:v>8.9871968206619732E-2</c:v>
                </c:pt>
                <c:pt idx="2">
                  <c:v>6.9077552789821375E-2</c:v>
                </c:pt>
                <c:pt idx="3">
                  <c:v>5.6913599546576446E-2</c:v>
                </c:pt>
                <c:pt idx="4">
                  <c:v>4.8283137373023012E-2</c:v>
                </c:pt>
                <c:pt idx="5">
                  <c:v>4.158883083359672E-2</c:v>
                </c:pt>
                <c:pt idx="6">
                  <c:v>3.611918412977809E-2</c:v>
                </c:pt>
                <c:pt idx="7">
                  <c:v>3.1494663734960335E-2</c:v>
                </c:pt>
                <c:pt idx="8">
                  <c:v>2.7488721956224652E-2</c:v>
                </c:pt>
                <c:pt idx="9">
                  <c:v>2.395523088653315E-2</c:v>
                </c:pt>
                <c:pt idx="10">
                  <c:v>2.079441541679836E-2</c:v>
                </c:pt>
                <c:pt idx="11">
                  <c:v>1.7935110022668614E-2</c:v>
                </c:pt>
                <c:pt idx="12">
                  <c:v>1.5324768712979723E-2</c:v>
                </c:pt>
                <c:pt idx="13">
                  <c:v>1.2923487482773627E-2</c:v>
                </c:pt>
                <c:pt idx="14">
                  <c:v>1.0700248318161975E-2</c:v>
                </c:pt>
                <c:pt idx="15">
                  <c:v>8.630462173553427E-3</c:v>
                </c:pt>
                <c:pt idx="16">
                  <c:v>6.6943065394262915E-3</c:v>
                </c:pt>
                <c:pt idx="17">
                  <c:v>4.8755678849332481E-3</c:v>
                </c:pt>
                <c:pt idx="18">
                  <c:v>3.1608154697347888E-3</c:v>
                </c:pt>
                <c:pt idx="19">
                  <c:v>1.5387988316265175E-3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18144"/>
        <c:axId val="-2096226304"/>
      </c:scatterChart>
      <c:valAx>
        <c:axId val="-2096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26304"/>
        <c:crosses val="autoZero"/>
        <c:crossBetween val="midCat"/>
      </c:valAx>
      <c:valAx>
        <c:axId val="-2096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455799</xdr:colOff>
      <xdr:row>8</xdr:row>
      <xdr:rowOff>3081</xdr:rowOff>
    </xdr:from>
    <xdr:to>
      <xdr:col>17</xdr:col>
      <xdr:colOff>455799</xdr:colOff>
      <xdr:row>27</xdr:row>
      <xdr:rowOff>31655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6</xdr:row>
      <xdr:rowOff>9525</xdr:rowOff>
    </xdr:from>
    <xdr:to>
      <xdr:col>12</xdr:col>
      <xdr:colOff>452437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B6" zoomScaleNormal="100" workbookViewId="0">
      <selection activeCell="I32" sqref="I32"/>
    </sheetView>
  </sheetViews>
  <sheetFormatPr defaultRowHeight="11.25" x14ac:dyDescent="0.2"/>
  <cols>
    <col min="5" max="5" width="13.3984375" bestFit="1" customWidth="1"/>
  </cols>
  <sheetData>
    <row r="1" spans="1:6" x14ac:dyDescent="0.2">
      <c r="A1" t="s">
        <v>0</v>
      </c>
      <c r="B1">
        <v>0</v>
      </c>
      <c r="C1" t="s">
        <v>11</v>
      </c>
      <c r="D1">
        <v>15</v>
      </c>
    </row>
    <row r="2" spans="1:6" x14ac:dyDescent="0.2">
      <c r="A2" t="s">
        <v>1</v>
      </c>
      <c r="B2">
        <v>3</v>
      </c>
    </row>
    <row r="3" spans="1:6" x14ac:dyDescent="0.2">
      <c r="A3" t="s">
        <v>2</v>
      </c>
      <c r="B3">
        <v>50</v>
      </c>
    </row>
    <row r="4" spans="1:6" x14ac:dyDescent="0.2">
      <c r="A4" t="s">
        <v>3</v>
      </c>
      <c r="B4">
        <v>1000000</v>
      </c>
    </row>
    <row r="5" spans="1:6" x14ac:dyDescent="0.2">
      <c r="A5" t="s">
        <v>4</v>
      </c>
      <c r="B5">
        <v>999950</v>
      </c>
    </row>
    <row r="6" spans="1:6" x14ac:dyDescent="0.2">
      <c r="A6" t="s">
        <v>5</v>
      </c>
      <c r="B6">
        <v>50</v>
      </c>
    </row>
    <row r="7" spans="1:6" x14ac:dyDescent="0.2">
      <c r="A7" t="s">
        <v>6</v>
      </c>
      <c r="B7">
        <v>0</v>
      </c>
    </row>
    <row r="8" spans="1:6" x14ac:dyDescent="0.2">
      <c r="A8" t="s">
        <v>7</v>
      </c>
      <c r="B8" t="s">
        <v>8</v>
      </c>
      <c r="C8" t="s">
        <v>9</v>
      </c>
      <c r="D8" t="s">
        <v>10</v>
      </c>
      <c r="E8" t="s">
        <v>12</v>
      </c>
    </row>
    <row r="9" spans="1:6" x14ac:dyDescent="0.2">
      <c r="A9">
        <v>0</v>
      </c>
      <c r="B9">
        <v>1.5</v>
      </c>
      <c r="C9">
        <v>181033</v>
      </c>
      <c r="D9">
        <v>425.47972924688099</v>
      </c>
      <c r="E9">
        <f>EXP(-(B9/$D$1))*$B$4*$B$2*(1/$D$1)</f>
        <v>180967.48360719191</v>
      </c>
      <c r="F9">
        <f>(C9-E9)^2/D9^2</f>
        <v>2.3710581643035394E-2</v>
      </c>
    </row>
    <row r="10" spans="1:6" x14ac:dyDescent="0.2">
      <c r="A10">
        <v>1</v>
      </c>
      <c r="B10">
        <v>4.5</v>
      </c>
      <c r="C10">
        <v>148066</v>
      </c>
      <c r="D10">
        <v>384.79345108772299</v>
      </c>
      <c r="E10">
        <f t="shared" ref="E10:E58" si="0">EXP(-(B10/$D$1))*$B$4*$B$2*(1/$D$1)</f>
        <v>148163.64413634359</v>
      </c>
      <c r="F10">
        <f t="shared" ref="F10:F58" si="1">(C10-E10)^2/D10^2</f>
        <v>6.4392752976950754E-2</v>
      </c>
    </row>
    <row r="11" spans="1:6" x14ac:dyDescent="0.2">
      <c r="A11">
        <v>2</v>
      </c>
      <c r="B11">
        <v>7.5</v>
      </c>
      <c r="C11">
        <v>122436</v>
      </c>
      <c r="D11">
        <v>349.90855948375997</v>
      </c>
      <c r="E11">
        <f t="shared" si="0"/>
        <v>121306.13194252668</v>
      </c>
      <c r="F11">
        <f t="shared" si="1"/>
        <v>10.426686818407356</v>
      </c>
    </row>
    <row r="12" spans="1:6" x14ac:dyDescent="0.2">
      <c r="A12">
        <v>3</v>
      </c>
      <c r="B12">
        <v>10.5</v>
      </c>
      <c r="C12">
        <v>99667</v>
      </c>
      <c r="D12">
        <v>315.70080772782302</v>
      </c>
      <c r="E12">
        <f t="shared" si="0"/>
        <v>99317.060758281907</v>
      </c>
      <c r="F12">
        <f t="shared" si="1"/>
        <v>1.2286661873462064</v>
      </c>
    </row>
    <row r="13" spans="1:6" x14ac:dyDescent="0.2">
      <c r="A13">
        <v>4</v>
      </c>
      <c r="B13">
        <v>13.5</v>
      </c>
      <c r="C13">
        <v>81994</v>
      </c>
      <c r="D13">
        <v>286.34594461944101</v>
      </c>
      <c r="E13">
        <f t="shared" si="0"/>
        <v>81313.931948119818</v>
      </c>
      <c r="F13">
        <f t="shared" si="1"/>
        <v>5.6405658363795617</v>
      </c>
    </row>
    <row r="14" spans="1:6" x14ac:dyDescent="0.2">
      <c r="A14">
        <v>5</v>
      </c>
      <c r="B14">
        <v>16.5</v>
      </c>
      <c r="C14">
        <v>66412</v>
      </c>
      <c r="D14">
        <v>257.70525799835701</v>
      </c>
      <c r="E14">
        <f t="shared" si="0"/>
        <v>66574.21673961592</v>
      </c>
      <c r="F14">
        <f t="shared" si="1"/>
        <v>0.39622764879267847</v>
      </c>
    </row>
    <row r="15" spans="1:6" x14ac:dyDescent="0.2">
      <c r="A15">
        <v>6</v>
      </c>
      <c r="B15">
        <v>19.5</v>
      </c>
      <c r="C15">
        <v>54370</v>
      </c>
      <c r="D15">
        <v>233.17375495539801</v>
      </c>
      <c r="E15">
        <f t="shared" si="0"/>
        <v>54506.358606802518</v>
      </c>
      <c r="F15">
        <f t="shared" si="1"/>
        <v>0.34198399207510904</v>
      </c>
    </row>
    <row r="16" spans="1:6" x14ac:dyDescent="0.2">
      <c r="A16">
        <v>7</v>
      </c>
      <c r="B16">
        <v>22.5</v>
      </c>
      <c r="C16">
        <v>44512</v>
      </c>
      <c r="D16">
        <v>210.97867190784899</v>
      </c>
      <c r="E16">
        <f t="shared" si="0"/>
        <v>44626.032029685965</v>
      </c>
      <c r="F16">
        <f t="shared" si="1"/>
        <v>0.2921302973198408</v>
      </c>
    </row>
    <row r="17" spans="1:9" x14ac:dyDescent="0.2">
      <c r="A17">
        <v>8</v>
      </c>
      <c r="B17">
        <v>25.5</v>
      </c>
      <c r="C17">
        <v>36353</v>
      </c>
      <c r="D17">
        <v>190.66462702871701</v>
      </c>
      <c r="E17">
        <f t="shared" si="0"/>
        <v>36536.704810546929</v>
      </c>
      <c r="F17">
        <f t="shared" si="1"/>
        <v>0.9283266145320449</v>
      </c>
    </row>
    <row r="18" spans="1:9" x14ac:dyDescent="0.2">
      <c r="A18">
        <v>9</v>
      </c>
      <c r="B18">
        <v>28.5</v>
      </c>
      <c r="C18">
        <v>30009</v>
      </c>
      <c r="D18">
        <v>173.23105957073599</v>
      </c>
      <c r="E18">
        <f t="shared" si="0"/>
        <v>29913.723844527009</v>
      </c>
      <c r="F18">
        <f t="shared" si="1"/>
        <v>0.30249411182357488</v>
      </c>
    </row>
    <row r="19" spans="1:9" x14ac:dyDescent="0.2">
      <c r="A19">
        <v>10</v>
      </c>
      <c r="B19">
        <v>31.5</v>
      </c>
      <c r="C19">
        <v>24481</v>
      </c>
      <c r="D19">
        <v>156.46405337968201</v>
      </c>
      <c r="E19">
        <f t="shared" si="0"/>
        <v>24491.285650596379</v>
      </c>
      <c r="F19">
        <f t="shared" si="1"/>
        <v>4.321498639385417E-3</v>
      </c>
    </row>
    <row r="20" spans="1:9" x14ac:dyDescent="0.2">
      <c r="A20">
        <v>11</v>
      </c>
      <c r="B20">
        <v>34.5</v>
      </c>
      <c r="C20">
        <v>20167</v>
      </c>
      <c r="D20">
        <v>142.010562987405</v>
      </c>
      <c r="E20">
        <f t="shared" si="0"/>
        <v>20051.768744560752</v>
      </c>
      <c r="F20">
        <f t="shared" si="1"/>
        <v>0.65841435166883944</v>
      </c>
    </row>
    <row r="21" spans="1:9" x14ac:dyDescent="0.2">
      <c r="A21">
        <v>12</v>
      </c>
      <c r="B21">
        <v>37.5</v>
      </c>
      <c r="C21">
        <v>16478</v>
      </c>
      <c r="D21">
        <v>128.366662338786</v>
      </c>
      <c r="E21">
        <f t="shared" si="0"/>
        <v>16416.999724779762</v>
      </c>
      <c r="F21">
        <f t="shared" si="1"/>
        <v>0.22581827751819503</v>
      </c>
    </row>
    <row r="22" spans="1:9" x14ac:dyDescent="0.2">
      <c r="A22">
        <v>13</v>
      </c>
      <c r="B22">
        <v>40.5</v>
      </c>
      <c r="C22">
        <v>13382</v>
      </c>
      <c r="D22">
        <v>115.68059474259201</v>
      </c>
      <c r="E22">
        <f t="shared" si="0"/>
        <v>13441.102547949951</v>
      </c>
      <c r="F22">
        <f t="shared" si="1"/>
        <v>0.26103057645914951</v>
      </c>
    </row>
    <row r="23" spans="1:9" x14ac:dyDescent="0.2">
      <c r="A23">
        <v>14</v>
      </c>
      <c r="B23">
        <v>43.5</v>
      </c>
      <c r="C23">
        <v>10932</v>
      </c>
      <c r="D23">
        <v>104.556204980861</v>
      </c>
      <c r="E23">
        <f t="shared" si="0"/>
        <v>11004.644011281445</v>
      </c>
      <c r="F23">
        <f t="shared" si="1"/>
        <v>0.48272524469985678</v>
      </c>
    </row>
    <row r="24" spans="1:9" x14ac:dyDescent="0.2">
      <c r="A24">
        <v>15</v>
      </c>
      <c r="B24">
        <v>46.5</v>
      </c>
      <c r="C24">
        <v>8981</v>
      </c>
      <c r="D24">
        <v>94.768138105589003</v>
      </c>
      <c r="E24">
        <f t="shared" si="0"/>
        <v>9009.8404787115596</v>
      </c>
      <c r="F24">
        <f t="shared" si="1"/>
        <v>9.2614765873725066E-2</v>
      </c>
    </row>
    <row r="25" spans="1:9" x14ac:dyDescent="0.2">
      <c r="A25">
        <v>16</v>
      </c>
      <c r="B25">
        <v>49.5</v>
      </c>
      <c r="C25">
        <v>7432</v>
      </c>
      <c r="D25">
        <v>86.2090482490092</v>
      </c>
      <c r="E25">
        <f t="shared" si="0"/>
        <v>7376.6334802480033</v>
      </c>
      <c r="F25">
        <f t="shared" si="1"/>
        <v>0.4124665647804423</v>
      </c>
    </row>
    <row r="26" spans="1:9" x14ac:dyDescent="0.2">
      <c r="A26">
        <v>17</v>
      </c>
      <c r="B26">
        <v>52.5</v>
      </c>
      <c r="C26">
        <v>6042</v>
      </c>
      <c r="D26">
        <v>77.730302971235105</v>
      </c>
      <c r="E26">
        <f t="shared" si="0"/>
        <v>6039.4766844637006</v>
      </c>
      <c r="F26">
        <f t="shared" si="1"/>
        <v>1.0538102111436311E-3</v>
      </c>
    </row>
    <row r="27" spans="1:9" x14ac:dyDescent="0.2">
      <c r="A27">
        <v>18</v>
      </c>
      <c r="B27">
        <v>55.5</v>
      </c>
      <c r="C27">
        <v>4897</v>
      </c>
      <c r="D27">
        <v>69.978568147683603</v>
      </c>
      <c r="E27">
        <f t="shared" si="0"/>
        <v>4944.7052940678768</v>
      </c>
      <c r="F27">
        <f t="shared" si="1"/>
        <v>0.46473250604504884</v>
      </c>
    </row>
    <row r="28" spans="1:9" x14ac:dyDescent="0.2">
      <c r="A28">
        <v>19</v>
      </c>
      <c r="B28">
        <v>58.5</v>
      </c>
      <c r="C28">
        <v>3986</v>
      </c>
      <c r="D28">
        <v>63.134776470658302</v>
      </c>
      <c r="E28">
        <f t="shared" si="0"/>
        <v>4048.3822891608784</v>
      </c>
      <c r="F28">
        <f t="shared" si="1"/>
        <v>0.97630456621963213</v>
      </c>
    </row>
    <row r="29" spans="1:9" x14ac:dyDescent="0.2">
      <c r="A29">
        <v>20</v>
      </c>
      <c r="B29">
        <v>61.5</v>
      </c>
      <c r="C29">
        <v>3309</v>
      </c>
      <c r="D29">
        <v>57.523908073078601</v>
      </c>
      <c r="E29">
        <f t="shared" si="0"/>
        <v>3314.535080352251</v>
      </c>
      <c r="F29">
        <f t="shared" si="1"/>
        <v>9.2587230298807974E-3</v>
      </c>
    </row>
    <row r="30" spans="1:9" x14ac:dyDescent="0.2">
      <c r="A30">
        <v>21</v>
      </c>
      <c r="B30">
        <v>64.5</v>
      </c>
      <c r="C30">
        <v>2715</v>
      </c>
      <c r="D30">
        <v>52.105661880452097</v>
      </c>
      <c r="E30">
        <f t="shared" si="0"/>
        <v>2713.7118024401871</v>
      </c>
      <c r="F30">
        <f t="shared" si="1"/>
        <v>6.1121655731418843E-4</v>
      </c>
    </row>
    <row r="31" spans="1:9" x14ac:dyDescent="0.2">
      <c r="A31">
        <v>22</v>
      </c>
      <c r="B31">
        <v>67.5</v>
      </c>
      <c r="C31">
        <v>2279</v>
      </c>
      <c r="D31">
        <v>47.738873049120002</v>
      </c>
      <c r="E31">
        <f t="shared" si="0"/>
        <v>2221.7993076484613</v>
      </c>
      <c r="F31">
        <f t="shared" si="1"/>
        <v>1.4356819681857758</v>
      </c>
      <c r="I31">
        <f>LN(5*10^13)</f>
        <v>31.543044121356694</v>
      </c>
    </row>
    <row r="32" spans="1:9" x14ac:dyDescent="0.2">
      <c r="A32">
        <v>23</v>
      </c>
      <c r="B32">
        <v>70.5</v>
      </c>
      <c r="C32">
        <v>1828</v>
      </c>
      <c r="D32">
        <v>42.755116652863897</v>
      </c>
      <c r="E32">
        <f t="shared" si="0"/>
        <v>1819.0554203391632</v>
      </c>
      <c r="F32">
        <f t="shared" si="1"/>
        <v>4.3766687805828784E-2</v>
      </c>
    </row>
    <row r="33" spans="1:6" x14ac:dyDescent="0.2">
      <c r="A33">
        <v>24</v>
      </c>
      <c r="B33">
        <v>73.5</v>
      </c>
      <c r="C33">
        <v>1534</v>
      </c>
      <c r="D33">
        <v>39.166312055132202</v>
      </c>
      <c r="E33">
        <f t="shared" si="0"/>
        <v>1489.3166141848676</v>
      </c>
      <c r="F33">
        <f t="shared" si="1"/>
        <v>1.3015677756870814</v>
      </c>
    </row>
    <row r="34" spans="1:6" x14ac:dyDescent="0.2">
      <c r="A34">
        <v>25</v>
      </c>
      <c r="B34">
        <v>76.5</v>
      </c>
      <c r="C34">
        <v>1264</v>
      </c>
      <c r="D34">
        <v>35.552777669262298</v>
      </c>
      <c r="E34">
        <f t="shared" si="0"/>
        <v>1219.3493131031275</v>
      </c>
      <c r="F34">
        <f t="shared" si="1"/>
        <v>1.5772815192741647</v>
      </c>
    </row>
    <row r="35" spans="1:6" x14ac:dyDescent="0.2">
      <c r="A35">
        <v>26</v>
      </c>
      <c r="B35">
        <v>79.5</v>
      </c>
      <c r="C35">
        <v>1008</v>
      </c>
      <c r="D35">
        <v>31.749015732775</v>
      </c>
      <c r="E35">
        <f t="shared" si="0"/>
        <v>998.31878138204331</v>
      </c>
      <c r="F35">
        <f t="shared" si="1"/>
        <v>9.2982136833999723E-2</v>
      </c>
    </row>
    <row r="36" spans="1:6" x14ac:dyDescent="0.2">
      <c r="A36">
        <v>27</v>
      </c>
      <c r="B36">
        <v>82.5</v>
      </c>
      <c r="C36">
        <v>799</v>
      </c>
      <c r="D36">
        <v>28.266588050205101</v>
      </c>
      <c r="E36">
        <f t="shared" si="0"/>
        <v>817.35428769281327</v>
      </c>
      <c r="F36">
        <f t="shared" si="1"/>
        <v>0.42162687948755651</v>
      </c>
    </row>
    <row r="37" spans="1:6" x14ac:dyDescent="0.2">
      <c r="A37">
        <v>28</v>
      </c>
      <c r="B37">
        <v>85.5</v>
      </c>
      <c r="C37">
        <v>665</v>
      </c>
      <c r="D37">
        <v>25.787593916455201</v>
      </c>
      <c r="E37">
        <f t="shared" si="0"/>
        <v>669.19309149425442</v>
      </c>
      <c r="F37">
        <f t="shared" si="1"/>
        <v>2.6439122224344087E-2</v>
      </c>
    </row>
    <row r="38" spans="1:6" x14ac:dyDescent="0.2">
      <c r="A38">
        <v>29</v>
      </c>
      <c r="B38">
        <v>88.5</v>
      </c>
      <c r="C38">
        <v>536</v>
      </c>
      <c r="D38">
        <v>23.151673805580401</v>
      </c>
      <c r="E38">
        <f t="shared" si="0"/>
        <v>547.88896375367369</v>
      </c>
      <c r="F38">
        <f t="shared" si="1"/>
        <v>0.26370794614956616</v>
      </c>
    </row>
    <row r="39" spans="1:6" x14ac:dyDescent="0.2">
      <c r="A39">
        <v>30</v>
      </c>
      <c r="B39">
        <v>91.5</v>
      </c>
      <c r="C39">
        <v>440</v>
      </c>
      <c r="D39">
        <v>20.976176963402999</v>
      </c>
      <c r="E39">
        <f t="shared" si="0"/>
        <v>448.57354389716068</v>
      </c>
      <c r="F39">
        <f t="shared" si="1"/>
        <v>0.16705830671941202</v>
      </c>
    </row>
    <row r="40" spans="1:6" x14ac:dyDescent="0.2">
      <c r="A40">
        <v>31</v>
      </c>
      <c r="B40">
        <v>94.5</v>
      </c>
      <c r="C40">
        <v>373</v>
      </c>
      <c r="D40">
        <v>19.313207915827899</v>
      </c>
      <c r="E40">
        <f t="shared" si="0"/>
        <v>367.26095540578149</v>
      </c>
      <c r="F40">
        <f t="shared" si="1"/>
        <v>8.8301964757182189E-2</v>
      </c>
    </row>
    <row r="41" spans="1:6" x14ac:dyDescent="0.2">
      <c r="A41">
        <v>32</v>
      </c>
      <c r="B41">
        <v>97.5</v>
      </c>
      <c r="C41">
        <v>268</v>
      </c>
      <c r="D41">
        <v>16.370705543744901</v>
      </c>
      <c r="E41">
        <f t="shared" si="0"/>
        <v>300.68783859551451</v>
      </c>
      <c r="F41">
        <f t="shared" si="1"/>
        <v>3.9869208658448052</v>
      </c>
    </row>
    <row r="42" spans="1:6" x14ac:dyDescent="0.2">
      <c r="A42">
        <v>33</v>
      </c>
      <c r="B42">
        <v>100.5</v>
      </c>
      <c r="C42">
        <v>246</v>
      </c>
      <c r="D42">
        <v>15.6843871413581</v>
      </c>
      <c r="E42">
        <f t="shared" si="0"/>
        <v>246.18238053469622</v>
      </c>
      <c r="F42">
        <f t="shared" si="1"/>
        <v>1.3521406274829203E-4</v>
      </c>
    </row>
    <row r="43" spans="1:6" x14ac:dyDescent="0.2">
      <c r="A43">
        <v>34</v>
      </c>
      <c r="B43">
        <v>103.5</v>
      </c>
      <c r="C43">
        <v>221</v>
      </c>
      <c r="D43">
        <v>14.866068747318501</v>
      </c>
      <c r="E43">
        <f t="shared" si="0"/>
        <v>201.5570858097021</v>
      </c>
      <c r="F43">
        <f t="shared" si="1"/>
        <v>1.7105290145307133</v>
      </c>
    </row>
    <row r="44" spans="1:6" x14ac:dyDescent="0.2">
      <c r="A44">
        <v>35</v>
      </c>
      <c r="B44">
        <v>106.5</v>
      </c>
      <c r="C44">
        <v>163</v>
      </c>
      <c r="D44">
        <v>12.767145334803701</v>
      </c>
      <c r="E44">
        <f t="shared" si="0"/>
        <v>165.0209846531809</v>
      </c>
      <c r="F44">
        <f t="shared" si="1"/>
        <v>2.5057539683391042E-2</v>
      </c>
    </row>
    <row r="45" spans="1:6" x14ac:dyDescent="0.2">
      <c r="A45">
        <v>36</v>
      </c>
      <c r="B45">
        <v>109.5</v>
      </c>
      <c r="C45">
        <v>143</v>
      </c>
      <c r="D45">
        <v>11.958260743101301</v>
      </c>
      <c r="E45">
        <f t="shared" si="0"/>
        <v>135.10775503876889</v>
      </c>
      <c r="F45">
        <f t="shared" si="1"/>
        <v>0.43557713655999247</v>
      </c>
    </row>
    <row r="46" spans="1:6" x14ac:dyDescent="0.2">
      <c r="A46">
        <v>37</v>
      </c>
      <c r="B46">
        <v>112.5</v>
      </c>
      <c r="C46">
        <v>124</v>
      </c>
      <c r="D46">
        <v>11.13552872566</v>
      </c>
      <c r="E46">
        <f t="shared" si="0"/>
        <v>110.61687402956672</v>
      </c>
      <c r="F46">
        <f t="shared" si="1"/>
        <v>1.4444198446813485</v>
      </c>
    </row>
    <row r="47" spans="1:6" x14ac:dyDescent="0.2">
      <c r="A47">
        <v>38</v>
      </c>
      <c r="B47">
        <v>115.5</v>
      </c>
      <c r="C47">
        <v>75</v>
      </c>
      <c r="D47">
        <v>8.6602540378443802</v>
      </c>
      <c r="E47">
        <f t="shared" si="0"/>
        <v>90.565436577359392</v>
      </c>
      <c r="F47">
        <f t="shared" si="1"/>
        <v>3.2304375445839737</v>
      </c>
    </row>
    <row r="48" spans="1:6" x14ac:dyDescent="0.2">
      <c r="A48">
        <v>39</v>
      </c>
      <c r="B48">
        <v>118.5</v>
      </c>
      <c r="C48">
        <v>75</v>
      </c>
      <c r="D48">
        <v>8.6602540378443802</v>
      </c>
      <c r="E48">
        <f t="shared" si="0"/>
        <v>74.148708091817625</v>
      </c>
      <c r="F48">
        <f t="shared" si="1"/>
        <v>9.6626388391572119E-3</v>
      </c>
    </row>
    <row r="49" spans="1:6" x14ac:dyDescent="0.2">
      <c r="A49">
        <v>40</v>
      </c>
      <c r="B49">
        <v>121.5</v>
      </c>
      <c r="C49">
        <v>65</v>
      </c>
      <c r="D49">
        <v>8.0622577482985491</v>
      </c>
      <c r="E49">
        <f t="shared" si="0"/>
        <v>60.707827615773354</v>
      </c>
      <c r="F49">
        <f t="shared" si="1"/>
        <v>0.28342682732181318</v>
      </c>
    </row>
    <row r="50" spans="1:6" x14ac:dyDescent="0.2">
      <c r="A50">
        <v>41</v>
      </c>
      <c r="B50">
        <v>124.5</v>
      </c>
      <c r="C50">
        <v>42</v>
      </c>
      <c r="D50">
        <v>6.4807406984078604</v>
      </c>
      <c r="E50">
        <f t="shared" si="0"/>
        <v>49.70336542159037</v>
      </c>
      <c r="F50">
        <f t="shared" si="1"/>
        <v>1.4129009242512898</v>
      </c>
    </row>
    <row r="51" spans="1:6" x14ac:dyDescent="0.2">
      <c r="A51">
        <v>42</v>
      </c>
      <c r="B51">
        <v>127.5</v>
      </c>
      <c r="C51">
        <v>32</v>
      </c>
      <c r="D51">
        <v>5.6568542494923797</v>
      </c>
      <c r="E51">
        <f t="shared" si="0"/>
        <v>40.693673802128835</v>
      </c>
      <c r="F51">
        <f t="shared" si="1"/>
        <v>2.3618738805569142</v>
      </c>
    </row>
    <row r="52" spans="1:6" x14ac:dyDescent="0.2">
      <c r="A52">
        <v>43</v>
      </c>
      <c r="B52">
        <v>130.5</v>
      </c>
      <c r="C52">
        <v>33</v>
      </c>
      <c r="D52">
        <v>5.7445626465380197</v>
      </c>
      <c r="E52">
        <f t="shared" si="0"/>
        <v>33.317162197526713</v>
      </c>
      <c r="F52">
        <f t="shared" si="1"/>
        <v>3.0482381678779993E-3</v>
      </c>
    </row>
    <row r="53" spans="1:6" x14ac:dyDescent="0.2">
      <c r="A53">
        <v>44</v>
      </c>
      <c r="B53">
        <v>133.5</v>
      </c>
      <c r="C53">
        <v>21</v>
      </c>
      <c r="D53">
        <v>4.5825756949558398</v>
      </c>
      <c r="E53">
        <f t="shared" si="0"/>
        <v>27.277785296402278</v>
      </c>
      <c r="F53">
        <f t="shared" si="1"/>
        <v>1.8766946775106974</v>
      </c>
    </row>
    <row r="54" spans="1:6" x14ac:dyDescent="0.2">
      <c r="A54">
        <v>45</v>
      </c>
      <c r="B54">
        <v>136.5</v>
      </c>
      <c r="C54">
        <v>23</v>
      </c>
      <c r="D54">
        <v>4.7958315233127102</v>
      </c>
      <c r="E54">
        <f t="shared" si="0"/>
        <v>22.333161698022952</v>
      </c>
      <c r="F54">
        <f t="shared" si="1"/>
        <v>1.9333622651462368E-2</v>
      </c>
    </row>
    <row r="55" spans="1:6" x14ac:dyDescent="0.2">
      <c r="A55">
        <v>46</v>
      </c>
      <c r="B55">
        <v>139.5</v>
      </c>
      <c r="C55">
        <v>16</v>
      </c>
      <c r="D55">
        <v>4</v>
      </c>
      <c r="E55">
        <f t="shared" si="0"/>
        <v>18.284846295634651</v>
      </c>
      <c r="F55">
        <f t="shared" si="1"/>
        <v>0.32628266216721169</v>
      </c>
    </row>
    <row r="56" spans="1:6" x14ac:dyDescent="0.2">
      <c r="A56">
        <v>47</v>
      </c>
      <c r="B56">
        <v>142.5</v>
      </c>
      <c r="C56">
        <v>2</v>
      </c>
      <c r="D56">
        <v>1.41421356237309</v>
      </c>
      <c r="E56">
        <f t="shared" si="0"/>
        <v>14.970365977540121</v>
      </c>
      <c r="F56">
        <f t="shared" si="1"/>
        <v>84.115196795665753</v>
      </c>
    </row>
    <row r="57" spans="1:6" x14ac:dyDescent="0.2">
      <c r="A57">
        <v>48</v>
      </c>
      <c r="B57">
        <v>145.5</v>
      </c>
      <c r="C57">
        <v>13</v>
      </c>
      <c r="D57">
        <v>3.6055512754639798</v>
      </c>
      <c r="E57">
        <f t="shared" si="0"/>
        <v>12.256699010644425</v>
      </c>
      <c r="F57">
        <f t="shared" si="1"/>
        <v>4.249972005976764E-2</v>
      </c>
    </row>
    <row r="58" spans="1:6" x14ac:dyDescent="0.2">
      <c r="A58">
        <v>49</v>
      </c>
      <c r="B58">
        <v>148.5</v>
      </c>
      <c r="C58">
        <v>8</v>
      </c>
      <c r="D58">
        <v>2.8284271247461898</v>
      </c>
      <c r="E58">
        <f t="shared" si="0"/>
        <v>10.034936411235057</v>
      </c>
      <c r="F58">
        <f t="shared" si="1"/>
        <v>0.51762077472127666</v>
      </c>
    </row>
    <row r="59" spans="1:6" x14ac:dyDescent="0.2">
      <c r="F59">
        <f>SUM(F9:F58)/B3</f>
        <v>2.6090913834396812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12" workbookViewId="0">
      <selection activeCell="A29" sqref="A29"/>
    </sheetView>
  </sheetViews>
  <sheetFormatPr defaultRowHeight="11.25" x14ac:dyDescent="0.2"/>
  <cols>
    <col min="2" max="2" width="14" bestFit="1" customWidth="1"/>
  </cols>
  <sheetData>
    <row r="1" spans="1:2" x14ac:dyDescent="0.2">
      <c r="A1" t="s">
        <v>13</v>
      </c>
      <c r="B1">
        <f>10^-12</f>
        <v>9.9999999999999998E-13</v>
      </c>
    </row>
    <row r="2" spans="1:2" x14ac:dyDescent="0.2">
      <c r="A2" t="s">
        <v>14</v>
      </c>
      <c r="B2">
        <f>3*10^8</f>
        <v>300000000</v>
      </c>
    </row>
    <row r="3" spans="1:2" x14ac:dyDescent="0.2">
      <c r="A3" t="s">
        <v>15</v>
      </c>
      <c r="B3">
        <v>100</v>
      </c>
    </row>
    <row r="4" spans="1:2" x14ac:dyDescent="0.2">
      <c r="A4" t="s">
        <v>17</v>
      </c>
      <c r="B4">
        <f>B1*B3</f>
        <v>1E-10</v>
      </c>
    </row>
    <row r="5" spans="1:2" x14ac:dyDescent="0.2">
      <c r="A5" t="s">
        <v>16</v>
      </c>
      <c r="B5">
        <f>-B1*LN(0.5)*B2</f>
        <v>2.0794415416798358E-4</v>
      </c>
    </row>
    <row r="7" spans="1:2" x14ac:dyDescent="0.2">
      <c r="A7">
        <v>0</v>
      </c>
      <c r="B7" t="e">
        <f>-$B$4*$B$2*LN(A7)</f>
        <v>#NUM!</v>
      </c>
    </row>
    <row r="8" spans="1:2" x14ac:dyDescent="0.2">
      <c r="A8">
        <v>0.05</v>
      </c>
      <c r="B8">
        <f t="shared" ref="B8:B27" si="0">-$B$4*$B$2*LN(A8)</f>
        <v>8.9871968206619732E-2</v>
      </c>
    </row>
    <row r="9" spans="1:2" x14ac:dyDescent="0.2">
      <c r="A9">
        <v>0.1</v>
      </c>
      <c r="B9">
        <f t="shared" si="0"/>
        <v>6.9077552789821375E-2</v>
      </c>
    </row>
    <row r="10" spans="1:2" x14ac:dyDescent="0.2">
      <c r="A10">
        <v>0.15</v>
      </c>
      <c r="B10">
        <f t="shared" si="0"/>
        <v>5.6913599546576446E-2</v>
      </c>
    </row>
    <row r="11" spans="1:2" x14ac:dyDescent="0.2">
      <c r="A11">
        <v>0.2</v>
      </c>
      <c r="B11">
        <f t="shared" si="0"/>
        <v>4.8283137373023012E-2</v>
      </c>
    </row>
    <row r="12" spans="1:2" x14ac:dyDescent="0.2">
      <c r="A12">
        <v>0.25</v>
      </c>
      <c r="B12">
        <f t="shared" si="0"/>
        <v>4.158883083359672E-2</v>
      </c>
    </row>
    <row r="13" spans="1:2" x14ac:dyDescent="0.2">
      <c r="A13">
        <v>0.3</v>
      </c>
      <c r="B13">
        <f t="shared" si="0"/>
        <v>3.611918412977809E-2</v>
      </c>
    </row>
    <row r="14" spans="1:2" x14ac:dyDescent="0.2">
      <c r="A14">
        <v>0.35</v>
      </c>
      <c r="B14">
        <f t="shared" si="0"/>
        <v>3.1494663734960335E-2</v>
      </c>
    </row>
    <row r="15" spans="1:2" x14ac:dyDescent="0.2">
      <c r="A15">
        <v>0.4</v>
      </c>
      <c r="B15">
        <f t="shared" si="0"/>
        <v>2.7488721956224652E-2</v>
      </c>
    </row>
    <row r="16" spans="1:2" x14ac:dyDescent="0.2">
      <c r="A16">
        <v>0.45</v>
      </c>
      <c r="B16">
        <f t="shared" si="0"/>
        <v>2.395523088653315E-2</v>
      </c>
    </row>
    <row r="17" spans="1:2" x14ac:dyDescent="0.2">
      <c r="A17">
        <v>0.5</v>
      </c>
      <c r="B17">
        <f t="shared" si="0"/>
        <v>2.079441541679836E-2</v>
      </c>
    </row>
    <row r="18" spans="1:2" x14ac:dyDescent="0.2">
      <c r="A18">
        <v>0.55000000000000004</v>
      </c>
      <c r="B18">
        <f t="shared" si="0"/>
        <v>1.7935110022668614E-2</v>
      </c>
    </row>
    <row r="19" spans="1:2" x14ac:dyDescent="0.2">
      <c r="A19">
        <v>0.6</v>
      </c>
      <c r="B19">
        <f t="shared" si="0"/>
        <v>1.5324768712979723E-2</v>
      </c>
    </row>
    <row r="20" spans="1:2" x14ac:dyDescent="0.2">
      <c r="A20">
        <v>0.65</v>
      </c>
      <c r="B20">
        <f t="shared" si="0"/>
        <v>1.2923487482773627E-2</v>
      </c>
    </row>
    <row r="21" spans="1:2" x14ac:dyDescent="0.2">
      <c r="A21">
        <v>0.7</v>
      </c>
      <c r="B21">
        <f t="shared" si="0"/>
        <v>1.0700248318161975E-2</v>
      </c>
    </row>
    <row r="22" spans="1:2" x14ac:dyDescent="0.2">
      <c r="A22">
        <v>0.75</v>
      </c>
      <c r="B22">
        <f t="shared" si="0"/>
        <v>8.630462173553427E-3</v>
      </c>
    </row>
    <row r="23" spans="1:2" x14ac:dyDescent="0.2">
      <c r="A23">
        <v>0.8</v>
      </c>
      <c r="B23">
        <f t="shared" si="0"/>
        <v>6.6943065394262915E-3</v>
      </c>
    </row>
    <row r="24" spans="1:2" x14ac:dyDescent="0.2">
      <c r="A24">
        <v>0.85</v>
      </c>
      <c r="B24">
        <f t="shared" si="0"/>
        <v>4.8755678849332481E-3</v>
      </c>
    </row>
    <row r="25" spans="1:2" x14ac:dyDescent="0.2">
      <c r="A25">
        <v>0.9</v>
      </c>
      <c r="B25">
        <f t="shared" si="0"/>
        <v>3.1608154697347888E-3</v>
      </c>
    </row>
    <row r="26" spans="1:2" x14ac:dyDescent="0.2">
      <c r="A26">
        <v>0.95</v>
      </c>
      <c r="B26">
        <f t="shared" si="0"/>
        <v>1.5387988316265175E-3</v>
      </c>
    </row>
    <row r="27" spans="1:2" x14ac:dyDescent="0.2">
      <c r="A27">
        <v>1</v>
      </c>
      <c r="B2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Task4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2017-02-21T14:32:58Z</dcterms:created>
  <dcterms:modified xsi:type="dcterms:W3CDTF">2017-02-21T16:33:56Z</dcterms:modified>
</cp:coreProperties>
</file>