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lausn/"/>
    </mc:Choice>
  </mc:AlternateContent>
  <xr:revisionPtr revIDLastSave="0" documentId="8_{68610D67-589F-3F44-AD04-689772AE7294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  <workbookView xWindow="0" yWindow="760" windowWidth="34560" windowHeight="20520" xr2:uid="{9FBAD757-C3E6-40A6-BFC5-37E2C5BAB85B}"/>
  </bookViews>
  <sheets>
    <sheet name="Forsendur" sheetId="2" r:id="rId1"/>
    <sheet name="T-reikn-vinnublað" sheetId="1" r:id="rId2"/>
  </sheets>
  <definedNames>
    <definedName name="OLE_LINK2" localSheetId="0">Forsendur!$C$2</definedName>
    <definedName name="_xlnm.Print_Area" localSheetId="0">Forsendur!$B$1:$K$39</definedName>
    <definedName name="_xlnm.Print_Area" localSheetId="1">'T-reikn-vinnublað'!$A$2:$AA$45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G28" i="1"/>
  <c r="X20" i="1"/>
  <c r="G30" i="1" l="1"/>
  <c r="G32" i="1" s="1"/>
  <c r="Y15" i="1"/>
  <c r="K45" i="1"/>
  <c r="P15" i="1"/>
  <c r="M24" i="2"/>
  <c r="M16" i="2"/>
  <c r="M15" i="2"/>
</calcChain>
</file>

<file path=xl/sharedStrings.xml><?xml version="1.0" encoding="utf-8"?>
<sst xmlns="http://schemas.openxmlformats.org/spreadsheetml/2006/main" count="52" uniqueCount="30">
  <si>
    <t>Verkefni 4.1 - vörukaup/-sala T-reikn. - vinnublað</t>
  </si>
  <si>
    <t>Ekki birgðabókhald - periodoc system</t>
  </si>
  <si>
    <t xml:space="preserve">Birgðabókhald - perpetual system </t>
  </si>
  <si>
    <t>Eignir</t>
  </si>
  <si>
    <t xml:space="preserve"> =</t>
  </si>
  <si>
    <t>Skuldir</t>
  </si>
  <si>
    <t xml:space="preserve"> +</t>
  </si>
  <si>
    <t>E.fé</t>
  </si>
  <si>
    <t>Banki</t>
  </si>
  <si>
    <t>Hlutafé</t>
  </si>
  <si>
    <t>Verkefni 4.1 - vörukaup/-sala - T-reikn.</t>
  </si>
  <si>
    <t>Vörukaup</t>
  </si>
  <si>
    <t>Lánardrottnar</t>
  </si>
  <si>
    <t>Birgðir</t>
  </si>
  <si>
    <t>Flutningsk. Vöruk.</t>
  </si>
  <si>
    <t>Skil v. vörukaupa</t>
  </si>
  <si>
    <t>Afsláttur vörukaup</t>
  </si>
  <si>
    <t>Viðskiptakröfur</t>
  </si>
  <si>
    <t>Vörusala</t>
  </si>
  <si>
    <t>KSV</t>
  </si>
  <si>
    <t>Skil vörusölu</t>
  </si>
  <si>
    <t>Flutn.k. -vörusala</t>
  </si>
  <si>
    <t>Flutn.k. - vörusala</t>
  </si>
  <si>
    <t>Afsl.vörusala</t>
  </si>
  <si>
    <t>Annar rek. Kostnaður</t>
  </si>
  <si>
    <t>Annar rek. Kostn.</t>
  </si>
  <si>
    <t>b1</t>
  </si>
  <si>
    <t>Framlegð</t>
  </si>
  <si>
    <t>Framlegðarhlutfall</t>
  </si>
  <si>
    <t>Sala (nettó)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</si>
</sst>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\(#,##0\)"/>
    <numFmt numFmtId="165" formatCode="#,##0.00;[Red]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3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164" fontId="2" fillId="0" borderId="0" xfId="1" applyNumberFormat="1" applyFont="1"/>
    <xf numFmtId="164" fontId="3" fillId="0" borderId="0" xfId="2" applyNumberFormat="1" applyFont="1" applyAlignment="1">
      <alignment vertical="center"/>
    </xf>
    <xf numFmtId="0" fontId="4" fillId="0" borderId="0" xfId="1" applyFont="1"/>
    <xf numFmtId="0" fontId="3" fillId="0" borderId="0" xfId="1" applyFont="1"/>
    <xf numFmtId="164" fontId="5" fillId="0" borderId="0" xfId="1" applyNumberFormat="1" applyFont="1"/>
    <xf numFmtId="165" fontId="5" fillId="0" borderId="0" xfId="1" applyNumberFormat="1" applyFont="1"/>
    <xf numFmtId="164" fontId="6" fillId="0" borderId="0" xfId="1" applyNumberFormat="1" applyFont="1" applyAlignment="1">
      <alignment horizontal="left"/>
    </xf>
    <xf numFmtId="164" fontId="3" fillId="2" borderId="1" xfId="1" applyNumberFormat="1" applyFont="1" applyFill="1" applyBorder="1" applyAlignment="1">
      <alignment wrapText="1"/>
    </xf>
    <xf numFmtId="164" fontId="3" fillId="2" borderId="3" xfId="1" applyNumberFormat="1" applyFont="1" applyFill="1" applyBorder="1" applyAlignment="1">
      <alignment horizontal="center" wrapText="1"/>
    </xf>
    <xf numFmtId="164" fontId="6" fillId="0" borderId="0" xfId="1" applyNumberFormat="1" applyFont="1"/>
    <xf numFmtId="164" fontId="3" fillId="2" borderId="2" xfId="1" applyNumberFormat="1" applyFont="1" applyFill="1" applyBorder="1" applyAlignment="1">
      <alignment horizontal="center" wrapText="1"/>
    </xf>
    <xf numFmtId="164" fontId="3" fillId="2" borderId="2" xfId="1" applyNumberFormat="1" applyFont="1" applyFill="1" applyBorder="1" applyAlignment="1">
      <alignment horizontal="center"/>
    </xf>
    <xf numFmtId="164" fontId="7" fillId="2" borderId="2" xfId="1" applyNumberFormat="1" applyFont="1" applyFill="1" applyBorder="1" applyAlignment="1">
      <alignment horizontal="center"/>
    </xf>
    <xf numFmtId="164" fontId="4" fillId="0" borderId="0" xfId="1" applyNumberFormat="1" applyFont="1"/>
    <xf numFmtId="165" fontId="4" fillId="0" borderId="0" xfId="1" applyNumberFormat="1" applyFont="1"/>
    <xf numFmtId="164" fontId="3" fillId="0" borderId="4" xfId="1" applyNumberFormat="1" applyFont="1" applyBorder="1" applyAlignment="1">
      <alignment wrapText="1"/>
    </xf>
    <xf numFmtId="164" fontId="3" fillId="0" borderId="0" xfId="1" applyNumberFormat="1" applyFont="1" applyAlignment="1">
      <alignment horizontal="left" wrapText="1"/>
    </xf>
    <xf numFmtId="164" fontId="3" fillId="0" borderId="0" xfId="1" applyNumberFormat="1" applyFont="1" applyAlignment="1">
      <alignment horizontal="right" wrapText="1"/>
    </xf>
    <xf numFmtId="164" fontId="9" fillId="0" borderId="0" xfId="1" applyNumberFormat="1" applyFont="1" applyAlignment="1">
      <alignment horizontal="left" wrapText="1"/>
    </xf>
    <xf numFmtId="164" fontId="3" fillId="0" borderId="0" xfId="1" applyNumberFormat="1" applyFont="1" applyAlignment="1">
      <alignment horizontal="center" wrapText="1"/>
    </xf>
    <xf numFmtId="164" fontId="3" fillId="0" borderId="6" xfId="1" applyNumberFormat="1" applyFont="1" applyBorder="1" applyAlignment="1">
      <alignment horizontal="left" wrapText="1"/>
    </xf>
    <xf numFmtId="164" fontId="5" fillId="0" borderId="0" xfId="1" applyNumberFormat="1" applyFont="1" applyAlignment="1">
      <alignment wrapText="1"/>
    </xf>
    <xf numFmtId="164" fontId="5" fillId="0" borderId="7" xfId="1" applyNumberFormat="1" applyFont="1" applyBorder="1" applyAlignment="1">
      <alignment wrapText="1"/>
    </xf>
    <xf numFmtId="164" fontId="8" fillId="0" borderId="0" xfId="1" applyNumberFormat="1" applyFont="1" applyAlignment="1">
      <alignment wrapText="1"/>
    </xf>
    <xf numFmtId="164" fontId="8" fillId="0" borderId="7" xfId="1" applyNumberFormat="1" applyFont="1" applyBorder="1" applyAlignment="1">
      <alignment wrapText="1"/>
    </xf>
    <xf numFmtId="164" fontId="5" fillId="0" borderId="4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3" fillId="0" borderId="0" xfId="1" applyNumberFormat="1" applyFont="1"/>
    <xf numFmtId="164" fontId="8" fillId="0" borderId="0" xfId="1" applyNumberFormat="1" applyFont="1"/>
    <xf numFmtId="164" fontId="8" fillId="0" borderId="4" xfId="1" applyNumberFormat="1" applyFont="1" applyBorder="1"/>
    <xf numFmtId="164" fontId="3" fillId="0" borderId="6" xfId="1" applyNumberFormat="1" applyFont="1" applyBorder="1"/>
    <xf numFmtId="164" fontId="3" fillId="0" borderId="0" xfId="1" applyNumberFormat="1" applyFont="1" applyAlignment="1">
      <alignment wrapText="1"/>
    </xf>
    <xf numFmtId="164" fontId="5" fillId="0" borderId="5" xfId="1" applyNumberFormat="1" applyFont="1" applyBorder="1"/>
    <xf numFmtId="164" fontId="5" fillId="0" borderId="8" xfId="1" applyNumberFormat="1" applyFont="1" applyBorder="1" applyAlignment="1">
      <alignment wrapText="1"/>
    </xf>
    <xf numFmtId="164" fontId="8" fillId="0" borderId="5" xfId="1" applyNumberFormat="1" applyFont="1" applyBorder="1" applyAlignment="1">
      <alignment wrapText="1"/>
    </xf>
    <xf numFmtId="164" fontId="8" fillId="0" borderId="8" xfId="1" applyNumberFormat="1" applyFont="1" applyBorder="1" applyAlignment="1">
      <alignment wrapText="1"/>
    </xf>
    <xf numFmtId="164" fontId="8" fillId="0" borderId="5" xfId="1" applyNumberFormat="1" applyFont="1" applyBorder="1"/>
    <xf numFmtId="164" fontId="8" fillId="0" borderId="9" xfId="1" applyNumberFormat="1" applyFont="1" applyBorder="1" applyAlignment="1">
      <alignment wrapText="1"/>
    </xf>
    <xf numFmtId="164" fontId="3" fillId="0" borderId="4" xfId="1" applyNumberFormat="1" applyFont="1" applyBorder="1" applyAlignment="1">
      <alignment horizontal="right" wrapText="1"/>
    </xf>
    <xf numFmtId="164" fontId="10" fillId="0" borderId="0" xfId="1" applyNumberFormat="1" applyFont="1"/>
    <xf numFmtId="164" fontId="11" fillId="0" borderId="0" xfId="1" applyNumberFormat="1" applyFont="1"/>
    <xf numFmtId="164" fontId="8" fillId="0" borderId="8" xfId="1" applyNumberFormat="1" applyFont="1" applyBorder="1"/>
    <xf numFmtId="164" fontId="12" fillId="0" borderId="0" xfId="1" applyNumberFormat="1" applyFont="1" applyAlignment="1">
      <alignment horizontal="left" wrapText="1"/>
    </xf>
    <xf numFmtId="164" fontId="5" fillId="0" borderId="5" xfId="1" applyNumberFormat="1" applyFont="1" applyBorder="1" applyAlignment="1">
      <alignment wrapText="1"/>
    </xf>
    <xf numFmtId="164" fontId="7" fillId="0" borderId="0" xfId="1" applyNumberFormat="1" applyFont="1" applyAlignment="1">
      <alignment wrapText="1"/>
    </xf>
    <xf numFmtId="164" fontId="3" fillId="0" borderId="6" xfId="1" applyNumberFormat="1" applyFont="1" applyBorder="1" applyAlignment="1">
      <alignment wrapText="1"/>
    </xf>
    <xf numFmtId="164" fontId="3" fillId="0" borderId="4" xfId="1" applyNumberFormat="1" applyFont="1" applyBorder="1"/>
    <xf numFmtId="164" fontId="3" fillId="0" borderId="8" xfId="1" applyNumberFormat="1" applyFont="1" applyBorder="1"/>
    <xf numFmtId="164" fontId="3" fillId="0" borderId="5" xfId="1" applyNumberFormat="1" applyFont="1" applyBorder="1"/>
    <xf numFmtId="164" fontId="4" fillId="0" borderId="5" xfId="1" applyNumberFormat="1" applyFont="1" applyBorder="1"/>
    <xf numFmtId="164" fontId="3" fillId="0" borderId="10" xfId="1" applyNumberFormat="1" applyFont="1" applyBorder="1"/>
    <xf numFmtId="164" fontId="3" fillId="0" borderId="8" xfId="1" applyNumberFormat="1" applyFont="1" applyBorder="1" applyAlignment="1">
      <alignment wrapText="1"/>
    </xf>
    <xf numFmtId="164" fontId="3" fillId="0" borderId="5" xfId="1" applyNumberFormat="1" applyFont="1" applyBorder="1" applyAlignment="1">
      <alignment wrapText="1"/>
    </xf>
    <xf numFmtId="164" fontId="3" fillId="0" borderId="10" xfId="1" applyNumberFormat="1" applyFont="1" applyBorder="1" applyAlignment="1">
      <alignment wrapText="1"/>
    </xf>
    <xf numFmtId="164" fontId="15" fillId="0" borderId="0" xfId="5" applyNumberFormat="1" applyFont="1" applyAlignment="1">
      <alignment vertical="center"/>
    </xf>
    <xf numFmtId="0" fontId="13" fillId="0" borderId="0" xfId="8"/>
    <xf numFmtId="164" fontId="5" fillId="0" borderId="0" xfId="1" applyNumberFormat="1" applyFont="1" applyAlignment="1">
      <alignment vertical="top"/>
    </xf>
    <xf numFmtId="9" fontId="8" fillId="0" borderId="0" xfId="9" applyFont="1" applyFill="1" applyBorder="1" applyAlignment="1">
      <alignment wrapText="1"/>
    </xf>
    <xf numFmtId="164" fontId="8" fillId="0" borderId="5" xfId="1" applyNumberFormat="1" applyFont="1" applyBorder="1" applyAlignment="1">
      <alignment horizontal="center" wrapText="1"/>
    </xf>
    <xf numFmtId="164" fontId="7" fillId="2" borderId="2" xfId="1" applyNumberFormat="1" applyFont="1" applyFill="1" applyBorder="1" applyAlignment="1">
      <alignment horizontal="center"/>
    </xf>
    <xf numFmtId="164" fontId="7" fillId="2" borderId="2" xfId="1" applyNumberFormat="1" applyFont="1" applyFill="1" applyBorder="1" applyAlignment="1">
      <alignment horizontal="center" wrapText="1"/>
    </xf>
    <xf numFmtId="164" fontId="5" fillId="0" borderId="5" xfId="1" applyNumberFormat="1" applyFont="1" applyBorder="1" applyAlignment="1">
      <alignment horizontal="center" wrapText="1"/>
    </xf>
  </cellXfs>
  <cellStyles count="10">
    <cellStyle name="List Numbering" xfId="3" xr:uid="{00000000-0005-0000-0000-000000000000}"/>
    <cellStyle name="Normal" xfId="0" builtinId="0"/>
    <cellStyle name="Normal 2" xfId="4" xr:uid="{00000000-0005-0000-0000-000002000000}"/>
    <cellStyle name="Normal 3" xfId="5" xr:uid="{00000000-0005-0000-0000-000003000000}"/>
    <cellStyle name="Normal 3 2" xfId="2" xr:uid="{00000000-0005-0000-0000-000004000000}"/>
    <cellStyle name="Normal 3 3" xfId="6" xr:uid="{00000000-0005-0000-0000-000005000000}"/>
    <cellStyle name="Normal 3 4" xfId="7" xr:uid="{00000000-0005-0000-0000-000006000000}"/>
    <cellStyle name="Normal 4" xfId="1" xr:uid="{00000000-0005-0000-0000-000007000000}"/>
    <cellStyle name="Normal 5" xfId="8" xr:uid="{00000000-0005-0000-0000-000008000000}"/>
    <cellStyle name="Per 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66674</xdr:colOff>
      <xdr:row>1</xdr:row>
      <xdr:rowOff>0</xdr:rowOff>
    </xdr:from>
    <xdr:to>
      <xdr:col>10</xdr:col>
      <xdr:colOff>888997</xdr:colOff>
      <xdr:row>38</xdr:row>
      <xdr:rowOff>146048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099" y="200025"/>
          <a:ext cx="5762625" cy="613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107228</xdr:colOff>
      <xdr:row>4</xdr:row>
      <xdr:rowOff>75249</xdr:rowOff>
    </xdr:from>
    <xdr:to>
      <xdr:col>34</xdr:col>
      <xdr:colOff>205900</xdr:colOff>
      <xdr:row>33</xdr:row>
      <xdr:rowOff>120968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CBCBF7-47EF-4E6D-9829-DFE000833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9478" y="773749"/>
          <a:ext cx="4888795" cy="5107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24"/>
  <sheetViews>
    <sheetView showGridLines="0" zoomScaleNormal="100" workbookViewId="0">
      <selection activeCell="T13" sqref="T13"/>
    </sheetView>
    <sheetView tabSelected="1" workbookViewId="1"/>
  </sheetViews>
  <sheetFormatPr baseColWidth="10" defaultColWidth="9.1640625" defaultRowHeight="13" x14ac:dyDescent="0.15"/>
  <cols>
    <col min="1" max="1" width="5.1640625" style="56" customWidth="1"/>
    <col min="2" max="2" width="1" style="56" customWidth="1"/>
    <col min="3" max="10" width="9.1640625" style="56"/>
    <col min="11" max="11" width="14.5" style="56" customWidth="1"/>
    <col min="12" max="12" width="8.1640625" style="56" customWidth="1"/>
    <col min="13" max="16384" width="9.1640625" style="56"/>
  </cols>
  <sheetData>
    <row r="1" spans="3:13" ht="16" x14ac:dyDescent="0.15">
      <c r="C1" s="55" t="s">
        <v>10</v>
      </c>
    </row>
    <row r="13" spans="3:13" x14ac:dyDescent="0.15">
      <c r="M13" s="56">
        <v>81000</v>
      </c>
    </row>
    <row r="14" spans="3:13" x14ac:dyDescent="0.15">
      <c r="M14" s="56">
        <v>-6000</v>
      </c>
    </row>
    <row r="15" spans="3:13" x14ac:dyDescent="0.15">
      <c r="M15" s="56">
        <f>SUM(M13:M14)</f>
        <v>75000</v>
      </c>
    </row>
    <row r="16" spans="3:13" x14ac:dyDescent="0.15">
      <c r="M16" s="56">
        <f>M15*0.02</f>
        <v>1500</v>
      </c>
    </row>
    <row r="24" spans="13:13" x14ac:dyDescent="0.15">
      <c r="M24" s="56">
        <f>75000*0.01</f>
        <v>750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46"/>
  <sheetViews>
    <sheetView tabSelected="1" zoomScale="120" zoomScaleNormal="120" workbookViewId="0">
      <selection activeCell="P31" sqref="P31"/>
    </sheetView>
    <sheetView workbookViewId="1"/>
  </sheetViews>
  <sheetFormatPr baseColWidth="10" defaultColWidth="9.1640625" defaultRowHeight="14" outlineLevelRow="1" x14ac:dyDescent="0.15"/>
  <cols>
    <col min="1" max="1" width="1.1640625" style="1" customWidth="1"/>
    <col min="2" max="2" width="2.5" style="28" customWidth="1"/>
    <col min="3" max="3" width="10.1640625" style="5" customWidth="1"/>
    <col min="4" max="4" width="8" style="5" customWidth="1"/>
    <col min="5" max="6" width="2.5" style="28" customWidth="1"/>
    <col min="7" max="8" width="8" style="5" customWidth="1"/>
    <col min="9" max="9" width="2.5" style="14" customWidth="1"/>
    <col min="10" max="10" width="2.5" style="28" customWidth="1"/>
    <col min="11" max="12" width="8" style="5" customWidth="1"/>
    <col min="13" max="13" width="2.5" style="28" customWidth="1"/>
    <col min="14" max="14" width="1.5" style="5" customWidth="1"/>
    <col min="15" max="15" width="2.5" style="28" customWidth="1"/>
    <col min="16" max="16" width="8.1640625" style="5" customWidth="1"/>
    <col min="17" max="17" width="8" style="5" customWidth="1"/>
    <col min="18" max="19" width="2.5" style="28" customWidth="1"/>
    <col min="20" max="21" width="8" style="5" customWidth="1"/>
    <col min="22" max="23" width="2.5" style="28" customWidth="1"/>
    <col min="24" max="25" width="8.1640625" style="5" customWidth="1"/>
    <col min="26" max="26" width="2.5" style="28" customWidth="1"/>
    <col min="27" max="27" width="5.83203125" style="5" customWidth="1"/>
    <col min="28" max="16384" width="9.1640625" style="5"/>
  </cols>
  <sheetData>
    <row r="1" spans="1:26" s="6" customFormat="1" ht="13.5" customHeight="1" x14ac:dyDescent="0.15">
      <c r="A1" s="1"/>
      <c r="B1" s="2" t="s">
        <v>0</v>
      </c>
      <c r="C1" s="3"/>
      <c r="D1" s="3"/>
      <c r="E1" s="4"/>
      <c r="F1" s="4"/>
      <c r="G1" s="3"/>
      <c r="H1" s="3"/>
      <c r="I1" s="3"/>
      <c r="J1" s="4"/>
      <c r="K1" s="3"/>
      <c r="L1" s="3"/>
      <c r="M1" s="4"/>
      <c r="N1" s="5"/>
      <c r="O1" s="2"/>
      <c r="P1" s="3"/>
      <c r="Q1" s="3"/>
      <c r="R1" s="4"/>
      <c r="S1" s="4"/>
      <c r="T1" s="3"/>
      <c r="U1" s="3"/>
      <c r="V1" s="4"/>
      <c r="W1" s="4"/>
      <c r="X1" s="3"/>
      <c r="Y1" s="3"/>
      <c r="Z1" s="4"/>
    </row>
    <row r="2" spans="1:26" s="6" customFormat="1" x14ac:dyDescent="0.15">
      <c r="A2" s="7"/>
      <c r="B2" s="8"/>
      <c r="C2" s="60" t="s">
        <v>1</v>
      </c>
      <c r="D2" s="60"/>
      <c r="E2" s="60"/>
      <c r="F2" s="60"/>
      <c r="G2" s="60"/>
      <c r="H2" s="60"/>
      <c r="I2" s="60"/>
      <c r="J2" s="60"/>
      <c r="K2" s="60"/>
      <c r="L2" s="60"/>
      <c r="M2" s="9"/>
      <c r="N2" s="5"/>
      <c r="O2" s="8"/>
      <c r="P2" s="60" t="s">
        <v>2</v>
      </c>
      <c r="Q2" s="60"/>
      <c r="R2" s="60"/>
      <c r="S2" s="60"/>
      <c r="T2" s="60"/>
      <c r="U2" s="60"/>
      <c r="V2" s="60"/>
      <c r="W2" s="60"/>
      <c r="X2" s="60"/>
      <c r="Y2" s="60"/>
      <c r="Z2" s="9"/>
    </row>
    <row r="3" spans="1:26" s="15" customFormat="1" x14ac:dyDescent="0.15">
      <c r="A3" s="10"/>
      <c r="B3" s="8"/>
      <c r="C3" s="61" t="s">
        <v>3</v>
      </c>
      <c r="D3" s="61"/>
      <c r="E3" s="11"/>
      <c r="F3" s="12" t="s">
        <v>4</v>
      </c>
      <c r="G3" s="60" t="s">
        <v>5</v>
      </c>
      <c r="H3" s="60"/>
      <c r="I3" s="13"/>
      <c r="J3" s="12" t="s">
        <v>6</v>
      </c>
      <c r="K3" s="61" t="s">
        <v>7</v>
      </c>
      <c r="L3" s="61"/>
      <c r="M3" s="9"/>
      <c r="N3" s="14"/>
      <c r="O3" s="8"/>
      <c r="P3" s="61" t="s">
        <v>3</v>
      </c>
      <c r="Q3" s="61"/>
      <c r="R3" s="11"/>
      <c r="S3" s="12" t="s">
        <v>4</v>
      </c>
      <c r="T3" s="60" t="s">
        <v>5</v>
      </c>
      <c r="U3" s="60"/>
      <c r="V3" s="12"/>
      <c r="W3" s="12" t="s">
        <v>6</v>
      </c>
      <c r="X3" s="61" t="s">
        <v>7</v>
      </c>
      <c r="Y3" s="61"/>
      <c r="Z3" s="9"/>
    </row>
    <row r="4" spans="1:26" s="6" customFormat="1" ht="14.25" customHeight="1" x14ac:dyDescent="0.15">
      <c r="A4" s="1"/>
      <c r="B4" s="16"/>
      <c r="C4" s="59" t="s">
        <v>8</v>
      </c>
      <c r="D4" s="59"/>
      <c r="E4" s="17"/>
      <c r="F4" s="18"/>
      <c r="G4" s="59" t="s">
        <v>12</v>
      </c>
      <c r="H4" s="59"/>
      <c r="I4" s="19"/>
      <c r="J4" s="20"/>
      <c r="K4" s="59" t="s">
        <v>9</v>
      </c>
      <c r="L4" s="59"/>
      <c r="M4" s="21"/>
      <c r="N4" s="5"/>
      <c r="O4" s="16"/>
      <c r="P4" s="59" t="s">
        <v>8</v>
      </c>
      <c r="Q4" s="59"/>
      <c r="R4" s="17"/>
      <c r="S4" s="18"/>
      <c r="T4" s="59" t="s">
        <v>12</v>
      </c>
      <c r="U4" s="59"/>
      <c r="V4" s="17"/>
      <c r="W4" s="20"/>
      <c r="X4" s="59" t="s">
        <v>9</v>
      </c>
      <c r="Y4" s="59"/>
      <c r="Z4" s="21"/>
    </row>
    <row r="5" spans="1:26" s="6" customFormat="1" x14ac:dyDescent="0.15">
      <c r="A5" s="1"/>
      <c r="B5" s="16">
        <v>1</v>
      </c>
      <c r="C5" s="22">
        <v>90000</v>
      </c>
      <c r="D5" s="23">
        <v>1500</v>
      </c>
      <c r="E5" s="17">
        <v>3</v>
      </c>
      <c r="F5" s="18">
        <v>4</v>
      </c>
      <c r="G5" s="24">
        <v>6000</v>
      </c>
      <c r="H5" s="25">
        <v>81000</v>
      </c>
      <c r="I5" s="19">
        <v>2</v>
      </c>
      <c r="J5" s="17"/>
      <c r="K5" s="24"/>
      <c r="L5" s="25">
        <v>90000</v>
      </c>
      <c r="M5" s="21">
        <v>1</v>
      </c>
      <c r="N5" s="5"/>
      <c r="O5" s="16">
        <v>1</v>
      </c>
      <c r="P5" s="24">
        <v>90000</v>
      </c>
      <c r="Q5" s="25">
        <v>1500</v>
      </c>
      <c r="R5" s="17">
        <v>3</v>
      </c>
      <c r="S5" s="18">
        <v>4</v>
      </c>
      <c r="T5" s="24">
        <v>6000</v>
      </c>
      <c r="U5" s="25">
        <v>81000</v>
      </c>
      <c r="V5" s="17">
        <v>2</v>
      </c>
      <c r="W5" s="17"/>
      <c r="X5" s="24"/>
      <c r="Y5" s="25">
        <v>90000</v>
      </c>
      <c r="Z5" s="21">
        <v>1</v>
      </c>
    </row>
    <row r="6" spans="1:26" s="6" customFormat="1" x14ac:dyDescent="0.15">
      <c r="A6" s="1"/>
      <c r="B6" s="16">
        <v>9</v>
      </c>
      <c r="C6" s="22">
        <v>74250</v>
      </c>
      <c r="D6" s="26">
        <v>73500</v>
      </c>
      <c r="E6" s="17">
        <v>5</v>
      </c>
      <c r="F6" s="18">
        <v>5</v>
      </c>
      <c r="G6" s="24">
        <v>75000</v>
      </c>
      <c r="H6" s="27"/>
      <c r="I6" s="19"/>
      <c r="J6" s="17"/>
      <c r="K6" s="24"/>
      <c r="L6" s="27"/>
      <c r="M6" s="21"/>
      <c r="N6" s="5"/>
      <c r="O6" s="16">
        <v>9</v>
      </c>
      <c r="P6" s="24">
        <v>74250</v>
      </c>
      <c r="Q6" s="27">
        <v>73500</v>
      </c>
      <c r="R6" s="17">
        <v>5</v>
      </c>
      <c r="S6" s="18">
        <v>5</v>
      </c>
      <c r="T6" s="24">
        <v>75000</v>
      </c>
      <c r="U6" s="27"/>
      <c r="V6" s="17"/>
      <c r="W6" s="17"/>
      <c r="X6" s="24"/>
      <c r="Y6" s="27"/>
      <c r="Z6" s="21"/>
    </row>
    <row r="7" spans="1:26" s="6" customFormat="1" ht="14.25" customHeight="1" x14ac:dyDescent="0.15">
      <c r="A7" s="1"/>
      <c r="B7" s="16"/>
      <c r="C7" s="5"/>
      <c r="D7" s="26">
        <v>1800</v>
      </c>
      <c r="E7" s="17">
        <v>8</v>
      </c>
      <c r="F7" s="18"/>
      <c r="G7" s="24"/>
      <c r="H7" s="27"/>
      <c r="I7" s="19"/>
      <c r="J7" s="28"/>
      <c r="K7" s="29"/>
      <c r="L7" s="30"/>
      <c r="M7" s="31"/>
      <c r="N7" s="5"/>
      <c r="O7" s="16"/>
      <c r="P7" s="29"/>
      <c r="Q7" s="27">
        <v>1800</v>
      </c>
      <c r="R7" s="17">
        <v>8</v>
      </c>
      <c r="S7" s="18"/>
      <c r="T7" s="24"/>
      <c r="U7" s="27"/>
      <c r="V7" s="17"/>
      <c r="W7" s="32"/>
      <c r="X7" s="24"/>
      <c r="Y7" s="27"/>
      <c r="Z7" s="21"/>
    </row>
    <row r="8" spans="1:26" s="6" customFormat="1" ht="14.25" customHeight="1" x14ac:dyDescent="0.15">
      <c r="A8" s="1"/>
      <c r="B8" s="16"/>
      <c r="C8" s="33"/>
      <c r="D8" s="34">
        <v>14400</v>
      </c>
      <c r="E8" s="17">
        <v>10</v>
      </c>
      <c r="F8" s="18"/>
      <c r="G8" s="35"/>
      <c r="H8" s="36"/>
      <c r="I8" s="19"/>
      <c r="J8" s="28"/>
      <c r="K8" s="29"/>
      <c r="L8" s="30"/>
      <c r="M8" s="31"/>
      <c r="N8" s="5"/>
      <c r="O8" s="16"/>
      <c r="P8" s="37"/>
      <c r="Q8" s="36">
        <v>14400</v>
      </c>
      <c r="R8" s="17">
        <v>10</v>
      </c>
      <c r="S8" s="18"/>
      <c r="T8" s="35"/>
      <c r="U8" s="36"/>
      <c r="V8" s="17"/>
      <c r="W8" s="32"/>
      <c r="X8" s="24"/>
      <c r="Y8" s="27"/>
      <c r="Z8" s="21"/>
    </row>
    <row r="9" spans="1:26" s="6" customFormat="1" ht="14.25" customHeight="1" x14ac:dyDescent="0.15">
      <c r="A9" s="1"/>
      <c r="B9" s="16"/>
      <c r="C9" s="5"/>
      <c r="D9" s="22"/>
      <c r="E9" s="17"/>
      <c r="F9" s="18"/>
      <c r="G9" s="24"/>
      <c r="H9" s="24"/>
      <c r="I9" s="19"/>
      <c r="J9" s="28"/>
      <c r="K9" s="29"/>
      <c r="L9" s="29"/>
      <c r="M9" s="31"/>
      <c r="N9" s="5"/>
      <c r="O9" s="16"/>
      <c r="P9" s="29"/>
      <c r="Q9" s="24"/>
      <c r="R9" s="17"/>
      <c r="S9" s="18"/>
      <c r="T9" s="24"/>
      <c r="U9" s="24"/>
      <c r="V9" s="17"/>
      <c r="W9" s="32"/>
      <c r="X9" s="24"/>
      <c r="Y9" s="24"/>
      <c r="Z9" s="21"/>
    </row>
    <row r="10" spans="1:26" s="6" customFormat="1" x14ac:dyDescent="0.15">
      <c r="A10" s="1"/>
      <c r="B10" s="16"/>
      <c r="C10" s="22"/>
      <c r="D10" s="22"/>
      <c r="E10" s="17"/>
      <c r="F10" s="18"/>
      <c r="G10" s="24"/>
      <c r="H10" s="24"/>
      <c r="I10" s="19"/>
      <c r="J10" s="28"/>
      <c r="K10" s="29"/>
      <c r="L10" s="29"/>
      <c r="M10" s="31"/>
      <c r="N10" s="5"/>
      <c r="O10" s="16"/>
      <c r="P10" s="24"/>
      <c r="Q10" s="24"/>
      <c r="R10" s="17"/>
      <c r="S10" s="18"/>
      <c r="T10" s="24"/>
      <c r="U10" s="24"/>
      <c r="V10" s="17"/>
      <c r="W10" s="18"/>
      <c r="X10" s="24"/>
      <c r="Y10" s="24"/>
      <c r="Z10" s="21"/>
    </row>
    <row r="11" spans="1:26" s="6" customFormat="1" ht="14.25" customHeight="1" x14ac:dyDescent="0.15">
      <c r="A11" s="1"/>
      <c r="B11" s="16"/>
      <c r="C11" s="62" t="s">
        <v>13</v>
      </c>
      <c r="D11" s="62"/>
      <c r="E11" s="17"/>
      <c r="F11" s="18"/>
      <c r="G11" s="59"/>
      <c r="H11" s="59"/>
      <c r="I11" s="19"/>
      <c r="J11" s="32"/>
      <c r="K11" s="59" t="s">
        <v>11</v>
      </c>
      <c r="L11" s="59"/>
      <c r="M11" s="21"/>
      <c r="N11" s="5"/>
      <c r="O11" s="16"/>
      <c r="P11" s="59" t="s">
        <v>13</v>
      </c>
      <c r="Q11" s="59"/>
      <c r="R11" s="17"/>
      <c r="S11" s="18"/>
      <c r="T11" s="59"/>
      <c r="U11" s="59"/>
      <c r="V11" s="17"/>
      <c r="W11" s="28"/>
      <c r="X11" s="59" t="s">
        <v>18</v>
      </c>
      <c r="Y11" s="59"/>
      <c r="Z11" s="31"/>
    </row>
    <row r="12" spans="1:26" s="6" customFormat="1" ht="14.25" customHeight="1" x14ac:dyDescent="0.15">
      <c r="A12" s="1"/>
      <c r="B12" s="16" t="s">
        <v>26</v>
      </c>
      <c r="C12" s="22">
        <v>14375</v>
      </c>
      <c r="D12" s="23"/>
      <c r="E12" s="17"/>
      <c r="F12" s="18"/>
      <c r="G12" s="24"/>
      <c r="H12" s="25"/>
      <c r="I12" s="19"/>
      <c r="J12" s="18">
        <v>2</v>
      </c>
      <c r="K12" s="38">
        <v>81000</v>
      </c>
      <c r="L12" s="25">
        <v>81000</v>
      </c>
      <c r="M12" s="21" t="s">
        <v>26</v>
      </c>
      <c r="N12" s="5"/>
      <c r="O12" s="16">
        <v>2</v>
      </c>
      <c r="P12" s="24">
        <v>81000</v>
      </c>
      <c r="Q12" s="25">
        <v>6000</v>
      </c>
      <c r="R12" s="17">
        <v>4</v>
      </c>
      <c r="S12" s="18"/>
      <c r="T12" s="24"/>
      <c r="U12" s="25"/>
      <c r="V12" s="17"/>
      <c r="W12" s="32">
        <v>7</v>
      </c>
      <c r="X12" s="38">
        <v>5000</v>
      </c>
      <c r="Y12" s="25">
        <v>102000</v>
      </c>
      <c r="Z12" s="21">
        <v>6</v>
      </c>
    </row>
    <row r="13" spans="1:26" s="6" customFormat="1" x14ac:dyDescent="0.15">
      <c r="A13" s="1"/>
      <c r="B13" s="16"/>
      <c r="C13" s="22"/>
      <c r="D13" s="26"/>
      <c r="E13" s="17"/>
      <c r="F13" s="18"/>
      <c r="G13" s="24"/>
      <c r="H13" s="27"/>
      <c r="I13" s="19"/>
      <c r="J13" s="18"/>
      <c r="K13" s="24"/>
      <c r="L13" s="27"/>
      <c r="M13" s="21"/>
      <c r="N13" s="5"/>
      <c r="O13" s="16">
        <v>3</v>
      </c>
      <c r="P13" s="24">
        <v>1500</v>
      </c>
      <c r="Q13" s="27">
        <v>1500</v>
      </c>
      <c r="R13" s="17">
        <v>5</v>
      </c>
      <c r="S13" s="18"/>
      <c r="T13" s="24"/>
      <c r="U13" s="27"/>
      <c r="V13" s="17"/>
      <c r="W13" s="18">
        <v>9</v>
      </c>
      <c r="X13" s="24">
        <v>750</v>
      </c>
      <c r="Y13" s="27"/>
      <c r="Z13" s="21"/>
    </row>
    <row r="14" spans="1:26" s="6" customFormat="1" x14ac:dyDescent="0.15">
      <c r="A14" s="1"/>
      <c r="B14" s="39"/>
      <c r="C14" s="40"/>
      <c r="D14" s="40"/>
      <c r="E14" s="28"/>
      <c r="F14" s="28"/>
      <c r="G14" s="41"/>
      <c r="H14" s="41"/>
      <c r="I14" s="28"/>
      <c r="J14" s="28"/>
      <c r="K14" s="41"/>
      <c r="L14" s="41"/>
      <c r="M14" s="31"/>
      <c r="N14" s="5"/>
      <c r="O14" s="39">
        <v>7</v>
      </c>
      <c r="P14" s="35">
        <v>3125</v>
      </c>
      <c r="Q14" s="36">
        <v>63750</v>
      </c>
      <c r="R14" s="17">
        <v>6</v>
      </c>
      <c r="S14" s="18"/>
      <c r="T14" s="24"/>
      <c r="U14" s="27"/>
      <c r="V14" s="17"/>
      <c r="W14" s="32"/>
      <c r="X14" s="37"/>
      <c r="Y14" s="42"/>
      <c r="Z14" s="21"/>
    </row>
    <row r="15" spans="1:26" s="6" customFormat="1" x14ac:dyDescent="0.15">
      <c r="A15" s="1"/>
      <c r="B15" s="16"/>
      <c r="C15" s="62" t="s">
        <v>17</v>
      </c>
      <c r="D15" s="62"/>
      <c r="E15" s="17"/>
      <c r="F15" s="18"/>
      <c r="G15" s="59"/>
      <c r="H15" s="59"/>
      <c r="I15" s="19"/>
      <c r="J15" s="32"/>
      <c r="K15" s="59" t="s">
        <v>14</v>
      </c>
      <c r="L15" s="59"/>
      <c r="M15" s="21"/>
      <c r="N15" s="5"/>
      <c r="O15" s="39"/>
      <c r="P15" s="24">
        <f>SUM(P12:P14)-SUM(Q12:Q14)</f>
        <v>14375</v>
      </c>
      <c r="Q15" s="24"/>
      <c r="R15" s="17"/>
      <c r="S15" s="18"/>
      <c r="T15" s="24"/>
      <c r="U15" s="24"/>
      <c r="V15" s="17"/>
      <c r="W15" s="32"/>
      <c r="X15" s="29"/>
      <c r="Y15" s="29">
        <f>Y12-X12-X13</f>
        <v>96250</v>
      </c>
      <c r="Z15" s="21"/>
    </row>
    <row r="16" spans="1:26" s="6" customFormat="1" x14ac:dyDescent="0.15">
      <c r="A16" s="1"/>
      <c r="B16" s="16">
        <v>6</v>
      </c>
      <c r="C16" s="22">
        <v>102000</v>
      </c>
      <c r="D16" s="23">
        <v>5000</v>
      </c>
      <c r="E16" s="17">
        <v>7</v>
      </c>
      <c r="F16" s="18"/>
      <c r="G16" s="24"/>
      <c r="H16" s="25"/>
      <c r="I16" s="43"/>
      <c r="J16" s="18">
        <v>3</v>
      </c>
      <c r="K16" s="38">
        <v>1500</v>
      </c>
      <c r="L16" s="25">
        <v>1500</v>
      </c>
      <c r="M16" s="21" t="s">
        <v>26</v>
      </c>
      <c r="N16" s="5"/>
      <c r="O16" s="16"/>
      <c r="P16" s="24"/>
      <c r="Q16" s="24"/>
      <c r="R16" s="17"/>
      <c r="S16" s="18"/>
      <c r="T16" s="24"/>
      <c r="U16" s="24"/>
      <c r="V16" s="17"/>
      <c r="W16" s="32"/>
      <c r="X16" s="24"/>
      <c r="Y16" s="24"/>
      <c r="Z16" s="21"/>
    </row>
    <row r="17" spans="1:26" s="6" customFormat="1" ht="14.25" customHeight="1" x14ac:dyDescent="0.15">
      <c r="A17" s="1"/>
      <c r="B17" s="16"/>
      <c r="C17" s="44"/>
      <c r="D17" s="34">
        <v>75000</v>
      </c>
      <c r="E17" s="17">
        <v>9</v>
      </c>
      <c r="F17" s="18"/>
      <c r="G17" s="24"/>
      <c r="H17" s="27"/>
      <c r="I17" s="19"/>
      <c r="J17" s="32"/>
      <c r="K17" s="24"/>
      <c r="L17" s="27"/>
      <c r="M17" s="21"/>
      <c r="N17" s="5"/>
      <c r="O17" s="16"/>
      <c r="P17" s="59" t="s">
        <v>17</v>
      </c>
      <c r="Q17" s="59"/>
      <c r="R17" s="17"/>
      <c r="S17" s="18"/>
      <c r="T17" s="59"/>
      <c r="U17" s="59"/>
      <c r="V17" s="17"/>
      <c r="W17" s="28"/>
      <c r="X17" s="59" t="s">
        <v>19</v>
      </c>
      <c r="Y17" s="59"/>
      <c r="Z17" s="31"/>
    </row>
    <row r="18" spans="1:26" s="6" customFormat="1" x14ac:dyDescent="0.15">
      <c r="A18" s="1"/>
      <c r="B18" s="16"/>
      <c r="C18" s="22"/>
      <c r="D18" s="22"/>
      <c r="E18" s="17"/>
      <c r="F18" s="18"/>
      <c r="G18" s="24"/>
      <c r="H18" s="24"/>
      <c r="I18" s="19"/>
      <c r="J18" s="32"/>
      <c r="K18" s="24"/>
      <c r="L18" s="24"/>
      <c r="M18" s="21"/>
      <c r="N18" s="5"/>
      <c r="O18" s="16">
        <v>6</v>
      </c>
      <c r="P18" s="24">
        <v>102000</v>
      </c>
      <c r="Q18" s="25">
        <v>5000</v>
      </c>
      <c r="R18" s="17">
        <v>7</v>
      </c>
      <c r="S18" s="18"/>
      <c r="T18" s="24"/>
      <c r="U18" s="25"/>
      <c r="V18" s="17"/>
      <c r="W18" s="18">
        <v>6</v>
      </c>
      <c r="X18" s="38">
        <v>63750</v>
      </c>
      <c r="Y18" s="25">
        <v>3125</v>
      </c>
      <c r="Z18" s="21">
        <v>7</v>
      </c>
    </row>
    <row r="19" spans="1:26" x14ac:dyDescent="0.15">
      <c r="B19" s="16"/>
      <c r="C19" s="22"/>
      <c r="D19" s="22"/>
      <c r="E19" s="32"/>
      <c r="F19" s="18"/>
      <c r="G19" s="24"/>
      <c r="H19" s="24"/>
      <c r="I19" s="19"/>
      <c r="K19" s="59" t="s">
        <v>15</v>
      </c>
      <c r="L19" s="59"/>
      <c r="M19" s="31"/>
      <c r="O19" s="16"/>
      <c r="P19" s="35"/>
      <c r="Q19" s="36">
        <v>75000</v>
      </c>
      <c r="R19" s="17">
        <v>9</v>
      </c>
      <c r="S19" s="18"/>
      <c r="T19" s="24"/>
      <c r="U19" s="27"/>
      <c r="V19" s="17"/>
      <c r="W19" s="18"/>
      <c r="X19" s="35"/>
      <c r="Y19" s="36"/>
      <c r="Z19" s="31"/>
    </row>
    <row r="20" spans="1:26" x14ac:dyDescent="0.15">
      <c r="B20" s="16"/>
      <c r="C20" s="22"/>
      <c r="D20" s="22"/>
      <c r="E20" s="32"/>
      <c r="F20" s="32"/>
      <c r="G20" s="24"/>
      <c r="H20" s="24"/>
      <c r="I20" s="19"/>
      <c r="J20" s="18" t="s">
        <v>26</v>
      </c>
      <c r="K20" s="38">
        <v>6000</v>
      </c>
      <c r="L20" s="25">
        <v>6000</v>
      </c>
      <c r="M20" s="21">
        <v>4</v>
      </c>
      <c r="O20" s="16"/>
      <c r="P20" s="24"/>
      <c r="Q20" s="24"/>
      <c r="R20" s="17"/>
      <c r="S20" s="18"/>
      <c r="T20" s="24"/>
      <c r="U20" s="24"/>
      <c r="V20" s="17"/>
      <c r="W20" s="32"/>
      <c r="X20" s="24">
        <f>X18-Y18</f>
        <v>60625</v>
      </c>
      <c r="Y20" s="24"/>
      <c r="Z20" s="21"/>
    </row>
    <row r="21" spans="1:26" ht="14.25" customHeight="1" x14ac:dyDescent="0.15">
      <c r="B21" s="16"/>
      <c r="C21" s="22"/>
      <c r="D21" s="22"/>
      <c r="E21" s="32"/>
      <c r="F21" s="32"/>
      <c r="G21" s="24"/>
      <c r="H21" s="24"/>
      <c r="I21" s="19"/>
      <c r="J21" s="18"/>
      <c r="K21" s="24"/>
      <c r="L21" s="27"/>
      <c r="M21" s="31"/>
      <c r="O21" s="16"/>
      <c r="P21" s="24"/>
      <c r="Q21" s="24"/>
      <c r="R21" s="32"/>
      <c r="S21" s="18"/>
      <c r="T21" s="24"/>
      <c r="U21" s="24"/>
      <c r="V21" s="17"/>
      <c r="X21" s="29"/>
      <c r="Y21" s="29"/>
      <c r="Z21" s="21"/>
    </row>
    <row r="22" spans="1:26" x14ac:dyDescent="0.15">
      <c r="B22" s="16"/>
      <c r="C22" s="22"/>
      <c r="D22" s="22"/>
      <c r="E22" s="32"/>
      <c r="F22" s="32"/>
      <c r="G22" s="24"/>
      <c r="H22" s="24"/>
      <c r="I22" s="19"/>
      <c r="J22" s="32"/>
      <c r="K22" s="24"/>
      <c r="L22" s="24"/>
      <c r="M22" s="21"/>
      <c r="O22" s="16"/>
      <c r="P22" s="24"/>
      <c r="Q22" s="24"/>
      <c r="R22" s="32"/>
      <c r="S22" s="32"/>
      <c r="T22" s="24"/>
      <c r="U22" s="24"/>
      <c r="V22" s="17"/>
      <c r="W22" s="32"/>
      <c r="X22" s="59" t="s">
        <v>22</v>
      </c>
      <c r="Y22" s="59"/>
      <c r="Z22" s="21"/>
    </row>
    <row r="23" spans="1:26" x14ac:dyDescent="0.15">
      <c r="B23" s="16"/>
      <c r="C23" s="22"/>
      <c r="D23" s="22"/>
      <c r="E23" s="32"/>
      <c r="F23" s="32"/>
      <c r="G23" s="24"/>
      <c r="H23" s="24"/>
      <c r="I23" s="19"/>
      <c r="J23" s="32"/>
      <c r="K23" s="59" t="s">
        <v>16</v>
      </c>
      <c r="L23" s="59"/>
      <c r="M23" s="21"/>
      <c r="O23" s="16"/>
      <c r="P23" s="24"/>
      <c r="Q23" s="24"/>
      <c r="R23" s="32"/>
      <c r="S23" s="32"/>
      <c r="T23" s="24"/>
      <c r="U23" s="24"/>
      <c r="V23" s="17"/>
      <c r="W23" s="18">
        <v>8</v>
      </c>
      <c r="X23" s="38">
        <v>1800</v>
      </c>
      <c r="Y23" s="25"/>
      <c r="Z23" s="21"/>
    </row>
    <row r="24" spans="1:26" x14ac:dyDescent="0.15">
      <c r="B24" s="16"/>
      <c r="C24" s="22"/>
      <c r="D24" s="22"/>
      <c r="E24" s="32"/>
      <c r="F24" s="32"/>
      <c r="G24" s="24"/>
      <c r="H24" s="24"/>
      <c r="I24" s="19"/>
      <c r="J24" s="18" t="s">
        <v>26</v>
      </c>
      <c r="K24" s="38">
        <v>1500</v>
      </c>
      <c r="L24" s="25">
        <v>1500</v>
      </c>
      <c r="M24" s="21">
        <v>5</v>
      </c>
      <c r="O24" s="16"/>
      <c r="P24" s="24"/>
      <c r="Q24" s="24"/>
      <c r="R24" s="32"/>
      <c r="S24" s="32"/>
      <c r="T24" s="24"/>
      <c r="U24" s="24"/>
      <c r="V24" s="17"/>
      <c r="W24" s="18"/>
      <c r="X24" s="24"/>
      <c r="Y24" s="27"/>
      <c r="Z24" s="21"/>
    </row>
    <row r="25" spans="1:26" ht="14.25" customHeight="1" x14ac:dyDescent="0.15">
      <c r="B25" s="16"/>
      <c r="C25" s="22"/>
      <c r="D25" s="22"/>
      <c r="E25" s="32"/>
      <c r="F25" s="32"/>
      <c r="G25" s="24"/>
      <c r="H25" s="24"/>
      <c r="I25" s="19"/>
      <c r="J25" s="18"/>
      <c r="K25" s="24"/>
      <c r="L25" s="24"/>
      <c r="M25" s="21"/>
      <c r="O25" s="16"/>
      <c r="P25" s="24"/>
      <c r="Q25" s="24"/>
      <c r="R25" s="32"/>
      <c r="S25" s="32"/>
      <c r="T25" s="24"/>
      <c r="U25" s="24"/>
      <c r="V25" s="17"/>
      <c r="W25" s="18"/>
      <c r="X25" s="24"/>
      <c r="Y25" s="24"/>
      <c r="Z25" s="21"/>
    </row>
    <row r="26" spans="1:26" outlineLevel="1" x14ac:dyDescent="0.15">
      <c r="B26" s="16"/>
      <c r="C26" s="22"/>
      <c r="D26" s="22"/>
      <c r="E26" s="32"/>
      <c r="F26" s="32"/>
      <c r="G26" s="24"/>
      <c r="H26" s="24"/>
      <c r="I26" s="19"/>
      <c r="J26" s="18"/>
      <c r="K26" s="59" t="s">
        <v>18</v>
      </c>
      <c r="L26" s="59"/>
      <c r="M26" s="21"/>
      <c r="O26" s="16"/>
      <c r="P26" s="24"/>
      <c r="Q26" s="24"/>
      <c r="R26" s="32"/>
      <c r="S26" s="32"/>
      <c r="T26" s="24"/>
      <c r="U26" s="24"/>
      <c r="V26" s="17"/>
      <c r="W26" s="18"/>
      <c r="X26" s="59" t="s">
        <v>25</v>
      </c>
      <c r="Y26" s="59"/>
      <c r="Z26" s="21"/>
    </row>
    <row r="27" spans="1:26" outlineLevel="1" x14ac:dyDescent="0.15">
      <c r="B27" s="16"/>
      <c r="C27" s="22"/>
      <c r="D27" s="22"/>
      <c r="E27" s="32"/>
      <c r="F27" s="32"/>
      <c r="G27" s="24"/>
      <c r="H27" s="24"/>
      <c r="I27" s="19"/>
      <c r="J27" s="18"/>
      <c r="K27" s="24"/>
      <c r="L27" s="25">
        <v>102000</v>
      </c>
      <c r="M27" s="21">
        <v>6</v>
      </c>
      <c r="O27" s="16"/>
      <c r="P27" s="24"/>
      <c r="Q27" s="24"/>
      <c r="R27" s="32"/>
      <c r="S27" s="32"/>
      <c r="T27" s="24"/>
      <c r="U27" s="24"/>
      <c r="V27" s="17"/>
      <c r="W27" s="18">
        <v>10</v>
      </c>
      <c r="X27" s="24">
        <v>14400</v>
      </c>
      <c r="Y27" s="25"/>
      <c r="Z27" s="21"/>
    </row>
    <row r="28" spans="1:26" outlineLevel="1" x14ac:dyDescent="0.15">
      <c r="B28" s="16"/>
      <c r="C28" s="22"/>
      <c r="D28" s="57" t="s">
        <v>29</v>
      </c>
      <c r="E28" s="32"/>
      <c r="F28" s="32"/>
      <c r="G28" s="24">
        <f>L27-K30-K36</f>
        <v>96250</v>
      </c>
      <c r="H28" s="24"/>
      <c r="I28" s="19"/>
      <c r="J28" s="18"/>
      <c r="K28" s="24"/>
      <c r="L28" s="24"/>
      <c r="M28" s="21"/>
      <c r="O28" s="16"/>
      <c r="P28" s="24"/>
      <c r="Q28" s="24"/>
      <c r="R28" s="32"/>
      <c r="S28" s="32"/>
      <c r="T28" s="24"/>
      <c r="U28" s="24"/>
      <c r="V28" s="17"/>
      <c r="W28" s="18"/>
      <c r="X28" s="24"/>
      <c r="Y28" s="24"/>
      <c r="Z28" s="21"/>
    </row>
    <row r="29" spans="1:26" ht="15" outlineLevel="1" x14ac:dyDescent="0.15">
      <c r="B29" s="16"/>
      <c r="C29" s="22"/>
      <c r="D29" s="22" t="s">
        <v>19</v>
      </c>
      <c r="E29" s="32"/>
      <c r="F29" s="32"/>
      <c r="G29" s="24">
        <f>-X20</f>
        <v>-60625</v>
      </c>
      <c r="H29" s="24"/>
      <c r="I29" s="19"/>
      <c r="J29" s="18"/>
      <c r="K29" s="59" t="s">
        <v>20</v>
      </c>
      <c r="L29" s="59"/>
      <c r="M29" s="21"/>
      <c r="O29" s="16"/>
      <c r="P29" s="24"/>
      <c r="Q29" s="24"/>
      <c r="R29" s="32"/>
      <c r="S29" s="32"/>
      <c r="T29" s="24"/>
      <c r="U29" s="24"/>
      <c r="V29" s="17"/>
      <c r="W29" s="18"/>
      <c r="X29" s="24"/>
      <c r="Y29" s="24"/>
      <c r="Z29" s="21"/>
    </row>
    <row r="30" spans="1:26" outlineLevel="1" x14ac:dyDescent="0.15">
      <c r="B30" s="16"/>
      <c r="C30" s="22"/>
      <c r="D30" s="5" t="s">
        <v>27</v>
      </c>
      <c r="E30" s="32"/>
      <c r="F30" s="32"/>
      <c r="G30" s="24">
        <f>SUM(G28:G29)</f>
        <v>35625</v>
      </c>
      <c r="H30" s="24"/>
      <c r="I30" s="19"/>
      <c r="J30" s="18">
        <v>7</v>
      </c>
      <c r="K30" s="24">
        <v>5000</v>
      </c>
      <c r="L30" s="25"/>
      <c r="M30" s="21"/>
      <c r="O30" s="16"/>
      <c r="P30" s="24"/>
      <c r="Q30" s="24"/>
      <c r="R30" s="32"/>
      <c r="S30" s="32"/>
      <c r="T30" s="24"/>
      <c r="U30" s="24"/>
      <c r="V30" s="17"/>
      <c r="W30" s="18"/>
      <c r="X30" s="24"/>
      <c r="Y30" s="24"/>
      <c r="Z30" s="21"/>
    </row>
    <row r="31" spans="1:26" outlineLevel="1" x14ac:dyDescent="0.15">
      <c r="B31" s="16"/>
      <c r="C31" s="22"/>
      <c r="D31" s="22"/>
      <c r="E31" s="32"/>
      <c r="F31" s="32"/>
      <c r="G31" s="24"/>
      <c r="H31" s="24"/>
      <c r="I31" s="19"/>
      <c r="J31" s="18"/>
      <c r="K31" s="24"/>
      <c r="L31" s="24"/>
      <c r="M31" s="21"/>
      <c r="O31" s="16"/>
      <c r="P31" s="24"/>
      <c r="Q31" s="24"/>
      <c r="R31" s="32"/>
      <c r="S31" s="32"/>
      <c r="T31" s="24"/>
      <c r="U31" s="24"/>
      <c r="V31" s="17"/>
      <c r="W31" s="18"/>
      <c r="X31" s="24"/>
      <c r="Y31" s="24"/>
      <c r="Z31" s="21"/>
    </row>
    <row r="32" spans="1:26" outlineLevel="1" x14ac:dyDescent="0.15">
      <c r="B32" s="16"/>
      <c r="C32" s="5" t="s">
        <v>28</v>
      </c>
      <c r="D32" s="22"/>
      <c r="E32" s="32"/>
      <c r="F32" s="32"/>
      <c r="G32" s="58">
        <f>G30/G28</f>
        <v>0.37012987012987014</v>
      </c>
      <c r="H32" s="24"/>
      <c r="I32" s="19"/>
      <c r="J32" s="18"/>
      <c r="K32" s="59" t="s">
        <v>21</v>
      </c>
      <c r="L32" s="59"/>
      <c r="M32" s="21"/>
      <c r="O32" s="16"/>
      <c r="P32" s="24"/>
      <c r="Q32" s="24"/>
      <c r="R32" s="32"/>
      <c r="S32" s="32"/>
      <c r="T32" s="24"/>
      <c r="U32" s="24"/>
      <c r="V32" s="17"/>
      <c r="W32" s="18"/>
      <c r="X32" s="24"/>
      <c r="Y32" s="24"/>
      <c r="Z32" s="21"/>
    </row>
    <row r="33" spans="1:26" outlineLevel="1" x14ac:dyDescent="0.15">
      <c r="A33" s="5"/>
      <c r="B33" s="16"/>
      <c r="D33" s="22"/>
      <c r="E33" s="32"/>
      <c r="F33" s="32"/>
      <c r="G33" s="58"/>
      <c r="H33" s="24"/>
      <c r="I33" s="19"/>
      <c r="J33" s="18">
        <v>8</v>
      </c>
      <c r="K33" s="24">
        <v>1800</v>
      </c>
      <c r="L33" s="25"/>
      <c r="M33" s="21"/>
      <c r="O33" s="16"/>
      <c r="P33" s="24"/>
      <c r="Q33" s="24"/>
      <c r="R33" s="32"/>
      <c r="S33" s="32"/>
      <c r="T33" s="24"/>
      <c r="U33" s="24"/>
      <c r="V33" s="17"/>
      <c r="W33" s="18"/>
      <c r="X33" s="24"/>
      <c r="Y33" s="24"/>
      <c r="Z33" s="21"/>
    </row>
    <row r="34" spans="1:26" outlineLevel="1" x14ac:dyDescent="0.15">
      <c r="A34" s="5"/>
      <c r="B34" s="16"/>
      <c r="C34" s="22"/>
      <c r="D34" s="22"/>
      <c r="E34" s="32"/>
      <c r="F34" s="32"/>
      <c r="G34" s="24"/>
      <c r="H34" s="24"/>
      <c r="I34" s="24"/>
      <c r="J34" s="24"/>
      <c r="K34" s="24"/>
      <c r="L34" s="24"/>
      <c r="M34" s="21"/>
      <c r="O34" s="16"/>
      <c r="P34" s="24"/>
      <c r="Q34" s="24"/>
      <c r="R34" s="32"/>
      <c r="S34" s="32"/>
      <c r="T34" s="24"/>
      <c r="U34" s="24"/>
      <c r="V34" s="17"/>
      <c r="W34" s="18"/>
      <c r="X34" s="24"/>
      <c r="Y34" s="24"/>
      <c r="Z34" s="21"/>
    </row>
    <row r="35" spans="1:26" outlineLevel="1" x14ac:dyDescent="0.15">
      <c r="A35" s="5"/>
      <c r="B35" s="16"/>
      <c r="C35" s="22"/>
      <c r="D35" s="22"/>
      <c r="E35" s="32"/>
      <c r="F35" s="32"/>
      <c r="G35" s="24"/>
      <c r="H35" s="24"/>
      <c r="I35" s="45"/>
      <c r="J35" s="32"/>
      <c r="K35" s="59" t="s">
        <v>23</v>
      </c>
      <c r="L35" s="59"/>
      <c r="M35" s="21"/>
      <c r="O35" s="16"/>
      <c r="P35" s="24"/>
      <c r="Q35" s="24"/>
      <c r="R35" s="32"/>
      <c r="S35" s="32"/>
      <c r="T35" s="24"/>
      <c r="U35" s="24"/>
      <c r="V35" s="17"/>
      <c r="W35" s="18"/>
      <c r="X35" s="24"/>
      <c r="Y35" s="24"/>
      <c r="Z35" s="21"/>
    </row>
    <row r="36" spans="1:26" outlineLevel="1" x14ac:dyDescent="0.15">
      <c r="A36" s="5"/>
      <c r="B36" s="16"/>
      <c r="C36" s="22"/>
      <c r="D36" s="22"/>
      <c r="E36" s="32"/>
      <c r="F36" s="32"/>
      <c r="G36" s="24"/>
      <c r="H36" s="24"/>
      <c r="I36" s="45"/>
      <c r="J36" s="32">
        <v>9</v>
      </c>
      <c r="K36" s="24">
        <v>750</v>
      </c>
      <c r="L36" s="25"/>
      <c r="M36" s="21"/>
      <c r="O36" s="16"/>
      <c r="P36" s="24"/>
      <c r="Q36" s="24"/>
      <c r="R36" s="32"/>
      <c r="S36" s="32"/>
      <c r="T36" s="24"/>
      <c r="U36" s="24"/>
      <c r="V36" s="32"/>
      <c r="W36" s="32"/>
      <c r="X36" s="24"/>
      <c r="Y36" s="24"/>
      <c r="Z36" s="21"/>
    </row>
    <row r="37" spans="1:26" outlineLevel="1" x14ac:dyDescent="0.15">
      <c r="A37" s="5"/>
      <c r="B37" s="16"/>
      <c r="C37" s="22"/>
      <c r="D37" s="22"/>
      <c r="E37" s="32"/>
      <c r="F37" s="32"/>
      <c r="G37" s="24"/>
      <c r="H37" s="24"/>
      <c r="I37" s="45"/>
      <c r="J37" s="32"/>
      <c r="K37" s="24"/>
      <c r="L37" s="24"/>
      <c r="M37" s="21"/>
      <c r="O37" s="16"/>
      <c r="P37" s="24"/>
      <c r="Q37" s="24"/>
      <c r="R37" s="32"/>
      <c r="S37" s="32"/>
      <c r="T37" s="24"/>
      <c r="U37" s="24"/>
      <c r="V37" s="32"/>
      <c r="W37" s="32"/>
      <c r="X37" s="24"/>
      <c r="Y37" s="24"/>
      <c r="Z37" s="21"/>
    </row>
    <row r="38" spans="1:26" ht="14.25" customHeight="1" outlineLevel="1" x14ac:dyDescent="0.15">
      <c r="A38" s="5"/>
      <c r="B38" s="16"/>
      <c r="C38" s="22"/>
      <c r="D38" s="22"/>
      <c r="E38" s="32"/>
      <c r="F38" s="32"/>
      <c r="G38" s="24"/>
      <c r="H38" s="24"/>
      <c r="I38" s="45"/>
      <c r="J38" s="32"/>
      <c r="K38" s="37" t="s">
        <v>24</v>
      </c>
      <c r="L38" s="37"/>
      <c r="M38" s="21"/>
      <c r="O38" s="16"/>
      <c r="P38" s="24"/>
      <c r="Q38" s="24"/>
      <c r="R38" s="32"/>
      <c r="S38" s="32"/>
      <c r="T38" s="24"/>
      <c r="U38" s="24"/>
      <c r="V38" s="32"/>
      <c r="W38" s="32"/>
      <c r="X38" s="24"/>
      <c r="Y38" s="24"/>
      <c r="Z38" s="21"/>
    </row>
    <row r="39" spans="1:26" outlineLevel="1" x14ac:dyDescent="0.15">
      <c r="A39" s="5"/>
      <c r="B39" s="16"/>
      <c r="C39" s="22"/>
      <c r="D39" s="22"/>
      <c r="E39" s="32"/>
      <c r="F39" s="32"/>
      <c r="G39" s="24"/>
      <c r="H39" s="24"/>
      <c r="I39" s="45"/>
      <c r="J39" s="18">
        <v>10</v>
      </c>
      <c r="K39" s="24">
        <v>14400</v>
      </c>
      <c r="L39" s="27"/>
      <c r="M39" s="21"/>
      <c r="O39" s="16"/>
      <c r="P39" s="24"/>
      <c r="Q39" s="24"/>
      <c r="R39" s="32"/>
      <c r="S39" s="32"/>
      <c r="T39" s="24"/>
      <c r="U39" s="24"/>
      <c r="V39" s="32"/>
      <c r="W39" s="32"/>
      <c r="X39" s="24"/>
      <c r="Y39" s="24"/>
      <c r="Z39" s="21"/>
    </row>
    <row r="40" spans="1:26" outlineLevel="1" x14ac:dyDescent="0.15">
      <c r="A40" s="5"/>
      <c r="B40" s="16"/>
      <c r="C40" s="22"/>
      <c r="D40" s="22"/>
      <c r="E40" s="32"/>
      <c r="F40" s="32"/>
      <c r="G40" s="24"/>
      <c r="H40" s="24"/>
      <c r="I40" s="45"/>
      <c r="J40" s="32"/>
      <c r="K40" s="24"/>
      <c r="L40" s="24"/>
      <c r="M40" s="46"/>
      <c r="O40" s="16"/>
      <c r="P40" s="24"/>
      <c r="Q40" s="24"/>
      <c r="R40" s="32"/>
      <c r="S40" s="32"/>
      <c r="T40" s="24"/>
      <c r="U40" s="24"/>
      <c r="V40" s="32"/>
      <c r="W40" s="32"/>
      <c r="X40" s="24"/>
      <c r="Y40" s="24"/>
      <c r="Z40" s="21"/>
    </row>
    <row r="41" spans="1:26" ht="14.25" customHeight="1" x14ac:dyDescent="0.15">
      <c r="A41" s="5"/>
      <c r="B41" s="16"/>
      <c r="C41" s="22"/>
      <c r="D41" s="22"/>
      <c r="E41" s="32"/>
      <c r="F41" s="32"/>
      <c r="G41" s="24"/>
      <c r="H41" s="24"/>
      <c r="I41" s="45"/>
      <c r="J41" s="32"/>
      <c r="K41" s="59" t="s">
        <v>19</v>
      </c>
      <c r="L41" s="59"/>
      <c r="M41" s="46"/>
      <c r="O41" s="16"/>
      <c r="P41" s="24"/>
      <c r="Q41" s="24"/>
      <c r="R41" s="32"/>
      <c r="S41" s="32"/>
      <c r="T41" s="24"/>
      <c r="U41" s="24"/>
      <c r="V41" s="32"/>
      <c r="W41" s="32"/>
      <c r="X41" s="24"/>
      <c r="Y41" s="24"/>
      <c r="Z41" s="21"/>
    </row>
    <row r="42" spans="1:26" ht="14.25" customHeight="1" x14ac:dyDescent="0.15">
      <c r="A42" s="5"/>
      <c r="B42" s="16"/>
      <c r="C42" s="22"/>
      <c r="D42" s="22"/>
      <c r="E42" s="32"/>
      <c r="F42" s="32"/>
      <c r="G42" s="24"/>
      <c r="H42" s="24"/>
      <c r="I42" s="45"/>
      <c r="J42" s="32" t="s">
        <v>26</v>
      </c>
      <c r="K42" s="24">
        <v>81000</v>
      </c>
      <c r="L42" s="27">
        <v>14375</v>
      </c>
      <c r="M42" s="46" t="s">
        <v>26</v>
      </c>
      <c r="O42" s="16"/>
      <c r="P42" s="24"/>
      <c r="Q42" s="24"/>
      <c r="R42" s="32"/>
      <c r="S42" s="32"/>
      <c r="T42" s="24"/>
      <c r="U42" s="24"/>
      <c r="V42" s="32"/>
      <c r="W42" s="32"/>
      <c r="X42" s="24"/>
      <c r="Y42" s="24"/>
      <c r="Z42" s="21"/>
    </row>
    <row r="43" spans="1:26" ht="14.25" customHeight="1" x14ac:dyDescent="0.15">
      <c r="A43" s="5"/>
      <c r="B43" s="16"/>
      <c r="C43" s="22"/>
      <c r="D43" s="22"/>
      <c r="E43" s="32"/>
      <c r="F43" s="32"/>
      <c r="G43" s="24"/>
      <c r="H43" s="24"/>
      <c r="I43" s="45"/>
      <c r="J43" s="32" t="s">
        <v>26</v>
      </c>
      <c r="K43" s="24">
        <v>1500</v>
      </c>
      <c r="L43" s="27">
        <v>6000</v>
      </c>
      <c r="M43" s="46" t="s">
        <v>26</v>
      </c>
      <c r="O43" s="16"/>
      <c r="P43" s="24"/>
      <c r="Q43" s="24"/>
      <c r="R43" s="32"/>
      <c r="S43" s="32"/>
      <c r="T43" s="24"/>
      <c r="U43" s="24"/>
      <c r="V43" s="32"/>
      <c r="W43" s="32"/>
      <c r="X43" s="24"/>
      <c r="Y43" s="24"/>
      <c r="Z43" s="21"/>
    </row>
    <row r="44" spans="1:26" ht="14.25" customHeight="1" x14ac:dyDescent="0.15">
      <c r="A44" s="5"/>
      <c r="B44" s="47"/>
      <c r="G44" s="29"/>
      <c r="H44" s="29"/>
      <c r="K44" s="35"/>
      <c r="L44" s="36">
        <v>1500</v>
      </c>
      <c r="M44" s="31" t="s">
        <v>26</v>
      </c>
      <c r="O44" s="16"/>
      <c r="P44" s="24"/>
      <c r="Q44" s="24"/>
      <c r="R44" s="32"/>
      <c r="S44" s="32"/>
      <c r="T44" s="24"/>
      <c r="U44" s="24"/>
      <c r="V44" s="32"/>
      <c r="W44" s="32"/>
      <c r="X44" s="24"/>
      <c r="Y44" s="24"/>
      <c r="Z44" s="21"/>
    </row>
    <row r="45" spans="1:26" ht="14.25" customHeight="1" x14ac:dyDescent="0.15">
      <c r="A45" s="5"/>
      <c r="B45" s="48"/>
      <c r="C45" s="33"/>
      <c r="D45" s="33"/>
      <c r="E45" s="49"/>
      <c r="F45" s="49"/>
      <c r="G45" s="37"/>
      <c r="H45" s="37"/>
      <c r="I45" s="50"/>
      <c r="J45" s="49"/>
      <c r="K45" s="35">
        <f>SUM(K42:K44)-SUM(L42:L44)</f>
        <v>60625</v>
      </c>
      <c r="L45" s="35"/>
      <c r="M45" s="51"/>
      <c r="O45" s="52"/>
      <c r="P45" s="35"/>
      <c r="Q45" s="35"/>
      <c r="R45" s="53"/>
      <c r="S45" s="53"/>
      <c r="T45" s="35"/>
      <c r="U45" s="35"/>
      <c r="V45" s="53"/>
      <c r="W45" s="53"/>
      <c r="X45" s="35"/>
      <c r="Y45" s="35"/>
      <c r="Z45" s="54"/>
    </row>
    <row r="46" spans="1:26" ht="3.75" customHeight="1" x14ac:dyDescent="0.15">
      <c r="A46" s="5"/>
    </row>
  </sheetData>
  <mergeCells count="35">
    <mergeCell ref="K32:L32"/>
    <mergeCell ref="K35:L35"/>
    <mergeCell ref="K41:L41"/>
    <mergeCell ref="K19:L19"/>
    <mergeCell ref="X22:Y22"/>
    <mergeCell ref="K23:L23"/>
    <mergeCell ref="K26:L26"/>
    <mergeCell ref="X26:Y26"/>
    <mergeCell ref="K29:L29"/>
    <mergeCell ref="X17:Y17"/>
    <mergeCell ref="C11:D11"/>
    <mergeCell ref="G11:H11"/>
    <mergeCell ref="K11:L11"/>
    <mergeCell ref="P11:Q11"/>
    <mergeCell ref="T11:U11"/>
    <mergeCell ref="X11:Y11"/>
    <mergeCell ref="C15:D15"/>
    <mergeCell ref="G15:H15"/>
    <mergeCell ref="K15:L15"/>
    <mergeCell ref="P17:Q17"/>
    <mergeCell ref="T17:U17"/>
    <mergeCell ref="X4:Y4"/>
    <mergeCell ref="C2:L2"/>
    <mergeCell ref="P2:Y2"/>
    <mergeCell ref="C3:D3"/>
    <mergeCell ref="G3:H3"/>
    <mergeCell ref="K3:L3"/>
    <mergeCell ref="P3:Q3"/>
    <mergeCell ref="T3:U3"/>
    <mergeCell ref="X3:Y3"/>
    <mergeCell ref="C4:D4"/>
    <mergeCell ref="G4:H4"/>
    <mergeCell ref="K4:L4"/>
    <mergeCell ref="P4:Q4"/>
    <mergeCell ref="T4:U4"/>
  </mergeCells>
  <pageMargins left="0.70866141732283472" right="0.70866141732283472" top="7.874015748031496E-2" bottom="7.874015748031496E-2" header="0.11811023622047245" footer="0.11811023622047245"/>
  <pageSetup paperSize="9" scale="94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Forsendur</vt:lpstr>
      <vt:lpstr>T-reikn-vinnublað</vt:lpstr>
      <vt:lpstr>Forsendur!OLE_LINK2</vt:lpstr>
      <vt:lpstr>Forsendur!Print_Area</vt:lpstr>
      <vt:lpstr>'T-reikn-vinnublað'!Print_Area</vt:lpstr>
    </vt:vector>
  </TitlesOfParts>
  <Company>H. Lisbeth slf.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Halldóra Lisbeth Jónsdóttir</dc:creator>
  <cp:lastModifiedBy>Donna Cruz</cp:lastModifiedBy>
  <cp:lastPrinted>2013-09-15T00:06:35Z</cp:lastPrinted>
  <dcterms:created xsi:type="dcterms:W3CDTF">2013-09-15T00:05:36Z</dcterms:created>
  <dcterms:modified xsi:type="dcterms:W3CDTF">2024-10-05T20:27:34Z</dcterms:modified>
</cp:coreProperties>
</file>