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SRVKFSR04\Sameign$\Innri Mál\Accounting DPP\Accounting DPP (áður IFRS Help Desk)\Skipulagsmál\IFRS Review\Ársreikningar 2011\Starfsmenn\Unnar\Annað\2023_Reikningshald\Vikur 5 og 6\Kafli 6\"/>
    </mc:Choice>
  </mc:AlternateContent>
  <xr:revisionPtr revIDLastSave="0" documentId="13_ncr:1_{6BBE9585-6224-4042-8F42-0BB4A0C5437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ankaafstem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" l="1"/>
  <c r="P37" i="1"/>
  <c r="O37" i="1"/>
  <c r="P36" i="1"/>
  <c r="O35" i="1"/>
  <c r="O34" i="1"/>
  <c r="P33" i="1"/>
  <c r="U19" i="1"/>
  <c r="V18" i="1"/>
  <c r="P31" i="1"/>
  <c r="O30" i="1"/>
  <c r="P19" i="1"/>
  <c r="V11" i="1" s="1"/>
  <c r="P18" i="1"/>
  <c r="U10" i="1" s="1"/>
  <c r="P17" i="1"/>
  <c r="V9" i="1" s="1"/>
  <c r="P7" i="1"/>
  <c r="P6" i="1"/>
  <c r="P16" i="1"/>
  <c r="U8" i="1" s="1"/>
  <c r="P5" i="1"/>
  <c r="R8" i="1" s="1"/>
  <c r="U26" i="1" l="1"/>
  <c r="U12" i="1"/>
  <c r="R20" i="1"/>
  <c r="R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Pálsson, Unnar F</author>
  </authors>
  <commentList>
    <comment ref="U7" authorId="0" shapeId="0" xr:uid="{4D88653E-A305-4812-8A41-4283064E8DF8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Bankareikningurinn í bókhaldinu.</t>
        </r>
      </text>
    </comment>
    <comment ref="V9" authorId="0" shapeId="0" xr:uid="{BA9DC3A4-58E6-421E-ACEB-920EB0CABEEC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Skuldfærum þjónustugjaldið.</t>
        </r>
      </text>
    </comment>
  </commentList>
</comments>
</file>

<file path=xl/sharedStrings.xml><?xml version="1.0" encoding="utf-8"?>
<sst xmlns="http://schemas.openxmlformats.org/spreadsheetml/2006/main" count="26" uniqueCount="21">
  <si>
    <t>Óleiðrétt staða samkvæmt bankayfirliti</t>
  </si>
  <si>
    <t>Óleiðrétt staða á bókhaldslyklinum</t>
  </si>
  <si>
    <t>bankareikningur í bókhaldi</t>
  </si>
  <si>
    <t xml:space="preserve"> + óframkomnar innborganir í banka</t>
  </si>
  <si>
    <t xml:space="preserve"> - óframkomin útborgun</t>
  </si>
  <si>
    <t xml:space="preserve"> + skekkja bakfærð</t>
  </si>
  <si>
    <t xml:space="preserve"> - rétt fjárhæð færð</t>
  </si>
  <si>
    <t>Óleiðréttur mismunur á bókhaldi og bankayfirliti</t>
  </si>
  <si>
    <t>Þjónustugjald</t>
  </si>
  <si>
    <t>Rétt staða í árslok</t>
  </si>
  <si>
    <t>Óleiðrétt staða</t>
  </si>
  <si>
    <t>Leiðrétting vegna launa</t>
  </si>
  <si>
    <t>Þjónustugjöld (RR)</t>
  </si>
  <si>
    <t>Debit</t>
  </si>
  <si>
    <t>Kredit</t>
  </si>
  <si>
    <t>Handbært fé</t>
  </si>
  <si>
    <t xml:space="preserve">Laun </t>
  </si>
  <si>
    <t>Afstemming</t>
  </si>
  <si>
    <t>Laun (RR)</t>
  </si>
  <si>
    <t>Þjónustugjöld</t>
  </si>
  <si>
    <t xml:space="preserve"> - skuldfærð þjónustugjöld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</si>
</sst>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@*.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3" fontId="1" fillId="0" borderId="1" xfId="0" applyNumberFormat="1" applyFont="1" applyBorder="1"/>
    <xf numFmtId="165" fontId="0" fillId="0" borderId="0" xfId="0" applyNumberFormat="1" applyAlignment="1">
      <alignment horizontal="left"/>
    </xf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1" fillId="0" borderId="2" xfId="0" applyNumberFormat="1" applyFont="1" applyBorder="1" applyAlignment="1">
      <alignment horizontal="center"/>
    </xf>
    <xf numFmtId="3" fontId="0" fillId="0" borderId="5" xfId="0" applyNumberFormat="1" applyBorder="1"/>
    <xf numFmtId="3" fontId="1" fillId="0" borderId="3" xfId="0" applyNumberFormat="1" applyFont="1" applyBorder="1"/>
    <xf numFmtId="3" fontId="1" fillId="0" borderId="1" xfId="0" applyNumberFormat="1" applyFont="1" applyBorder="1" applyAlignment="1">
      <alignment horizontal="center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0</xdr:row>
      <xdr:rowOff>173357</xdr:rowOff>
    </xdr:from>
    <xdr:to>
      <xdr:col>9</xdr:col>
      <xdr:colOff>190500</xdr:colOff>
      <xdr:row>22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4851" y="173357"/>
          <a:ext cx="4972049" cy="3865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400" b="1"/>
            <a:t>Bankaafstemming í lok árs</a:t>
          </a:r>
          <a:endParaRPr lang="is-IS" sz="1400" b="1" baseline="0"/>
        </a:p>
        <a:p>
          <a:endParaRPr lang="is-IS" sz="1400" baseline="0"/>
        </a:p>
        <a:p>
          <a:r>
            <a:rPr lang="is-IS" sz="1400" baseline="0"/>
            <a:t>1. Staða skv. bankayfirliti </a:t>
          </a:r>
          <a:r>
            <a:rPr lang="is-IS" sz="1400" b="1" baseline="0">
              <a:solidFill>
                <a:srgbClr val="FF0000"/>
              </a:solidFill>
            </a:rPr>
            <a:t>982.000 kr.</a:t>
          </a:r>
        </a:p>
        <a:p>
          <a:r>
            <a:rPr lang="is-IS" sz="1400" baseline="0"/>
            <a:t>2. Staða skv. bókhaldi </a:t>
          </a:r>
          <a:r>
            <a:rPr lang="is-IS" sz="1400" b="1" baseline="0">
              <a:solidFill>
                <a:srgbClr val="FF0000"/>
              </a:solidFill>
            </a:rPr>
            <a:t>950.000 kr.</a:t>
          </a:r>
        </a:p>
        <a:p>
          <a:r>
            <a:rPr lang="is-IS" sz="1400" baseline="0"/>
            <a:t>3. Útborganir sem eru ekki komnar fram á bankayfirliti </a:t>
          </a:r>
          <a:r>
            <a:rPr lang="is-IS" sz="1400" b="1" baseline="0">
              <a:solidFill>
                <a:srgbClr val="FF0000"/>
              </a:solidFill>
            </a:rPr>
            <a:t>80.000 kr.</a:t>
          </a:r>
        </a:p>
        <a:p>
          <a:r>
            <a:rPr lang="is-IS" sz="1400" baseline="0"/>
            <a:t>4. Innborganir sem ekki eru komnar fram á bankayfirliti </a:t>
          </a:r>
          <a:r>
            <a:rPr lang="is-IS" sz="1400" b="1" baseline="0">
              <a:solidFill>
                <a:srgbClr val="FF0000"/>
              </a:solidFill>
            </a:rPr>
            <a:t>24.000 kr.</a:t>
          </a:r>
        </a:p>
        <a:p>
          <a:r>
            <a:rPr lang="is-IS" sz="1400" baseline="0"/>
            <a:t>5. Skuldfærð þjónustugjöld samkvæmt bankayfirliti </a:t>
          </a:r>
          <a:r>
            <a:rPr lang="is-IS" sz="1400" b="1" baseline="0">
              <a:solidFill>
                <a:srgbClr val="FF0000"/>
              </a:solidFill>
            </a:rPr>
            <a:t>4.000 kr.</a:t>
          </a:r>
        </a:p>
        <a:p>
          <a:endParaRPr lang="is-IS" sz="1400" baseline="0"/>
        </a:p>
        <a:p>
          <a:r>
            <a:rPr lang="is-IS" sz="1400" baseline="0"/>
            <a:t>6. Misræmi milli bókhalds og bankayfirlits vegna launagreiðslu því </a:t>
          </a:r>
          <a:r>
            <a:rPr lang="is-IS" sz="1400" b="1" baseline="0">
              <a:solidFill>
                <a:srgbClr val="FF0000"/>
              </a:solidFill>
            </a:rPr>
            <a:t>113.000 kr. </a:t>
          </a:r>
          <a:r>
            <a:rPr lang="is-IS" sz="1400" baseline="0"/>
            <a:t>var bókað á bankareikning í bókhaldi (kredit) og launakostnað (debet) en greiðslan nam </a:t>
          </a:r>
          <a:r>
            <a:rPr lang="is-IS" sz="1400" b="1" baseline="0">
              <a:solidFill>
                <a:srgbClr val="FF0000"/>
              </a:solidFill>
            </a:rPr>
            <a:t>133.000 kr.</a:t>
          </a:r>
        </a:p>
        <a:p>
          <a:endParaRPr lang="is-IS" sz="1400" b="1" baseline="0">
            <a:solidFill>
              <a:srgbClr val="FF0000"/>
            </a:solidFill>
          </a:endParaRPr>
        </a:p>
        <a:p>
          <a:r>
            <a:rPr lang="is-IS" sz="1400" b="1" baseline="0"/>
            <a:t>Verkefni:</a:t>
          </a:r>
        </a:p>
        <a:p>
          <a:r>
            <a:rPr lang="is-IS" sz="1400" baseline="0"/>
            <a:t>a) útbúið bankaafstemmingu þar sem rétt staða er leidd út</a:t>
          </a:r>
        </a:p>
        <a:p>
          <a:r>
            <a:rPr lang="is-IS" sz="1400" baseline="0"/>
            <a:t>b) setjið upp nauðsynlegar færslur í bókhaldi félagsins - sýnið færslurnar annars vegar á T-reikningum og hins vegar á forminu debit / kredit</a:t>
          </a:r>
        </a:p>
        <a:p>
          <a:endParaRPr lang="is-I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5:W40"/>
  <sheetViews>
    <sheetView tabSelected="1" topLeftCell="A4" workbookViewId="0">
      <selection activeCell="H28" sqref="H28"/>
    </sheetView>
  </sheetViews>
  <sheetFormatPr defaultRowHeight="14.4" x14ac:dyDescent="0.3"/>
  <cols>
    <col min="1" max="19" width="8.88671875" style="1"/>
    <col min="20" max="20" width="21.44140625" style="1" customWidth="1"/>
    <col min="21" max="16384" width="8.88671875" style="1"/>
  </cols>
  <sheetData>
    <row r="5" spans="12:23" x14ac:dyDescent="0.3">
      <c r="L5" s="12" t="s">
        <v>0</v>
      </c>
      <c r="P5" s="1">
        <f>982000</f>
        <v>982000</v>
      </c>
    </row>
    <row r="6" spans="12:23" x14ac:dyDescent="0.3">
      <c r="L6" s="1" t="s">
        <v>4</v>
      </c>
      <c r="P6" s="1">
        <f>-80000</f>
        <v>-80000</v>
      </c>
    </row>
    <row r="7" spans="12:23" x14ac:dyDescent="0.3">
      <c r="L7" s="1" t="s">
        <v>3</v>
      </c>
      <c r="P7" s="1">
        <f>24000</f>
        <v>24000</v>
      </c>
      <c r="U7" s="8" t="s">
        <v>15</v>
      </c>
      <c r="V7" s="8"/>
    </row>
    <row r="8" spans="12:23" ht="15" thickBot="1" x14ac:dyDescent="0.35">
      <c r="R8" s="3">
        <f>SUM(P5:P7)</f>
        <v>926000</v>
      </c>
      <c r="T8" s="1" t="s">
        <v>10</v>
      </c>
      <c r="U8" s="6">
        <f>P16</f>
        <v>950000</v>
      </c>
    </row>
    <row r="9" spans="12:23" ht="15" thickTop="1" x14ac:dyDescent="0.3">
      <c r="U9" s="7"/>
      <c r="V9" s="1">
        <f>-P17</f>
        <v>4000</v>
      </c>
      <c r="W9" s="1" t="s">
        <v>8</v>
      </c>
    </row>
    <row r="10" spans="12:23" x14ac:dyDescent="0.3">
      <c r="T10" s="1" t="s">
        <v>11</v>
      </c>
      <c r="U10" s="7">
        <f>P18</f>
        <v>113000</v>
      </c>
    </row>
    <row r="11" spans="12:23" x14ac:dyDescent="0.3">
      <c r="U11" s="9"/>
      <c r="V11" s="5">
        <f>-P19</f>
        <v>133000</v>
      </c>
      <c r="W11" s="1" t="s">
        <v>11</v>
      </c>
    </row>
    <row r="12" spans="12:23" x14ac:dyDescent="0.3">
      <c r="T12" s="1" t="s">
        <v>9</v>
      </c>
      <c r="U12" s="10">
        <f>U8+U10-V9-V11</f>
        <v>926000</v>
      </c>
    </row>
    <row r="13" spans="12:23" x14ac:dyDescent="0.3">
      <c r="U13" s="7"/>
    </row>
    <row r="14" spans="12:23" x14ac:dyDescent="0.3">
      <c r="U14" s="7"/>
    </row>
    <row r="15" spans="12:23" x14ac:dyDescent="0.3">
      <c r="L15" s="12" t="s">
        <v>1</v>
      </c>
    </row>
    <row r="16" spans="12:23" x14ac:dyDescent="0.3">
      <c r="L16" s="12" t="s">
        <v>2</v>
      </c>
      <c r="P16" s="1">
        <f>950000</f>
        <v>950000</v>
      </c>
    </row>
    <row r="17" spans="12:22" x14ac:dyDescent="0.3">
      <c r="L17" s="1" t="s">
        <v>20</v>
      </c>
      <c r="P17" s="1">
        <f>-4000</f>
        <v>-4000</v>
      </c>
      <c r="U17" s="8" t="s">
        <v>18</v>
      </c>
      <c r="V17" s="8"/>
    </row>
    <row r="18" spans="12:22" x14ac:dyDescent="0.3">
      <c r="L18" s="1" t="s">
        <v>5</v>
      </c>
      <c r="P18" s="1">
        <f>113000</f>
        <v>113000</v>
      </c>
      <c r="U18" s="6"/>
      <c r="V18" s="1">
        <f>P18</f>
        <v>113000</v>
      </c>
    </row>
    <row r="19" spans="12:22" x14ac:dyDescent="0.3">
      <c r="L19" s="1" t="s">
        <v>6</v>
      </c>
      <c r="P19" s="1">
        <f>-133000</f>
        <v>-133000</v>
      </c>
      <c r="U19" s="7">
        <f>-P19</f>
        <v>133000</v>
      </c>
    </row>
    <row r="20" spans="12:22" ht="15" thickBot="1" x14ac:dyDescent="0.35">
      <c r="R20" s="3">
        <f>SUM(P16:P19)</f>
        <v>926000</v>
      </c>
      <c r="U20" s="7"/>
    </row>
    <row r="21" spans="12:22" ht="15" thickTop="1" x14ac:dyDescent="0.3">
      <c r="U21" s="7"/>
    </row>
    <row r="22" spans="12:22" ht="15" thickBot="1" x14ac:dyDescent="0.35">
      <c r="L22" s="4" t="s">
        <v>7</v>
      </c>
      <c r="M22" s="4"/>
      <c r="N22" s="4"/>
      <c r="O22" s="4"/>
      <c r="P22" s="4"/>
      <c r="Q22" s="4"/>
      <c r="R22" s="2">
        <f>R8-R20</f>
        <v>0</v>
      </c>
      <c r="U22" s="7"/>
    </row>
    <row r="23" spans="12:22" ht="15" thickTop="1" x14ac:dyDescent="0.3"/>
    <row r="25" spans="12:22" x14ac:dyDescent="0.3">
      <c r="U25" s="8" t="s">
        <v>12</v>
      </c>
      <c r="V25" s="8"/>
    </row>
    <row r="26" spans="12:22" x14ac:dyDescent="0.3">
      <c r="U26" s="6">
        <f>-P17</f>
        <v>4000</v>
      </c>
    </row>
    <row r="27" spans="12:22" x14ac:dyDescent="0.3">
      <c r="U27" s="7"/>
    </row>
    <row r="28" spans="12:22" ht="15" thickBot="1" x14ac:dyDescent="0.35">
      <c r="O28" s="11" t="s">
        <v>13</v>
      </c>
      <c r="P28" s="11" t="s">
        <v>14</v>
      </c>
      <c r="U28" s="7"/>
    </row>
    <row r="29" spans="12:22" ht="15" thickTop="1" x14ac:dyDescent="0.3">
      <c r="U29" s="7"/>
    </row>
    <row r="30" spans="12:22" x14ac:dyDescent="0.3">
      <c r="L30" s="4" t="s">
        <v>19</v>
      </c>
      <c r="M30" s="4"/>
      <c r="N30" s="4"/>
      <c r="O30" s="1">
        <f>-P17</f>
        <v>4000</v>
      </c>
      <c r="U30" s="7"/>
    </row>
    <row r="31" spans="12:22" x14ac:dyDescent="0.3">
      <c r="L31" s="4" t="s">
        <v>15</v>
      </c>
      <c r="M31" s="4"/>
      <c r="N31" s="4"/>
      <c r="P31" s="1">
        <f>O30</f>
        <v>4000</v>
      </c>
    </row>
    <row r="32" spans="12:22" x14ac:dyDescent="0.3">
      <c r="L32" s="4"/>
      <c r="M32" s="4"/>
      <c r="N32" s="4"/>
    </row>
    <row r="33" spans="12:16" x14ac:dyDescent="0.3">
      <c r="L33" s="4" t="s">
        <v>16</v>
      </c>
      <c r="M33" s="4"/>
      <c r="N33" s="4"/>
      <c r="P33" s="1">
        <f>V18</f>
        <v>113000</v>
      </c>
    </row>
    <row r="34" spans="12:16" x14ac:dyDescent="0.3">
      <c r="L34" s="4" t="s">
        <v>16</v>
      </c>
      <c r="M34" s="4"/>
      <c r="N34" s="4"/>
      <c r="O34" s="1">
        <f>U19</f>
        <v>133000</v>
      </c>
    </row>
    <row r="35" spans="12:16" x14ac:dyDescent="0.3">
      <c r="L35" s="4" t="s">
        <v>15</v>
      </c>
      <c r="M35" s="4"/>
      <c r="N35" s="4"/>
      <c r="O35" s="1">
        <f>U10</f>
        <v>113000</v>
      </c>
    </row>
    <row r="36" spans="12:16" ht="15" thickBot="1" x14ac:dyDescent="0.35">
      <c r="L36" s="4" t="s">
        <v>15</v>
      </c>
      <c r="M36" s="4"/>
      <c r="N36" s="4"/>
      <c r="O36" s="2"/>
      <c r="P36" s="2">
        <f>V11</f>
        <v>133000</v>
      </c>
    </row>
    <row r="37" spans="12:16" ht="15" thickTop="1" x14ac:dyDescent="0.3">
      <c r="L37" s="4"/>
      <c r="M37" s="4"/>
      <c r="N37" s="4"/>
      <c r="O37" s="1">
        <f>SUM(O30:O36)</f>
        <v>250000</v>
      </c>
      <c r="P37" s="1">
        <f>SUM(P30:P36)</f>
        <v>250000</v>
      </c>
    </row>
    <row r="38" spans="12:16" x14ac:dyDescent="0.3">
      <c r="L38" s="4"/>
      <c r="M38" s="4"/>
      <c r="N38" s="4"/>
    </row>
    <row r="39" spans="12:16" ht="15" thickBot="1" x14ac:dyDescent="0.35">
      <c r="M39" s="1" t="s">
        <v>17</v>
      </c>
      <c r="O39" s="2">
        <f>O37-P37</f>
        <v>0</v>
      </c>
    </row>
    <row r="40" spans="12:16" ht="15" thickTop="1" x14ac:dyDescent="0.3"/>
  </sheetData>
  <mergeCells count="13">
    <mergeCell ref="L38:N38"/>
    <mergeCell ref="L32:N32"/>
    <mergeCell ref="L33:N33"/>
    <mergeCell ref="L34:N34"/>
    <mergeCell ref="L35:N35"/>
    <mergeCell ref="L36:N36"/>
    <mergeCell ref="L37:N37"/>
    <mergeCell ref="L22:Q22"/>
    <mergeCell ref="U7:V7"/>
    <mergeCell ref="U17:V17"/>
    <mergeCell ref="U25:V25"/>
    <mergeCell ref="L30:N30"/>
    <mergeCell ref="L31:N3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Bankaafstemming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Ingunn Hauksdóttir</dc:creator>
  <cp:lastModifiedBy>Pálsson, Unnar F</cp:lastModifiedBy>
  <dcterms:created xsi:type="dcterms:W3CDTF">2014-09-22T11:20:45Z</dcterms:created>
  <dcterms:modified xsi:type="dcterms:W3CDTF">2023-09-19T11:18:02Z</dcterms:modified>
</cp:coreProperties>
</file>