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donnac/Desktop/haust24/Reikningshald/lausn/dæmatímalausn/"/>
    </mc:Choice>
  </mc:AlternateContent>
  <xr:revisionPtr revIDLastSave="0" documentId="13_ncr:1_{16571711-9B54-5048-B31A-516590B5BBFF}" xr6:coauthVersionLast="47" xr6:coauthVersionMax="47" xr10:uidLastSave="{00000000-0000-0000-0000-000000000000}"/>
  <bookViews>
    <workbookView xWindow="0" yWindow="740" windowWidth="34560" windowHeight="21600" xr2:uid="{00000000-000D-0000-FFFF-FFFF00000000}"/>
  </bookViews>
  <sheets>
    <sheet name="Exercise 4-12B" sheetId="5" r:id="rId1"/>
    <sheet name="Exercise 4-18A" sheetId="10" r:id="rId2"/>
    <sheet name="Exercise 4-19A" sheetId="11" r:id="rId3"/>
    <sheet name="Exercise 4-17A" sheetId="8" r:id="rId4"/>
  </sheets>
  <definedNames>
    <definedName name="_xlnm.Print_Area" localSheetId="0">'Exercise 4-12B'!$A$2:$L$105</definedName>
    <definedName name="_xlnm.Print_Area" localSheetId="1">'Exercise 4-18A'!$A$1:$H$31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9" i="5" l="1"/>
  <c r="G87" i="5"/>
  <c r="K36" i="5"/>
  <c r="F77" i="5"/>
  <c r="E46" i="8"/>
  <c r="G23" i="8"/>
  <c r="E23" i="8"/>
  <c r="D24" i="11"/>
  <c r="D25" i="11"/>
  <c r="D37" i="11"/>
  <c r="F18" i="10"/>
  <c r="C18" i="10"/>
  <c r="E18" i="10"/>
  <c r="E24" i="8" l="1"/>
  <c r="B21" i="8"/>
  <c r="H15" i="11" l="1"/>
  <c r="D15" i="11"/>
  <c r="H18" i="11"/>
  <c r="D18" i="11"/>
  <c r="G40" i="8" l="1"/>
  <c r="G35" i="8"/>
  <c r="G34" i="8"/>
  <c r="G36" i="8" s="1"/>
  <c r="G30" i="8"/>
  <c r="P19" i="8"/>
  <c r="U12" i="8"/>
  <c r="U11" i="8"/>
  <c r="U13" i="8" s="1"/>
  <c r="U16" i="8" s="1"/>
  <c r="P11" i="8"/>
  <c r="P12" i="8"/>
  <c r="H14" i="11" l="1"/>
  <c r="D14" i="11"/>
  <c r="E8" i="10"/>
  <c r="C8" i="10"/>
  <c r="E19" i="10" l="1"/>
  <c r="C19" i="10"/>
  <c r="C11" i="10"/>
  <c r="D16" i="11"/>
  <c r="F14" i="11"/>
  <c r="F18" i="11"/>
  <c r="F15" i="11"/>
  <c r="J14" i="11"/>
  <c r="J18" i="11"/>
  <c r="H16" i="11"/>
  <c r="H37" i="11" s="1"/>
  <c r="J15" i="11"/>
  <c r="F16" i="11"/>
  <c r="D19" i="11"/>
  <c r="F19" i="11" s="1"/>
  <c r="E11" i="10"/>
  <c r="F19" i="10" s="1"/>
  <c r="G96" i="5"/>
  <c r="G88" i="5"/>
  <c r="G86" i="5"/>
  <c r="J89" i="5"/>
  <c r="F76" i="5"/>
  <c r="B77" i="5"/>
  <c r="B76" i="5"/>
  <c r="K37" i="5"/>
  <c r="B73" i="5"/>
  <c r="B68" i="5"/>
  <c r="B67" i="5"/>
  <c r="F62" i="5"/>
  <c r="C28" i="10" l="1"/>
  <c r="F78" i="5"/>
  <c r="J16" i="11"/>
  <c r="G95" i="5"/>
  <c r="G97" i="5" s="1"/>
  <c r="H19" i="11"/>
  <c r="J19" i="11" s="1"/>
  <c r="E28" i="10"/>
  <c r="F58" i="5"/>
  <c r="F57" i="5"/>
  <c r="F59" i="5" s="1"/>
  <c r="F63" i="5" s="1"/>
  <c r="G36" i="5"/>
  <c r="F73" i="5" s="1"/>
  <c r="F80" i="5" s="1"/>
  <c r="B45" i="5"/>
  <c r="F68" i="5" s="1"/>
  <c r="B36" i="5"/>
  <c r="F67" i="5" s="1"/>
  <c r="G23" i="5"/>
  <c r="G21" i="5"/>
  <c r="G19" i="5"/>
  <c r="G15" i="5"/>
  <c r="G13" i="5"/>
  <c r="H25" i="11" l="1"/>
  <c r="H24" i="11"/>
  <c r="F70" i="5"/>
  <c r="G9" i="5"/>
  <c r="C21" i="8" l="1"/>
  <c r="R21" i="8"/>
  <c r="N21" i="8"/>
  <c r="L21" i="8"/>
  <c r="J21" i="8"/>
  <c r="I21" i="8"/>
  <c r="G21" i="8"/>
  <c r="D21" i="8"/>
  <c r="E21" i="8"/>
  <c r="B26" i="8" l="1"/>
  <c r="G29" i="8"/>
  <c r="G31" i="8" s="1"/>
  <c r="G38" i="8" s="1"/>
  <c r="P21" i="8"/>
  <c r="G41"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Pálsson, Unnar F</author>
  </authors>
  <commentList>
    <comment ref="B28" authorId="0" shapeId="0" xr:uid="{259D0FE2-109F-44E3-A7CE-5283AA3E05DB}">
      <text>
        <r>
          <rPr>
            <b/>
            <sz val="9"/>
            <color indexed="81"/>
            <rFont val="Tahoma"/>
            <family val="2"/>
          </rPr>
          <t>Pálsson, Unnar F:</t>
        </r>
        <r>
          <rPr>
            <sz val="9"/>
            <color indexed="81"/>
            <rFont val="Tahoma"/>
            <family val="2"/>
          </rPr>
          <t xml:space="preserve">
Á ensku Return on Equity, skammstafað ROE.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Pálsson, Unnar F</author>
  </authors>
  <commentList>
    <comment ref="B24" authorId="0" shapeId="0" xr:uid="{994AF562-45AA-48A8-AB92-11BFFB5A8020}">
      <text>
        <r>
          <rPr>
            <b/>
            <sz val="9"/>
            <color indexed="81"/>
            <rFont val="Tahoma"/>
            <family val="2"/>
          </rPr>
          <t>Pálsson, Unnar F:</t>
        </r>
        <r>
          <rPr>
            <sz val="9"/>
            <color indexed="81"/>
            <rFont val="Tahoma"/>
            <family val="2"/>
          </rPr>
          <t xml:space="preserve">
Á ensku Return on assets, skammstafað ROA.</t>
        </r>
      </text>
    </comment>
    <comment ref="B25" authorId="0" shapeId="0" xr:uid="{56D7DA6B-B37F-4016-828C-E884F68E14DA}">
      <text>
        <r>
          <rPr>
            <b/>
            <sz val="9"/>
            <color indexed="81"/>
            <rFont val="Tahoma"/>
            <family val="2"/>
          </rPr>
          <t>Pálsson, Unnar F:</t>
        </r>
        <r>
          <rPr>
            <sz val="9"/>
            <color indexed="81"/>
            <rFont val="Tahoma"/>
            <family val="2"/>
          </rPr>
          <t xml:space="preserve">
Á ensku Return on equity, skammstafað ROE.</t>
        </r>
      </text>
    </comment>
  </commentList>
</comments>
</file>

<file path=xl/sharedStrings.xml><?xml version="1.0" encoding="utf-8"?>
<sst xmlns="http://schemas.openxmlformats.org/spreadsheetml/2006/main" count="230" uniqueCount="146">
  <si>
    <t>a.</t>
  </si>
  <si>
    <t>=</t>
  </si>
  <si>
    <t>+</t>
  </si>
  <si>
    <t>Debit</t>
  </si>
  <si>
    <t>Credit</t>
  </si>
  <si>
    <t>c.</t>
  </si>
  <si>
    <t>d.</t>
  </si>
  <si>
    <t>b.</t>
  </si>
  <si>
    <t>Reikningar</t>
  </si>
  <si>
    <r>
      <t xml:space="preserve">KSV </t>
    </r>
    <r>
      <rPr>
        <i/>
        <sz val="10"/>
        <color theme="1"/>
        <rFont val="Arial"/>
        <family val="2"/>
      </rPr>
      <t>(Cost of Goods Sold)</t>
    </r>
  </si>
  <si>
    <r>
      <t xml:space="preserve">Eignir </t>
    </r>
    <r>
      <rPr>
        <i/>
        <sz val="10"/>
        <color theme="1"/>
        <rFont val="Arial"/>
        <family val="2"/>
      </rPr>
      <t>(Assets)</t>
    </r>
  </si>
  <si>
    <r>
      <t xml:space="preserve">Skuldir </t>
    </r>
    <r>
      <rPr>
        <i/>
        <sz val="10"/>
        <color theme="1"/>
        <rFont val="Arial"/>
        <family val="2"/>
      </rPr>
      <t>(Liabilities)</t>
    </r>
  </si>
  <si>
    <r>
      <t xml:space="preserve">E.fé </t>
    </r>
    <r>
      <rPr>
        <i/>
        <sz val="10"/>
        <color theme="1"/>
        <rFont val="Arial"/>
        <family val="2"/>
      </rPr>
      <t>(Stockholders’ Equity)</t>
    </r>
  </si>
  <si>
    <r>
      <t xml:space="preserve">Handb.fé </t>
    </r>
    <r>
      <rPr>
        <i/>
        <sz val="10"/>
        <color theme="1"/>
        <rFont val="Arial"/>
        <family val="2"/>
      </rPr>
      <t>(Cash)</t>
    </r>
  </si>
  <si>
    <r>
      <t xml:space="preserve">Viðsk.skuld </t>
    </r>
    <r>
      <rPr>
        <i/>
        <sz val="10"/>
        <color theme="1"/>
        <rFont val="Arial"/>
        <family val="2"/>
      </rPr>
      <t>(Acc. Payable)</t>
    </r>
  </si>
  <si>
    <r>
      <t xml:space="preserve">Hl.fé </t>
    </r>
    <r>
      <rPr>
        <i/>
        <sz val="10"/>
        <color theme="1"/>
        <rFont val="Arial"/>
        <family val="2"/>
      </rPr>
      <t>(Common Stock)</t>
    </r>
  </si>
  <si>
    <r>
      <t xml:space="preserve">ÓRE </t>
    </r>
    <r>
      <rPr>
        <i/>
        <sz val="10"/>
        <color theme="1"/>
        <rFont val="Arial"/>
        <family val="2"/>
      </rPr>
      <t>(Retained Earnings)</t>
    </r>
  </si>
  <si>
    <r>
      <t xml:space="preserve">Sala </t>
    </r>
    <r>
      <rPr>
        <i/>
        <sz val="10"/>
        <color theme="1"/>
        <rFont val="Arial"/>
        <family val="2"/>
      </rPr>
      <t>(Sales Revenue)</t>
    </r>
  </si>
  <si>
    <r>
      <t xml:space="preserve">Flutn.k. </t>
    </r>
    <r>
      <rPr>
        <i/>
        <sz val="10"/>
        <color theme="1"/>
        <rFont val="Arial"/>
        <family val="2"/>
      </rPr>
      <t>(Transport.-out)</t>
    </r>
  </si>
  <si>
    <r>
      <t xml:space="preserve">Dabók </t>
    </r>
    <r>
      <rPr>
        <b/>
        <i/>
        <sz val="11"/>
        <color theme="1"/>
        <rFont val="Arial"/>
        <family val="2"/>
      </rPr>
      <t>(general journal)</t>
    </r>
  </si>
  <si>
    <r>
      <t xml:space="preserve">T-reikningar í aðalbók </t>
    </r>
    <r>
      <rPr>
        <b/>
        <i/>
        <sz val="11"/>
        <color theme="1"/>
        <rFont val="Arial"/>
        <family val="2"/>
      </rPr>
      <t>(gereral ledger)</t>
    </r>
  </si>
  <si>
    <t>Stilla upp RR, EHR og Sj.st.</t>
  </si>
  <si>
    <t xml:space="preserve">Eignir </t>
  </si>
  <si>
    <t>Skuldir</t>
  </si>
  <si>
    <t>Eigið fé</t>
  </si>
  <si>
    <t>Vörub. (Merch.dse. Inventory)</t>
  </si>
  <si>
    <t>Eignir samtals</t>
  </si>
  <si>
    <t>Handb.fé</t>
  </si>
  <si>
    <t>Hl.fé</t>
  </si>
  <si>
    <t>ÓRE</t>
  </si>
  <si>
    <t>E.fé samtals</t>
  </si>
  <si>
    <t>Skuldir og e.fé samtals</t>
  </si>
  <si>
    <r>
      <t xml:space="preserve">Rekstrarhreyfingar </t>
    </r>
    <r>
      <rPr>
        <i/>
        <sz val="10"/>
        <color theme="1"/>
        <rFont val="Arial"/>
        <family val="2"/>
      </rPr>
      <t>(operating activities)</t>
    </r>
  </si>
  <si>
    <r>
      <t>Fjárfestingahreyfingar</t>
    </r>
    <r>
      <rPr>
        <i/>
        <sz val="10"/>
        <color theme="1"/>
        <rFont val="Arial"/>
        <family val="2"/>
      </rPr>
      <t xml:space="preserve"> (investing activities)</t>
    </r>
  </si>
  <si>
    <r>
      <t xml:space="preserve">Breyting á handb.fé </t>
    </r>
    <r>
      <rPr>
        <i/>
        <sz val="10"/>
        <color theme="1"/>
        <rFont val="Arial"/>
        <family val="2"/>
      </rPr>
      <t>(net change in cash)</t>
    </r>
  </si>
  <si>
    <r>
      <t xml:space="preserve">Handb.fé í árbyrjun </t>
    </r>
    <r>
      <rPr>
        <i/>
        <sz val="9"/>
        <color theme="1"/>
        <rFont val="Arial"/>
        <family val="2"/>
      </rPr>
      <t>(beginning cash balance)</t>
    </r>
  </si>
  <si>
    <r>
      <t xml:space="preserve">Handb.fé í árlok </t>
    </r>
    <r>
      <rPr>
        <i/>
        <sz val="9"/>
        <color theme="1"/>
        <rFont val="Arial"/>
        <family val="2"/>
      </rPr>
      <t>(ending cash balance)</t>
    </r>
  </si>
  <si>
    <r>
      <t xml:space="preserve">Fjármögnunarhreyfingar </t>
    </r>
    <r>
      <rPr>
        <i/>
        <sz val="9"/>
        <color theme="1"/>
        <rFont val="Arial"/>
        <family val="2"/>
      </rPr>
      <t>(financing activities)</t>
    </r>
  </si>
  <si>
    <t>Efnahagsreikningur</t>
  </si>
  <si>
    <t>Rekstrarreikningur</t>
  </si>
  <si>
    <t xml:space="preserve"> =</t>
  </si>
  <si>
    <t xml:space="preserve">Skuldir </t>
  </si>
  <si>
    <t xml:space="preserve"> +</t>
  </si>
  <si>
    <t xml:space="preserve">Eigið fé </t>
  </si>
  <si>
    <t>T</t>
  </si>
  <si>
    <t>G</t>
  </si>
  <si>
    <t>Hagn/tap</t>
  </si>
  <si>
    <t>-</t>
  </si>
  <si>
    <t>Vkr.</t>
  </si>
  <si>
    <t>Birgðir</t>
  </si>
  <si>
    <t>Lóð</t>
  </si>
  <si>
    <t>6a</t>
  </si>
  <si>
    <t>St.1.1.</t>
  </si>
  <si>
    <t>St.31.12.</t>
  </si>
  <si>
    <t>Sjóðst.</t>
  </si>
  <si>
    <t>Sala (net sale)</t>
  </si>
  <si>
    <t>Hagnaður (net income)</t>
  </si>
  <si>
    <t>Forsendur:</t>
  </si>
  <si>
    <t>Sala (nettó)</t>
  </si>
  <si>
    <t>KSV</t>
  </si>
  <si>
    <t>Framlegð</t>
  </si>
  <si>
    <t>Sölu-og stjórn.k.</t>
  </si>
  <si>
    <t>Hagn.</t>
  </si>
  <si>
    <t>Hagnaðar-%</t>
  </si>
  <si>
    <t xml:space="preserve"> </t>
  </si>
  <si>
    <t>Sala</t>
  </si>
  <si>
    <t>Rekstrargjöld</t>
  </si>
  <si>
    <t>Heildareignir</t>
  </si>
  <si>
    <t>Common size income statements</t>
  </si>
  <si>
    <t>%</t>
  </si>
  <si>
    <t>RR ár 2016</t>
  </si>
  <si>
    <t>EHR 31.12.2016</t>
  </si>
  <si>
    <t>Sj.st. ár 2016</t>
  </si>
  <si>
    <t>1)</t>
  </si>
  <si>
    <t>Viðskiptaskuldir</t>
  </si>
  <si>
    <t xml:space="preserve">2) </t>
  </si>
  <si>
    <t>Vörubirgðir</t>
  </si>
  <si>
    <t>Handbært fé</t>
  </si>
  <si>
    <t>3)</t>
  </si>
  <si>
    <t>4)</t>
  </si>
  <si>
    <t>5)</t>
  </si>
  <si>
    <t>6)</t>
  </si>
  <si>
    <t>Flutningskostnaður</t>
  </si>
  <si>
    <t>7)</t>
  </si>
  <si>
    <t>1.1.</t>
  </si>
  <si>
    <t>2)</t>
  </si>
  <si>
    <t>Sala (Net Sales)</t>
  </si>
  <si>
    <r>
      <t xml:space="preserve">Brúttó ágóði </t>
    </r>
    <r>
      <rPr>
        <i/>
        <sz val="10"/>
        <color theme="1"/>
        <rFont val="Arial"/>
        <family val="2"/>
      </rPr>
      <t>(Gross Margin)</t>
    </r>
  </si>
  <si>
    <t>Rekstrargjöld (Operating Expenses):</t>
  </si>
  <si>
    <r>
      <t>Flutningskostn.</t>
    </r>
    <r>
      <rPr>
        <i/>
        <sz val="10"/>
        <color theme="1"/>
        <rFont val="Arial"/>
        <family val="2"/>
      </rPr>
      <t xml:space="preserve"> (Transportation-out)</t>
    </r>
  </si>
  <si>
    <r>
      <t xml:space="preserve">Hagnaður </t>
    </r>
    <r>
      <rPr>
        <i/>
        <sz val="10"/>
        <color theme="1"/>
        <rFont val="Arial"/>
        <family val="2"/>
      </rPr>
      <t>(Net Income)</t>
    </r>
  </si>
  <si>
    <t>lok3</t>
  </si>
  <si>
    <t>Lok2</t>
  </si>
  <si>
    <t>lok2</t>
  </si>
  <si>
    <t>lok1</t>
  </si>
  <si>
    <t>REH</t>
  </si>
  <si>
    <t>Innborganir frá viðskiptavinum</t>
  </si>
  <si>
    <t>Greitt v/vörukaupa</t>
  </si>
  <si>
    <t>Greidd önnur rekstrargjöld</t>
  </si>
  <si>
    <t>Rekstrarhreyfingar samtals</t>
  </si>
  <si>
    <t>Ksv</t>
  </si>
  <si>
    <t>Viðsk.sk</t>
  </si>
  <si>
    <t>3a)</t>
  </si>
  <si>
    <t>3b)</t>
  </si>
  <si>
    <t>4a)</t>
  </si>
  <si>
    <t>6a)</t>
  </si>
  <si>
    <t>6b)</t>
  </si>
  <si>
    <t>8)</t>
  </si>
  <si>
    <t>RHE</t>
  </si>
  <si>
    <t>4b)</t>
  </si>
  <si>
    <t>FFH</t>
  </si>
  <si>
    <t>Sala nettó</t>
  </si>
  <si>
    <t>Brúttó ágóði</t>
  </si>
  <si>
    <t>Rekstrarkostnaður</t>
  </si>
  <si>
    <t>Stjórnunarkostnaður</t>
  </si>
  <si>
    <t>Rekstrarkostnaður alls</t>
  </si>
  <si>
    <t>Tap vegna sölu lands</t>
  </si>
  <si>
    <t>Rekstrarhagnaður</t>
  </si>
  <si>
    <t>Return on sales</t>
  </si>
  <si>
    <t>e.</t>
  </si>
  <si>
    <t>Atlanta</t>
  </si>
  <si>
    <t>Boston</t>
  </si>
  <si>
    <t>From the viewpoint of the owners, Boston was more profitable.</t>
  </si>
  <si>
    <t>Memphis</t>
  </si>
  <si>
    <t>Billings</t>
  </si>
  <si>
    <t>Atlanta er high-end retailer og Boston discounter.</t>
  </si>
  <si>
    <t xml:space="preserve">EXERCISE 4-12B </t>
  </si>
  <si>
    <t>dags.</t>
  </si>
  <si>
    <t xml:space="preserve">Exercise 4-18A </t>
  </si>
  <si>
    <t>Arðsemi eigin fjár =</t>
  </si>
  <si>
    <t>Álagning</t>
  </si>
  <si>
    <t>Framlegð í %</t>
  </si>
  <si>
    <t>Álagning í %</t>
  </si>
  <si>
    <t xml:space="preserve">Exercise 4-19A </t>
  </si>
  <si>
    <t>Hagnaður</t>
  </si>
  <si>
    <t>Arðsemi eigna =</t>
  </si>
  <si>
    <t>Billings, því Billings er með hærri arðsemi eigin fjár (Return on equity, ROE) en Memphis.</t>
  </si>
  <si>
    <t>því framlegðarhlutfallið er lægra hjá því félagi en hjá Memphis (25% hjá Billings en 30% hjá Memphis)</t>
  </si>
  <si>
    <t>þar sem álagningin er lægri en hjá Memphis.</t>
  </si>
  <si>
    <t xml:space="preserve">Framlegðarhlutfallið bendir til þess að Billings sé "the discounter" (lágvöruverðsverslun) </t>
  </si>
  <si>
    <t>Ennfremur gefur álagning  vísbendingu um að Billings sé lágvöruverðsverslun</t>
  </si>
  <si>
    <t xml:space="preserve">EXERCISE 4-17A </t>
  </si>
  <si>
    <t>afstemming</t>
  </si>
  <si>
    <t>RR ár 2</t>
  </si>
  <si>
    <t>Ár 1</t>
  </si>
  <si>
    <t>Ár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</si>
</sst>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kr.&quot;_-;\-* #,##0.00\ &quot;kr.&quot;_-;_-* &quot;-&quot;??\ &quot;kr.&quot;_-;_-@_-"/>
    <numFmt numFmtId="164" formatCode="0.0%"/>
    <numFmt numFmtId="165" formatCode="#,##0;[Red]\(#,##0\)"/>
    <numFmt numFmtId="166" formatCode="0;[Red]0"/>
  </numFmts>
  <fonts count="19" x14ac:knownFonts="1">
    <font>
      <sz val="11"/>
      <color theme="1"/>
      <name val="Calibri"/>
      <family val="2"/>
      <scheme val="minor"/>
    </font>
    <font>
      <b/>
      <sz val="12"/>
      <color theme="1"/>
      <name val="Arial"/>
      <family val="2"/>
    </font>
    <font>
      <sz val="11"/>
      <color theme="1"/>
      <name val="Calibri"/>
      <family val="2"/>
      <scheme val="minor"/>
    </font>
    <font>
      <b/>
      <sz val="11"/>
      <color theme="1"/>
      <name val="Arial"/>
      <family val="2"/>
    </font>
    <font>
      <b/>
      <sz val="10"/>
      <color theme="1"/>
      <name val="Arial"/>
      <family val="2"/>
    </font>
    <font>
      <sz val="11"/>
      <color theme="1"/>
      <name val="Arial"/>
      <family val="2"/>
    </font>
    <font>
      <sz val="9"/>
      <color theme="1"/>
      <name val="Arial"/>
      <family val="2"/>
    </font>
    <font>
      <b/>
      <i/>
      <sz val="11"/>
      <color theme="1"/>
      <name val="Arial"/>
      <family val="2"/>
    </font>
    <font>
      <sz val="10"/>
      <color theme="1"/>
      <name val="Arial"/>
      <family val="2"/>
    </font>
    <font>
      <i/>
      <sz val="10"/>
      <color theme="1"/>
      <name val="Arial"/>
      <family val="2"/>
    </font>
    <font>
      <i/>
      <sz val="9"/>
      <color theme="1"/>
      <name val="Arial"/>
      <family val="2"/>
    </font>
    <font>
      <b/>
      <sz val="10"/>
      <color rgb="FFFF0000"/>
      <name val="Arial"/>
      <family val="2"/>
    </font>
    <font>
      <sz val="10"/>
      <name val="Arial"/>
      <family val="2"/>
    </font>
    <font>
      <b/>
      <sz val="10"/>
      <name val="Arial"/>
      <family val="2"/>
    </font>
    <font>
      <sz val="11"/>
      <color rgb="FF0070C0"/>
      <name val="Helvetica"/>
      <family val="2"/>
    </font>
    <font>
      <b/>
      <sz val="11"/>
      <color theme="3"/>
      <name val="Arial"/>
      <family val="2"/>
    </font>
    <font>
      <sz val="12"/>
      <color theme="1"/>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2"/>
        <bgColor indexed="64"/>
      </patternFill>
    </fill>
    <fill>
      <patternFill patternType="solid">
        <fgColor theme="6" tint="0.59999389629810485"/>
        <bgColor indexed="64"/>
      </patternFill>
    </fill>
    <fill>
      <patternFill patternType="solid">
        <fgColor rgb="FFFDE8D7"/>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92D050"/>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48">
    <xf numFmtId="0" fontId="0" fillId="0" borderId="0" xfId="0"/>
    <xf numFmtId="165" fontId="1" fillId="0" borderId="0" xfId="0" applyNumberFormat="1" applyFont="1"/>
    <xf numFmtId="165" fontId="5" fillId="0" borderId="0" xfId="0" applyNumberFormat="1" applyFont="1"/>
    <xf numFmtId="165" fontId="8" fillId="0" borderId="0" xfId="0" applyNumberFormat="1" applyFont="1"/>
    <xf numFmtId="165" fontId="3" fillId="0" borderId="0" xfId="0" applyNumberFormat="1" applyFont="1"/>
    <xf numFmtId="165" fontId="8" fillId="0" borderId="0" xfId="0" applyNumberFormat="1" applyFont="1" applyAlignment="1">
      <alignment vertical="top" wrapText="1"/>
    </xf>
    <xf numFmtId="165" fontId="8" fillId="0" borderId="0" xfId="0" applyNumberFormat="1" applyFont="1" applyAlignment="1">
      <alignment horizontal="center"/>
    </xf>
    <xf numFmtId="165" fontId="8" fillId="0" borderId="0" xfId="0" applyNumberFormat="1" applyFont="1" applyAlignment="1">
      <alignment wrapText="1"/>
    </xf>
    <xf numFmtId="165" fontId="8" fillId="0" borderId="0" xfId="0" applyNumberFormat="1" applyFont="1" applyAlignment="1">
      <alignment horizontal="left"/>
    </xf>
    <xf numFmtId="165" fontId="8" fillId="0" borderId="0" xfId="0" applyNumberFormat="1" applyFont="1" applyAlignment="1">
      <alignment horizontal="right"/>
    </xf>
    <xf numFmtId="165" fontId="8" fillId="0" borderId="8" xfId="0" applyNumberFormat="1" applyFont="1" applyBorder="1" applyAlignment="1">
      <alignment horizontal="center" wrapText="1"/>
    </xf>
    <xf numFmtId="165" fontId="8" fillId="0" borderId="8" xfId="0" applyNumberFormat="1" applyFont="1" applyBorder="1" applyAlignment="1">
      <alignment horizontal="left" wrapText="1"/>
    </xf>
    <xf numFmtId="165" fontId="8" fillId="0" borderId="8" xfId="0" applyNumberFormat="1" applyFont="1" applyBorder="1"/>
    <xf numFmtId="165" fontId="8" fillId="0" borderId="8" xfId="0" applyNumberFormat="1" applyFont="1" applyBorder="1" applyAlignment="1">
      <alignment horizontal="right" wrapText="1"/>
    </xf>
    <xf numFmtId="165" fontId="8" fillId="0" borderId="0" xfId="0" applyNumberFormat="1" applyFont="1" applyAlignment="1">
      <alignment horizontal="left" wrapText="1"/>
    </xf>
    <xf numFmtId="165" fontId="8" fillId="0" borderId="0" xfId="0" applyNumberFormat="1" applyFont="1" applyAlignment="1">
      <alignment horizontal="left" vertical="top" wrapText="1"/>
    </xf>
    <xf numFmtId="165" fontId="8" fillId="0" borderId="0" xfId="0" applyNumberFormat="1" applyFont="1" applyAlignment="1">
      <alignment horizontal="right" vertical="top" wrapText="1"/>
    </xf>
    <xf numFmtId="165" fontId="8" fillId="0" borderId="0" xfId="0" applyNumberFormat="1" applyFont="1" applyAlignment="1">
      <alignment horizontal="right" wrapText="1"/>
    </xf>
    <xf numFmtId="165" fontId="8" fillId="0" borderId="3" xfId="0" applyNumberFormat="1" applyFont="1" applyBorder="1" applyAlignment="1">
      <alignment wrapText="1"/>
    </xf>
    <xf numFmtId="165" fontId="8" fillId="0" borderId="5" xfId="0" applyNumberFormat="1" applyFont="1" applyBorder="1" applyAlignment="1">
      <alignment wrapText="1"/>
    </xf>
    <xf numFmtId="165" fontId="8" fillId="0" borderId="1" xfId="0" applyNumberFormat="1" applyFont="1" applyBorder="1" applyAlignment="1">
      <alignment wrapText="1"/>
    </xf>
    <xf numFmtId="165" fontId="8" fillId="0" borderId="6" xfId="0" applyNumberFormat="1" applyFont="1" applyBorder="1" applyAlignment="1">
      <alignment wrapText="1"/>
    </xf>
    <xf numFmtId="165" fontId="8" fillId="0" borderId="0" xfId="0" applyNumberFormat="1" applyFont="1" applyAlignment="1">
      <alignment horizontal="justify" vertical="top" wrapText="1"/>
    </xf>
    <xf numFmtId="165" fontId="8" fillId="0" borderId="0" xfId="0" applyNumberFormat="1" applyFont="1" applyAlignment="1">
      <alignment horizontal="left" indent="2"/>
    </xf>
    <xf numFmtId="165" fontId="8" fillId="0" borderId="1" xfId="0" applyNumberFormat="1" applyFont="1" applyBorder="1" applyAlignment="1">
      <alignment horizontal="right" vertical="top" wrapText="1"/>
    </xf>
    <xf numFmtId="165" fontId="8" fillId="0" borderId="11" xfId="0" applyNumberFormat="1" applyFont="1" applyBorder="1" applyAlignment="1">
      <alignment horizontal="right" vertical="top" wrapText="1"/>
    </xf>
    <xf numFmtId="165" fontId="8" fillId="0" borderId="11" xfId="0" applyNumberFormat="1" applyFont="1" applyBorder="1" applyAlignment="1">
      <alignment horizontal="right"/>
    </xf>
    <xf numFmtId="165" fontId="4" fillId="0" borderId="0" xfId="0" applyNumberFormat="1" applyFont="1" applyAlignment="1">
      <alignment vertical="top" wrapText="1"/>
    </xf>
    <xf numFmtId="165" fontId="8" fillId="0" borderId="11" xfId="0" applyNumberFormat="1" applyFont="1" applyBorder="1" applyAlignment="1">
      <alignment wrapText="1"/>
    </xf>
    <xf numFmtId="165" fontId="4" fillId="0" borderId="0" xfId="0" applyNumberFormat="1" applyFont="1"/>
    <xf numFmtId="165" fontId="12" fillId="0" borderId="0" xfId="1" applyNumberFormat="1" applyFont="1" applyFill="1" applyBorder="1"/>
    <xf numFmtId="165" fontId="5" fillId="0" borderId="0" xfId="1" applyNumberFormat="1" applyFont="1"/>
    <xf numFmtId="165" fontId="5" fillId="0" borderId="0" xfId="1" applyNumberFormat="1" applyFont="1" applyFill="1"/>
    <xf numFmtId="165" fontId="6" fillId="0" borderId="0" xfId="1" applyNumberFormat="1" applyFont="1"/>
    <xf numFmtId="165" fontId="8" fillId="0" borderId="5" xfId="1" applyNumberFormat="1" applyFont="1" applyFill="1" applyBorder="1"/>
    <xf numFmtId="165" fontId="8" fillId="2" borderId="5" xfId="0" applyNumberFormat="1" applyFont="1" applyFill="1" applyBorder="1"/>
    <xf numFmtId="165" fontId="8" fillId="0" borderId="7" xfId="1" applyNumberFormat="1" applyFont="1" applyFill="1" applyBorder="1"/>
    <xf numFmtId="165" fontId="8" fillId="0" borderId="7" xfId="0" applyNumberFormat="1" applyFont="1" applyBorder="1"/>
    <xf numFmtId="165" fontId="8" fillId="2" borderId="7" xfId="0" applyNumberFormat="1" applyFont="1" applyFill="1" applyBorder="1"/>
    <xf numFmtId="165" fontId="8" fillId="0" borderId="5" xfId="0" applyNumberFormat="1" applyFont="1" applyBorder="1"/>
    <xf numFmtId="165" fontId="8" fillId="0" borderId="2" xfId="1" applyNumberFormat="1" applyFont="1" applyFill="1" applyBorder="1"/>
    <xf numFmtId="165" fontId="8" fillId="0" borderId="0" xfId="1" applyNumberFormat="1" applyFont="1"/>
    <xf numFmtId="165" fontId="8" fillId="0" borderId="5" xfId="1" applyNumberFormat="1" applyFont="1" applyFill="1" applyBorder="1" applyAlignment="1">
      <alignment horizontal="center"/>
    </xf>
    <xf numFmtId="165" fontId="9" fillId="0" borderId="0" xfId="1" applyNumberFormat="1" applyFont="1" applyAlignment="1">
      <alignment horizontal="right"/>
    </xf>
    <xf numFmtId="165" fontId="8" fillId="2" borderId="0" xfId="0" applyNumberFormat="1" applyFont="1" applyFill="1"/>
    <xf numFmtId="165" fontId="13" fillId="3" borderId="15" xfId="0" applyNumberFormat="1" applyFont="1" applyFill="1" applyBorder="1"/>
    <xf numFmtId="165" fontId="12" fillId="0" borderId="0" xfId="0" applyNumberFormat="1" applyFont="1"/>
    <xf numFmtId="165" fontId="12" fillId="0" borderId="0" xfId="0" applyNumberFormat="1" applyFont="1" applyAlignment="1">
      <alignment horizontal="center"/>
    </xf>
    <xf numFmtId="165" fontId="8" fillId="0" borderId="18" xfId="0" applyNumberFormat="1" applyFont="1" applyBorder="1"/>
    <xf numFmtId="165" fontId="12" fillId="0" borderId="16" xfId="0" applyNumberFormat="1" applyFont="1" applyBorder="1" applyAlignment="1">
      <alignment horizontal="center"/>
    </xf>
    <xf numFmtId="165" fontId="8" fillId="0" borderId="16" xfId="0" applyNumberFormat="1" applyFont="1" applyBorder="1" applyAlignment="1">
      <alignment horizontal="center"/>
    </xf>
    <xf numFmtId="165" fontId="8" fillId="0" borderId="5" xfId="0" applyNumberFormat="1" applyFont="1" applyBorder="1" applyAlignment="1">
      <alignment horizontal="center"/>
    </xf>
    <xf numFmtId="165" fontId="12" fillId="0" borderId="19" xfId="0" applyNumberFormat="1" applyFont="1" applyBorder="1" applyAlignment="1">
      <alignment horizontal="center"/>
    </xf>
    <xf numFmtId="165" fontId="12" fillId="0" borderId="0" xfId="0" applyNumberFormat="1" applyFont="1" applyAlignment="1">
      <alignment horizontal="right"/>
    </xf>
    <xf numFmtId="165" fontId="8" fillId="0" borderId="6" xfId="0" applyNumberFormat="1" applyFont="1" applyBorder="1"/>
    <xf numFmtId="165" fontId="8" fillId="0" borderId="6" xfId="0" applyNumberFormat="1" applyFont="1" applyBorder="1" applyAlignment="1">
      <alignment horizontal="center"/>
    </xf>
    <xf numFmtId="165" fontId="12" fillId="0" borderId="5" xfId="0" applyNumberFormat="1" applyFont="1" applyBorder="1"/>
    <xf numFmtId="165" fontId="12" fillId="0" borderId="5" xfId="0" applyNumberFormat="1" applyFont="1" applyBorder="1" applyAlignment="1">
      <alignment horizontal="center"/>
    </xf>
    <xf numFmtId="165" fontId="13" fillId="0" borderId="12" xfId="0" applyNumberFormat="1" applyFont="1" applyBorder="1"/>
    <xf numFmtId="165" fontId="9" fillId="0" borderId="0" xfId="1" applyNumberFormat="1" applyFont="1" applyAlignment="1">
      <alignment horizontal="left"/>
    </xf>
    <xf numFmtId="165" fontId="8" fillId="0" borderId="0" xfId="1" applyNumberFormat="1" applyFont="1" applyFill="1"/>
    <xf numFmtId="165" fontId="4" fillId="0" borderId="11" xfId="0" applyNumberFormat="1" applyFont="1" applyBorder="1" applyAlignment="1">
      <alignment horizontal="center"/>
    </xf>
    <xf numFmtId="165" fontId="8" fillId="0" borderId="1" xfId="1" applyNumberFormat="1" applyFont="1" applyBorder="1"/>
    <xf numFmtId="165" fontId="8" fillId="0" borderId="11" xfId="1" applyNumberFormat="1" applyFont="1" applyBorder="1"/>
    <xf numFmtId="164" fontId="8" fillId="0" borderId="0" xfId="1" applyNumberFormat="1" applyFont="1"/>
    <xf numFmtId="165" fontId="4" fillId="0" borderId="0" xfId="0" applyNumberFormat="1" applyFont="1" applyAlignment="1">
      <alignment wrapText="1"/>
    </xf>
    <xf numFmtId="164" fontId="5" fillId="0" borderId="0" xfId="0" applyNumberFormat="1" applyFont="1" applyAlignment="1">
      <alignment horizontal="center"/>
    </xf>
    <xf numFmtId="165" fontId="14" fillId="0" borderId="0" xfId="0" applyNumberFormat="1" applyFont="1" applyAlignment="1">
      <alignment horizontal="left" readingOrder="1"/>
    </xf>
    <xf numFmtId="165" fontId="5" fillId="6" borderId="0" xfId="0" applyNumberFormat="1" applyFont="1" applyFill="1"/>
    <xf numFmtId="165" fontId="3" fillId="6" borderId="0" xfId="0" applyNumberFormat="1" applyFont="1" applyFill="1"/>
    <xf numFmtId="165" fontId="3" fillId="6" borderId="1" xfId="0" applyNumberFormat="1" applyFont="1" applyFill="1" applyBorder="1"/>
    <xf numFmtId="165" fontId="3" fillId="6" borderId="10" xfId="0" applyNumberFormat="1" applyFont="1" applyFill="1" applyBorder="1"/>
    <xf numFmtId="165" fontId="3" fillId="6" borderId="0" xfId="0" applyNumberFormat="1" applyFont="1" applyFill="1" applyAlignment="1">
      <alignment horizontal="center"/>
    </xf>
    <xf numFmtId="165" fontId="3" fillId="0" borderId="0" xfId="0" applyNumberFormat="1" applyFont="1" applyAlignment="1">
      <alignment horizontal="right"/>
    </xf>
    <xf numFmtId="165" fontId="3" fillId="6" borderId="0" xfId="0" applyNumberFormat="1" applyFont="1" applyFill="1" applyAlignment="1">
      <alignment horizontal="right"/>
    </xf>
    <xf numFmtId="165" fontId="5" fillId="0" borderId="1" xfId="0" applyNumberFormat="1" applyFont="1" applyBorder="1"/>
    <xf numFmtId="0" fontId="5" fillId="0" borderId="0" xfId="0" applyFont="1"/>
    <xf numFmtId="165" fontId="5" fillId="0" borderId="0" xfId="0" applyNumberFormat="1" applyFont="1" applyAlignment="1">
      <alignment horizontal="left" indent="5"/>
    </xf>
    <xf numFmtId="165" fontId="15" fillId="6" borderId="0" xfId="0" applyNumberFormat="1" applyFont="1" applyFill="1" applyAlignment="1">
      <alignment horizontal="center"/>
    </xf>
    <xf numFmtId="165" fontId="5" fillId="0" borderId="0" xfId="0" applyNumberFormat="1" applyFont="1" applyAlignment="1">
      <alignment horizontal="right"/>
    </xf>
    <xf numFmtId="165" fontId="5" fillId="6" borderId="0" xfId="0" applyNumberFormat="1" applyFont="1" applyFill="1" applyAlignment="1">
      <alignment vertical="top" wrapText="1"/>
    </xf>
    <xf numFmtId="165" fontId="5" fillId="6" borderId="0" xfId="0" applyNumberFormat="1" applyFont="1" applyFill="1" applyAlignment="1">
      <alignment horizontal="center" vertical="top" wrapText="1"/>
    </xf>
    <xf numFmtId="165" fontId="5" fillId="6" borderId="0" xfId="0" applyNumberFormat="1" applyFont="1" applyFill="1" applyAlignment="1">
      <alignment horizontal="center"/>
    </xf>
    <xf numFmtId="165" fontId="5" fillId="0" borderId="0" xfId="0" applyNumberFormat="1" applyFont="1" applyAlignment="1">
      <alignment vertical="top" wrapText="1"/>
    </xf>
    <xf numFmtId="164" fontId="5" fillId="0" borderId="0" xfId="0" applyNumberFormat="1" applyFont="1" applyAlignment="1">
      <alignment vertical="top" wrapText="1"/>
    </xf>
    <xf numFmtId="165" fontId="5" fillId="0" borderId="0" xfId="0" applyNumberFormat="1" applyFont="1" applyAlignment="1">
      <alignment wrapText="1"/>
    </xf>
    <xf numFmtId="165" fontId="5" fillId="0" borderId="1" xfId="0" applyNumberFormat="1" applyFont="1" applyBorder="1" applyAlignment="1">
      <alignment vertical="top" wrapText="1"/>
    </xf>
    <xf numFmtId="165" fontId="5" fillId="0" borderId="11" xfId="0" applyNumberFormat="1" applyFont="1" applyBorder="1" applyAlignment="1">
      <alignment vertical="top" wrapText="1"/>
    </xf>
    <xf numFmtId="165" fontId="5" fillId="0" borderId="3" xfId="0" applyNumberFormat="1" applyFont="1" applyBorder="1" applyAlignment="1">
      <alignment vertical="top" wrapText="1"/>
    </xf>
    <xf numFmtId="165" fontId="5" fillId="0" borderId="4" xfId="0" applyNumberFormat="1" applyFont="1" applyBorder="1" applyAlignment="1">
      <alignment vertical="top" wrapText="1"/>
    </xf>
    <xf numFmtId="165" fontId="3" fillId="0" borderId="8" xfId="0" applyNumberFormat="1" applyFont="1" applyBorder="1" applyAlignment="1">
      <alignment horizontal="center" vertical="top" wrapText="1"/>
    </xf>
    <xf numFmtId="165" fontId="5" fillId="0" borderId="8" xfId="0" applyNumberFormat="1" applyFont="1" applyBorder="1" applyAlignment="1">
      <alignment horizontal="center" vertical="top" wrapText="1"/>
    </xf>
    <xf numFmtId="165" fontId="5" fillId="0" borderId="9" xfId="0" applyNumberFormat="1" applyFont="1" applyBorder="1" applyAlignment="1">
      <alignment horizontal="center" vertical="top" wrapText="1"/>
    </xf>
    <xf numFmtId="165" fontId="5" fillId="0" borderId="5" xfId="0" applyNumberFormat="1" applyFont="1" applyBorder="1" applyAlignment="1">
      <alignment vertical="top" wrapText="1"/>
    </xf>
    <xf numFmtId="165" fontId="5" fillId="0" borderId="5" xfId="0" applyNumberFormat="1" applyFont="1" applyBorder="1" applyAlignment="1">
      <alignment horizontal="right" vertical="top" wrapText="1"/>
    </xf>
    <xf numFmtId="165" fontId="5" fillId="0" borderId="6" xfId="0" applyNumberFormat="1" applyFont="1" applyBorder="1" applyAlignment="1">
      <alignment vertical="top" wrapText="1"/>
    </xf>
    <xf numFmtId="164" fontId="5" fillId="0" borderId="1" xfId="0" applyNumberFormat="1" applyFont="1" applyBorder="1" applyAlignment="1">
      <alignment vertical="top" wrapText="1"/>
    </xf>
    <xf numFmtId="164" fontId="5" fillId="0" borderId="20" xfId="0" applyNumberFormat="1" applyFont="1" applyBorder="1" applyAlignment="1">
      <alignment vertical="top" wrapText="1"/>
    </xf>
    <xf numFmtId="165" fontId="5" fillId="0" borderId="0" xfId="0" applyNumberFormat="1" applyFont="1" applyAlignment="1">
      <alignment horizontal="center" wrapText="1"/>
    </xf>
    <xf numFmtId="165" fontId="5" fillId="0" borderId="0" xfId="0" applyNumberFormat="1" applyFont="1" applyAlignment="1">
      <alignment horizontal="center"/>
    </xf>
    <xf numFmtId="165" fontId="3" fillId="0" borderId="0" xfId="0" applyNumberFormat="1" applyFont="1" applyAlignment="1">
      <alignment horizontal="center" wrapText="1"/>
    </xf>
    <xf numFmtId="165" fontId="3" fillId="0" borderId="0" xfId="0" applyNumberFormat="1" applyFont="1" applyAlignment="1">
      <alignment horizontal="center"/>
    </xf>
    <xf numFmtId="164" fontId="5" fillId="0" borderId="0" xfId="0" applyNumberFormat="1" applyFont="1" applyAlignment="1">
      <alignment horizontal="center" vertical="top" wrapText="1"/>
    </xf>
    <xf numFmtId="165" fontId="8" fillId="7" borderId="0" xfId="0" applyNumberFormat="1" applyFont="1" applyFill="1"/>
    <xf numFmtId="165" fontId="8" fillId="7" borderId="3" xfId="0" applyNumberFormat="1" applyFont="1" applyFill="1" applyBorder="1" applyAlignment="1">
      <alignment wrapText="1"/>
    </xf>
    <xf numFmtId="165" fontId="8" fillId="7" borderId="0" xfId="0" applyNumberFormat="1" applyFont="1" applyFill="1" applyAlignment="1">
      <alignment wrapText="1"/>
    </xf>
    <xf numFmtId="165" fontId="8" fillId="7" borderId="5" xfId="0" applyNumberFormat="1" applyFont="1" applyFill="1" applyBorder="1" applyAlignment="1">
      <alignment wrapText="1"/>
    </xf>
    <xf numFmtId="164" fontId="8" fillId="0" borderId="0" xfId="2" applyNumberFormat="1" applyFont="1" applyBorder="1" applyAlignment="1">
      <alignment vertical="top" wrapText="1"/>
    </xf>
    <xf numFmtId="164" fontId="8" fillId="0" borderId="0" xfId="2" applyNumberFormat="1" applyFont="1"/>
    <xf numFmtId="166" fontId="4" fillId="0" borderId="0" xfId="1" applyNumberFormat="1" applyFont="1"/>
    <xf numFmtId="165" fontId="4" fillId="0" borderId="0" xfId="0" applyNumberFormat="1" applyFont="1" applyAlignment="1">
      <alignment vertical="top"/>
    </xf>
    <xf numFmtId="0" fontId="16" fillId="0" borderId="0" xfId="0" applyFont="1" applyAlignment="1">
      <alignment vertical="top"/>
    </xf>
    <xf numFmtId="165" fontId="11" fillId="0" borderId="0" xfId="0" applyNumberFormat="1" applyFont="1" applyAlignment="1">
      <alignment horizontal="left"/>
    </xf>
    <xf numFmtId="165" fontId="8" fillId="0" borderId="1" xfId="0" applyNumberFormat="1" applyFont="1" applyBorder="1" applyAlignment="1">
      <alignment horizontal="center" wrapText="1"/>
    </xf>
    <xf numFmtId="165" fontId="4" fillId="0" borderId="7" xfId="0" applyNumberFormat="1" applyFont="1" applyBorder="1" applyAlignment="1">
      <alignment horizontal="center" vertical="top" wrapText="1"/>
    </xf>
    <xf numFmtId="165" fontId="4" fillId="0" borderId="8" xfId="0" applyNumberFormat="1" applyFont="1" applyBorder="1" applyAlignment="1">
      <alignment horizontal="center" vertical="top" wrapText="1"/>
    </xf>
    <xf numFmtId="165" fontId="4" fillId="0" borderId="9" xfId="0" applyNumberFormat="1" applyFont="1" applyBorder="1" applyAlignment="1">
      <alignment horizontal="center" vertical="top" wrapText="1"/>
    </xf>
    <xf numFmtId="165" fontId="8" fillId="0" borderId="0" xfId="0" applyNumberFormat="1" applyFont="1" applyAlignment="1">
      <alignment horizontal="left" vertical="top" wrapText="1"/>
    </xf>
    <xf numFmtId="165" fontId="8" fillId="0" borderId="0" xfId="0" applyNumberFormat="1" applyFont="1" applyAlignment="1">
      <alignment horizontal="right" vertical="top" wrapText="1"/>
    </xf>
    <xf numFmtId="165" fontId="8" fillId="0" borderId="10" xfId="0" applyNumberFormat="1" applyFont="1" applyBorder="1" applyAlignment="1">
      <alignment horizontal="center" wrapText="1"/>
    </xf>
    <xf numFmtId="165" fontId="8" fillId="0" borderId="0" xfId="0" applyNumberFormat="1" applyFont="1" applyAlignment="1">
      <alignment horizontal="center" wrapText="1"/>
    </xf>
    <xf numFmtId="165" fontId="8" fillId="0" borderId="0" xfId="0" applyNumberFormat="1" applyFont="1" applyAlignment="1">
      <alignment horizontal="center" vertical="top" wrapText="1"/>
    </xf>
    <xf numFmtId="165" fontId="8" fillId="0" borderId="0" xfId="0" applyNumberFormat="1" applyFont="1" applyAlignment="1">
      <alignment horizontal="left" wrapText="1"/>
    </xf>
    <xf numFmtId="165" fontId="4" fillId="0" borderId="0" xfId="0" applyNumberFormat="1" applyFont="1" applyAlignment="1">
      <alignment horizontal="left" wrapText="1"/>
    </xf>
    <xf numFmtId="165" fontId="4" fillId="0" borderId="0" xfId="0" applyNumberFormat="1" applyFont="1" applyAlignment="1">
      <alignment horizontal="left" vertical="top" wrapText="1"/>
    </xf>
    <xf numFmtId="165" fontId="4" fillId="0" borderId="7" xfId="0" applyNumberFormat="1" applyFont="1" applyBorder="1" applyAlignment="1">
      <alignment horizontal="center" wrapText="1"/>
    </xf>
    <xf numFmtId="165" fontId="4" fillId="0" borderId="8" xfId="0" applyNumberFormat="1" applyFont="1" applyBorder="1" applyAlignment="1">
      <alignment horizontal="center" wrapText="1"/>
    </xf>
    <xf numFmtId="165" fontId="4" fillId="0" borderId="9" xfId="0" applyNumberFormat="1" applyFont="1" applyBorder="1" applyAlignment="1">
      <alignment horizontal="center" wrapText="1"/>
    </xf>
    <xf numFmtId="165" fontId="3" fillId="0" borderId="7" xfId="0" applyNumberFormat="1" applyFont="1" applyBorder="1" applyAlignment="1">
      <alignment horizontal="center" vertical="top"/>
    </xf>
    <xf numFmtId="165" fontId="3" fillId="0" borderId="8" xfId="0" applyNumberFormat="1" applyFont="1" applyBorder="1" applyAlignment="1">
      <alignment horizontal="center" vertical="top"/>
    </xf>
    <xf numFmtId="165" fontId="3" fillId="0" borderId="9" xfId="0" applyNumberFormat="1" applyFont="1" applyBorder="1" applyAlignment="1">
      <alignment horizontal="center" vertical="top"/>
    </xf>
    <xf numFmtId="165" fontId="13" fillId="5" borderId="12" xfId="0" applyNumberFormat="1" applyFont="1" applyFill="1" applyBorder="1" applyAlignment="1">
      <alignment horizontal="center"/>
    </xf>
    <xf numFmtId="165" fontId="13" fillId="5" borderId="13" xfId="0" applyNumberFormat="1" applyFont="1" applyFill="1" applyBorder="1" applyAlignment="1">
      <alignment horizontal="center"/>
    </xf>
    <xf numFmtId="165" fontId="13" fillId="5" borderId="14" xfId="0" applyNumberFormat="1" applyFont="1" applyFill="1" applyBorder="1" applyAlignment="1">
      <alignment horizontal="center"/>
    </xf>
    <xf numFmtId="165" fontId="13" fillId="0" borderId="12" xfId="0" applyNumberFormat="1" applyFont="1" applyBorder="1" applyAlignment="1">
      <alignment horizontal="center"/>
    </xf>
    <xf numFmtId="165" fontId="13" fillId="0" borderId="14" xfId="0" applyNumberFormat="1" applyFont="1" applyBorder="1" applyAlignment="1">
      <alignment horizontal="center"/>
    </xf>
    <xf numFmtId="165" fontId="13" fillId="0" borderId="16" xfId="0" applyNumberFormat="1" applyFont="1" applyBorder="1" applyAlignment="1">
      <alignment horizontal="center"/>
    </xf>
    <xf numFmtId="165" fontId="13" fillId="0" borderId="13" xfId="0" applyNumberFormat="1" applyFont="1" applyBorder="1" applyAlignment="1">
      <alignment horizontal="center"/>
    </xf>
    <xf numFmtId="165" fontId="13" fillId="0" borderId="17" xfId="0" applyNumberFormat="1" applyFont="1" applyBorder="1" applyAlignment="1">
      <alignment horizontal="center"/>
    </xf>
    <xf numFmtId="165" fontId="13" fillId="4" borderId="12" xfId="0" applyNumberFormat="1" applyFont="1" applyFill="1" applyBorder="1" applyAlignment="1">
      <alignment horizontal="center"/>
    </xf>
    <xf numFmtId="165" fontId="13" fillId="4" borderId="13" xfId="0" applyNumberFormat="1" applyFont="1" applyFill="1" applyBorder="1" applyAlignment="1">
      <alignment horizontal="center"/>
    </xf>
    <xf numFmtId="165" fontId="13" fillId="4" borderId="14" xfId="0" applyNumberFormat="1" applyFont="1" applyFill="1" applyBorder="1" applyAlignment="1">
      <alignment horizontal="center"/>
    </xf>
    <xf numFmtId="165" fontId="8" fillId="0" borderId="0" xfId="1" applyNumberFormat="1" applyFont="1" applyAlignment="1">
      <alignment horizontal="right"/>
    </xf>
    <xf numFmtId="165" fontId="8" fillId="0" borderId="0" xfId="0" applyNumberFormat="1" applyFont="1" applyAlignment="1">
      <alignment horizontal="right"/>
    </xf>
    <xf numFmtId="165" fontId="8" fillId="0" borderId="4" xfId="0" applyNumberFormat="1" applyFont="1" applyBorder="1" applyAlignment="1">
      <alignment horizontal="left" vertical="top" wrapText="1"/>
    </xf>
    <xf numFmtId="165" fontId="8" fillId="0" borderId="7" xfId="1" applyNumberFormat="1" applyFont="1" applyBorder="1" applyAlignment="1">
      <alignment horizontal="center"/>
    </xf>
    <xf numFmtId="165" fontId="8" fillId="0" borderId="8" xfId="1" applyNumberFormat="1" applyFont="1" applyBorder="1" applyAlignment="1">
      <alignment horizontal="center"/>
    </xf>
    <xf numFmtId="165" fontId="8" fillId="0" borderId="9" xfId="1" applyNumberFormat="1" applyFont="1" applyBorder="1" applyAlignment="1">
      <alignment horizontal="center"/>
    </xf>
  </cellXfs>
  <cellStyles count="3">
    <cellStyle name="Currency" xfId="1" builtinId="4"/>
    <cellStyle name="Normal" xfId="0" builtinId="0"/>
    <cellStyle name="Per cent" xfId="2" builtinId="5"/>
  </cellStyles>
  <dxfs count="0"/>
  <tableStyles count="0" defaultTableStyle="TableStyleMedium9" defaultPivotStyle="PivotStyleLight16"/>
  <colors>
    <mruColors>
      <color rgb="FFFDE8D7"/>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10341</xdr:colOff>
      <xdr:row>97</xdr:row>
      <xdr:rowOff>84364</xdr:rowOff>
    </xdr:from>
    <xdr:to>
      <xdr:col>7</xdr:col>
      <xdr:colOff>37011</xdr:colOff>
      <xdr:row>105</xdr:row>
      <xdr:rowOff>46809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50520" y="18154650"/>
          <a:ext cx="4067991" cy="13503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difference between net income and net cash flow from operating activities is caused by the shop not selling all the inventory that it purchased during the period.  The cash payment for inventory is included in the statement of cash flows, but only the portion of that payment allocated to goods actually sold is included on the income statement.</a:t>
          </a:r>
          <a:endParaRPr lang="is-I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47</xdr:row>
      <xdr:rowOff>95250</xdr:rowOff>
    </xdr:from>
    <xdr:to>
      <xdr:col>13</xdr:col>
      <xdr:colOff>542925</xdr:colOff>
      <xdr:row>52</xdr:row>
      <xdr:rowOff>152400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42875" y="8543925"/>
          <a:ext cx="6534150"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Við</a:t>
          </a:r>
          <a:r>
            <a:rPr lang="en-US" sz="1100" baseline="0"/>
            <a:t> gefum okkur að það hafi ekki verið neinir óreglulegir liðir á ári 1, svo sem tap af sölu lóðar eða hagnaður af sölu einhvers fastafjármunar. Þetta þýðir að hagnaður ársins (net income) er sá sami og rekstrarhagnaðurinn. Ef við gefum okkur að sala á milli ára hafi verið  svipuð eða sú sama. Þá er það nokkuð ljóst að hækkun á hlutfalli rekstrarhagnaðar er vegna þess að gjöld eru að lækka á ári 2.</a:t>
          </a:r>
        </a:p>
        <a:p>
          <a:endParaRPr lang="en-US" sz="1100"/>
        </a:p>
      </xdr:txBody>
    </xdr:sp>
    <xdr:clientData/>
  </xdr:twoCellAnchor>
  <xdr:twoCellAnchor>
    <xdr:from>
      <xdr:col>0</xdr:col>
      <xdr:colOff>76200</xdr:colOff>
      <xdr:row>58</xdr:row>
      <xdr:rowOff>57150</xdr:rowOff>
    </xdr:from>
    <xdr:to>
      <xdr:col>13</xdr:col>
      <xdr:colOff>66675</xdr:colOff>
      <xdr:row>63</xdr:row>
      <xdr:rowOff>9525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76200" y="10506075"/>
          <a:ext cx="612457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Notkun á orðinu </a:t>
          </a:r>
          <a:r>
            <a:rPr lang="en-US" sz="1100" i="1" baseline="0">
              <a:solidFill>
                <a:srgbClr val="FF0000"/>
              </a:solidFill>
            </a:rPr>
            <a:t>tap (e. loss)</a:t>
          </a:r>
          <a:r>
            <a:rPr lang="en-US" sz="1100" baseline="0"/>
            <a:t>, sem er vegna sölu á landi, er til að láta notendur reikningsskilanna vita að það er ekki hluti af reglubundinni starfsemi Power Buy  að kaupa og selja land. Þannig að þetta tap er ekki líklegt að gerast með reglulegum hætti í framtíðinni. </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sheetPr>
  <dimension ref="A1:L108"/>
  <sheetViews>
    <sheetView tabSelected="1" topLeftCell="A62" zoomScale="114" zoomScaleNormal="90" zoomScaleSheetLayoutView="70" workbookViewId="0">
      <selection activeCell="G93" sqref="G93"/>
    </sheetView>
  </sheetViews>
  <sheetFormatPr baseColWidth="10" defaultColWidth="9.1640625" defaultRowHeight="13" outlineLevelRow="1" x14ac:dyDescent="0.15"/>
  <cols>
    <col min="1" max="1" width="6.5" style="3" customWidth="1"/>
    <col min="2" max="3" width="12.83203125" style="3" customWidth="1"/>
    <col min="4" max="4" width="5.6640625" style="3" customWidth="1"/>
    <col min="5" max="5" width="3.6640625" style="3" customWidth="1"/>
    <col min="6" max="7" width="12" style="3" customWidth="1"/>
    <col min="8" max="8" width="4.33203125" style="8" customWidth="1"/>
    <col min="9" max="9" width="5" style="9" customWidth="1"/>
    <col min="10" max="11" width="11.6640625" style="3" customWidth="1"/>
    <col min="12" max="12" width="3.1640625" style="3" customWidth="1"/>
    <col min="13" max="16384" width="9.1640625" style="3"/>
  </cols>
  <sheetData>
    <row r="1" spans="1:7" ht="16" x14ac:dyDescent="0.2">
      <c r="A1" s="1"/>
    </row>
    <row r="2" spans="1:7" ht="16" x14ac:dyDescent="0.2">
      <c r="A2" s="1"/>
    </row>
    <row r="3" spans="1:7" ht="16" x14ac:dyDescent="0.2">
      <c r="A3" s="1" t="s">
        <v>126</v>
      </c>
    </row>
    <row r="5" spans="1:7" ht="14" x14ac:dyDescent="0.15">
      <c r="A5" s="4" t="s">
        <v>0</v>
      </c>
      <c r="B5" s="4" t="s">
        <v>19</v>
      </c>
    </row>
    <row r="6" spans="1:7" ht="21" customHeight="1" x14ac:dyDescent="0.15">
      <c r="A6" s="10" t="s">
        <v>127</v>
      </c>
      <c r="B6" s="10" t="s">
        <v>8</v>
      </c>
      <c r="C6" s="11"/>
      <c r="D6" s="12"/>
      <c r="E6" s="12"/>
      <c r="F6" s="13" t="s">
        <v>3</v>
      </c>
      <c r="G6" s="13" t="s">
        <v>4</v>
      </c>
    </row>
    <row r="7" spans="1:7" ht="16.5" customHeight="1" x14ac:dyDescent="0.15">
      <c r="B7" s="122"/>
      <c r="C7" s="122"/>
      <c r="D7" s="122"/>
      <c r="E7" s="14"/>
      <c r="F7" s="7"/>
      <c r="G7" s="7"/>
    </row>
    <row r="8" spans="1:7" ht="16.5" customHeight="1" x14ac:dyDescent="0.15">
      <c r="A8" s="3" t="s">
        <v>73</v>
      </c>
      <c r="B8" s="122" t="s">
        <v>76</v>
      </c>
      <c r="C8" s="122"/>
      <c r="D8" s="122"/>
      <c r="E8" s="14"/>
      <c r="F8" s="7">
        <v>8200</v>
      </c>
      <c r="G8" s="7"/>
    </row>
    <row r="9" spans="1:7" ht="16.5" customHeight="1" x14ac:dyDescent="0.15">
      <c r="B9" s="122" t="s">
        <v>74</v>
      </c>
      <c r="C9" s="122"/>
      <c r="D9" s="122"/>
      <c r="E9" s="14"/>
      <c r="F9" s="7"/>
      <c r="G9" s="7">
        <f>F8</f>
        <v>8200</v>
      </c>
    </row>
    <row r="10" spans="1:7" ht="16.5" customHeight="1" x14ac:dyDescent="0.15">
      <c r="A10" s="3" t="s">
        <v>75</v>
      </c>
      <c r="B10" s="122" t="s">
        <v>76</v>
      </c>
      <c r="C10" s="122"/>
      <c r="D10" s="122"/>
      <c r="E10" s="14"/>
      <c r="F10" s="7">
        <v>600</v>
      </c>
      <c r="G10" s="7"/>
    </row>
    <row r="11" spans="1:7" ht="16.5" customHeight="1" x14ac:dyDescent="0.15">
      <c r="B11" s="122" t="s">
        <v>77</v>
      </c>
      <c r="C11" s="122"/>
      <c r="D11" s="122"/>
      <c r="E11" s="14"/>
      <c r="F11" s="7"/>
      <c r="G11" s="7">
        <v>600</v>
      </c>
    </row>
    <row r="12" spans="1:7" ht="16.5" customHeight="1" x14ac:dyDescent="0.15">
      <c r="A12" s="3" t="s">
        <v>78</v>
      </c>
      <c r="B12" s="122" t="s">
        <v>74</v>
      </c>
      <c r="C12" s="122"/>
      <c r="D12" s="122"/>
      <c r="E12" s="14"/>
      <c r="F12" s="7">
        <v>800</v>
      </c>
      <c r="G12" s="7"/>
    </row>
    <row r="13" spans="1:7" ht="16.5" customHeight="1" x14ac:dyDescent="0.15">
      <c r="B13" s="122" t="s">
        <v>76</v>
      </c>
      <c r="C13" s="122"/>
      <c r="D13" s="122"/>
      <c r="E13" s="14"/>
      <c r="F13" s="7"/>
      <c r="G13" s="7">
        <f>F12</f>
        <v>800</v>
      </c>
    </row>
    <row r="14" spans="1:7" ht="16.5" customHeight="1" x14ac:dyDescent="0.15">
      <c r="A14" s="3" t="s">
        <v>79</v>
      </c>
      <c r="B14" s="122" t="s">
        <v>74</v>
      </c>
      <c r="C14" s="122"/>
      <c r="D14" s="122"/>
      <c r="E14" s="14"/>
      <c r="F14" s="7">
        <v>400</v>
      </c>
      <c r="G14" s="7"/>
    </row>
    <row r="15" spans="1:7" ht="16.5" customHeight="1" x14ac:dyDescent="0.15">
      <c r="B15" s="122" t="s">
        <v>76</v>
      </c>
      <c r="C15" s="122"/>
      <c r="D15" s="122"/>
      <c r="E15" s="14"/>
      <c r="F15" s="7"/>
      <c r="G15" s="7">
        <f>F14</f>
        <v>400</v>
      </c>
    </row>
    <row r="16" spans="1:7" ht="16.5" customHeight="1" x14ac:dyDescent="0.15">
      <c r="A16" s="3" t="s">
        <v>80</v>
      </c>
      <c r="B16" s="122" t="s">
        <v>77</v>
      </c>
      <c r="C16" s="122"/>
      <c r="D16" s="122"/>
      <c r="E16" s="14"/>
      <c r="F16" s="7">
        <v>9500</v>
      </c>
      <c r="G16" s="7"/>
    </row>
    <row r="17" spans="1:12" ht="16.5" customHeight="1" x14ac:dyDescent="0.15">
      <c r="B17" s="122" t="s">
        <v>65</v>
      </c>
      <c r="C17" s="122"/>
      <c r="D17" s="122"/>
      <c r="E17" s="14"/>
      <c r="F17" s="7"/>
      <c r="G17" s="7">
        <v>9500</v>
      </c>
    </row>
    <row r="18" spans="1:12" ht="16.5" customHeight="1" x14ac:dyDescent="0.15">
      <c r="B18" s="122" t="s">
        <v>59</v>
      </c>
      <c r="C18" s="122"/>
      <c r="D18" s="122"/>
      <c r="E18" s="14"/>
      <c r="F18" s="7">
        <v>5500</v>
      </c>
      <c r="G18" s="7"/>
    </row>
    <row r="19" spans="1:12" ht="16.5" customHeight="1" x14ac:dyDescent="0.15">
      <c r="B19" s="122" t="s">
        <v>76</v>
      </c>
      <c r="C19" s="122"/>
      <c r="D19" s="122"/>
      <c r="E19" s="14"/>
      <c r="F19" s="7"/>
      <c r="G19" s="7">
        <f>F18</f>
        <v>5500</v>
      </c>
    </row>
    <row r="20" spans="1:12" ht="16.5" customHeight="1" x14ac:dyDescent="0.15">
      <c r="A20" s="3" t="s">
        <v>81</v>
      </c>
      <c r="B20" s="122" t="s">
        <v>82</v>
      </c>
      <c r="C20" s="122"/>
      <c r="D20" s="122"/>
      <c r="E20" s="14"/>
      <c r="F20" s="7">
        <v>300</v>
      </c>
      <c r="G20" s="7"/>
    </row>
    <row r="21" spans="1:12" ht="16.5" customHeight="1" x14ac:dyDescent="0.15">
      <c r="B21" s="122" t="s">
        <v>77</v>
      </c>
      <c r="C21" s="122"/>
      <c r="D21" s="122"/>
      <c r="E21" s="14"/>
      <c r="F21" s="7"/>
      <c r="G21" s="7">
        <f>F20</f>
        <v>300</v>
      </c>
    </row>
    <row r="22" spans="1:12" ht="16.5" customHeight="1" x14ac:dyDescent="0.15">
      <c r="A22" s="3" t="s">
        <v>83</v>
      </c>
      <c r="B22" s="122" t="s">
        <v>74</v>
      </c>
      <c r="C22" s="122"/>
      <c r="D22" s="122"/>
      <c r="E22" s="14"/>
      <c r="F22" s="7">
        <v>5000</v>
      </c>
      <c r="G22" s="7"/>
    </row>
    <row r="23" spans="1:12" ht="16.5" customHeight="1" x14ac:dyDescent="0.15">
      <c r="B23" s="122" t="s">
        <v>77</v>
      </c>
      <c r="C23" s="122"/>
      <c r="D23" s="122"/>
      <c r="E23" s="14"/>
      <c r="F23" s="7"/>
      <c r="G23" s="7">
        <f>F22</f>
        <v>5000</v>
      </c>
    </row>
    <row r="24" spans="1:12" ht="15.75" customHeight="1" x14ac:dyDescent="0.15">
      <c r="B24" s="122"/>
      <c r="C24" s="122"/>
      <c r="D24" s="122"/>
      <c r="E24" s="14"/>
      <c r="F24" s="7"/>
      <c r="G24" s="7"/>
    </row>
    <row r="25" spans="1:12" ht="15.75" customHeight="1" x14ac:dyDescent="0.15">
      <c r="B25" s="5"/>
      <c r="C25" s="5"/>
      <c r="F25" s="5"/>
      <c r="G25" s="5"/>
    </row>
    <row r="26" spans="1:12" ht="15.75" customHeight="1" x14ac:dyDescent="0.15"/>
    <row r="27" spans="1:12" ht="15.75" customHeight="1" x14ac:dyDescent="0.15">
      <c r="A27" s="4" t="s">
        <v>7</v>
      </c>
      <c r="B27" s="4" t="s">
        <v>20</v>
      </c>
      <c r="L27" s="8"/>
    </row>
    <row r="28" spans="1:12" ht="15.75" customHeight="1" x14ac:dyDescent="0.15">
      <c r="B28" s="121"/>
      <c r="C28" s="121"/>
      <c r="D28" s="5"/>
      <c r="E28" s="5"/>
      <c r="F28" s="121"/>
      <c r="G28" s="121"/>
      <c r="H28" s="15"/>
      <c r="I28" s="16"/>
      <c r="J28" s="121"/>
      <c r="K28" s="121"/>
      <c r="L28" s="8"/>
    </row>
    <row r="29" spans="1:12" ht="15.75" customHeight="1" thickBot="1" x14ac:dyDescent="0.2">
      <c r="B29" s="119" t="s">
        <v>10</v>
      </c>
      <c r="C29" s="119"/>
      <c r="D29" s="120" t="s">
        <v>1</v>
      </c>
      <c r="E29" s="120"/>
      <c r="F29" s="119" t="s">
        <v>11</v>
      </c>
      <c r="G29" s="119"/>
      <c r="H29" s="120" t="s">
        <v>2</v>
      </c>
      <c r="I29" s="120"/>
      <c r="J29" s="119" t="s">
        <v>12</v>
      </c>
      <c r="K29" s="119"/>
      <c r="L29" s="8"/>
    </row>
    <row r="30" spans="1:12" ht="15.75" customHeight="1" x14ac:dyDescent="0.15">
      <c r="A30" s="9"/>
      <c r="B30" s="120"/>
      <c r="C30" s="120"/>
      <c r="D30" s="7"/>
      <c r="E30" s="7"/>
      <c r="F30" s="120"/>
      <c r="G30" s="120"/>
      <c r="H30" s="14"/>
      <c r="I30" s="17"/>
      <c r="J30" s="120"/>
      <c r="K30" s="120"/>
      <c r="L30" s="8"/>
    </row>
    <row r="31" spans="1:12" ht="15.75" customHeight="1" x14ac:dyDescent="0.15">
      <c r="A31" s="9"/>
      <c r="B31" s="113" t="s">
        <v>13</v>
      </c>
      <c r="C31" s="113"/>
      <c r="D31" s="14"/>
      <c r="E31" s="17"/>
      <c r="F31" s="113" t="s">
        <v>14</v>
      </c>
      <c r="G31" s="113"/>
      <c r="H31" s="14"/>
      <c r="I31" s="17"/>
      <c r="J31" s="113" t="s">
        <v>15</v>
      </c>
      <c r="K31" s="113"/>
      <c r="L31" s="8"/>
    </row>
    <row r="32" spans="1:12" ht="15.75" customHeight="1" x14ac:dyDescent="0.15">
      <c r="A32" s="9" t="s">
        <v>84</v>
      </c>
      <c r="B32" s="7">
        <v>12000</v>
      </c>
      <c r="C32" s="18">
        <v>600</v>
      </c>
      <c r="D32" s="14" t="s">
        <v>85</v>
      </c>
      <c r="E32" s="17" t="s">
        <v>78</v>
      </c>
      <c r="F32" s="7">
        <v>800</v>
      </c>
      <c r="G32" s="18">
        <v>8200</v>
      </c>
      <c r="H32" s="14" t="s">
        <v>73</v>
      </c>
      <c r="I32" s="17"/>
      <c r="J32" s="7"/>
      <c r="K32" s="18">
        <v>15000</v>
      </c>
      <c r="L32" s="8"/>
    </row>
    <row r="33" spans="1:12" ht="15.75" customHeight="1" x14ac:dyDescent="0.15">
      <c r="A33" s="9" t="s">
        <v>80</v>
      </c>
      <c r="B33" s="7">
        <v>9500</v>
      </c>
      <c r="C33" s="19">
        <v>300</v>
      </c>
      <c r="D33" s="14" t="s">
        <v>81</v>
      </c>
      <c r="E33" s="17" t="s">
        <v>79</v>
      </c>
      <c r="F33" s="7">
        <v>400</v>
      </c>
      <c r="G33" s="19"/>
      <c r="H33" s="14"/>
      <c r="I33" s="17"/>
      <c r="J33" s="7"/>
      <c r="K33" s="7"/>
      <c r="L33" s="8"/>
    </row>
    <row r="34" spans="1:12" ht="15.75" customHeight="1" x14ac:dyDescent="0.15">
      <c r="A34" s="9"/>
      <c r="B34" s="7"/>
      <c r="C34" s="19">
        <v>5000</v>
      </c>
      <c r="D34" s="14" t="s">
        <v>83</v>
      </c>
      <c r="E34" s="17" t="s">
        <v>83</v>
      </c>
      <c r="F34" s="7">
        <v>5000</v>
      </c>
      <c r="G34" s="19"/>
      <c r="H34" s="14"/>
      <c r="I34" s="17"/>
      <c r="J34" s="113" t="s">
        <v>16</v>
      </c>
      <c r="K34" s="113"/>
      <c r="L34" s="8"/>
    </row>
    <row r="35" spans="1:12" ht="15.75" customHeight="1" x14ac:dyDescent="0.15">
      <c r="A35" s="9"/>
      <c r="B35" s="20"/>
      <c r="C35" s="21"/>
      <c r="D35" s="14"/>
      <c r="E35" s="17"/>
      <c r="F35" s="20"/>
      <c r="G35" s="21"/>
      <c r="H35" s="14"/>
      <c r="I35" s="8" t="s">
        <v>92</v>
      </c>
      <c r="J35" s="7">
        <v>5500</v>
      </c>
      <c r="K35" s="18">
        <v>3000</v>
      </c>
      <c r="L35" s="8"/>
    </row>
    <row r="36" spans="1:12" ht="15.75" customHeight="1" x14ac:dyDescent="0.15">
      <c r="A36" s="9"/>
      <c r="B36" s="7">
        <f>SUM(B32:B35)-SUM(C32:C35)</f>
        <v>15600</v>
      </c>
      <c r="C36" s="19"/>
      <c r="D36" s="14"/>
      <c r="E36" s="17"/>
      <c r="F36" s="7"/>
      <c r="G36" s="18">
        <f>SUM(G32:G35)-SUM(F32:F35)</f>
        <v>2000</v>
      </c>
      <c r="H36" s="14"/>
      <c r="I36" s="17" t="s">
        <v>91</v>
      </c>
      <c r="J36" s="20">
        <v>300</v>
      </c>
      <c r="K36" s="21">
        <f>J40</f>
        <v>9500</v>
      </c>
      <c r="L36" s="8" t="s">
        <v>94</v>
      </c>
    </row>
    <row r="37" spans="1:12" ht="15.75" customHeight="1" x14ac:dyDescent="0.15">
      <c r="A37" s="9"/>
      <c r="B37" s="7"/>
      <c r="C37" s="7"/>
      <c r="D37" s="14"/>
      <c r="E37" s="17"/>
      <c r="F37" s="7"/>
      <c r="G37" s="7"/>
      <c r="H37" s="14"/>
      <c r="I37" s="17"/>
      <c r="J37" s="7"/>
      <c r="K37" s="18">
        <f>SUM(K35:K36)-SUM(J35:J36)</f>
        <v>6700</v>
      </c>
      <c r="L37" s="8"/>
    </row>
    <row r="38" spans="1:12" ht="15.75" customHeight="1" x14ac:dyDescent="0.15">
      <c r="A38" s="9"/>
      <c r="B38" s="7"/>
      <c r="C38" s="7"/>
      <c r="D38" s="14"/>
      <c r="E38" s="17"/>
      <c r="F38" s="7"/>
      <c r="G38" s="7"/>
      <c r="H38" s="14"/>
      <c r="I38" s="17"/>
      <c r="J38" s="7"/>
      <c r="K38" s="7"/>
      <c r="L38" s="8"/>
    </row>
    <row r="39" spans="1:12" ht="15.75" customHeight="1" x14ac:dyDescent="0.15">
      <c r="A39" s="9"/>
      <c r="B39" s="7"/>
      <c r="C39" s="7"/>
      <c r="D39" s="14"/>
      <c r="E39" s="17"/>
      <c r="F39" s="7"/>
      <c r="G39" s="7"/>
      <c r="H39" s="14"/>
      <c r="I39" s="17"/>
      <c r="J39" s="113" t="s">
        <v>17</v>
      </c>
      <c r="K39" s="113"/>
      <c r="L39" s="8"/>
    </row>
    <row r="40" spans="1:12" ht="15.75" customHeight="1" x14ac:dyDescent="0.15">
      <c r="A40" s="9"/>
      <c r="B40" s="113" t="s">
        <v>25</v>
      </c>
      <c r="C40" s="113"/>
      <c r="D40" s="14"/>
      <c r="E40" s="17"/>
      <c r="F40" s="7"/>
      <c r="G40" s="7"/>
      <c r="H40" s="14"/>
      <c r="I40" s="9" t="s">
        <v>94</v>
      </c>
      <c r="J40" s="7">
        <v>9500</v>
      </c>
      <c r="K40" s="18">
        <v>9500</v>
      </c>
      <c r="L40" s="8" t="s">
        <v>80</v>
      </c>
    </row>
    <row r="41" spans="1:12" ht="15.75" customHeight="1" x14ac:dyDescent="0.15">
      <c r="A41" s="9" t="s">
        <v>84</v>
      </c>
      <c r="B41" s="7">
        <v>6000</v>
      </c>
      <c r="C41" s="18">
        <v>800</v>
      </c>
      <c r="D41" s="14" t="s">
        <v>78</v>
      </c>
      <c r="E41" s="17"/>
      <c r="F41" s="7"/>
      <c r="G41" s="7"/>
      <c r="H41" s="14"/>
      <c r="I41" s="8"/>
      <c r="J41" s="7"/>
      <c r="K41" s="19"/>
      <c r="L41" s="8"/>
    </row>
    <row r="42" spans="1:12" ht="15.75" customHeight="1" x14ac:dyDescent="0.15">
      <c r="A42" s="9" t="s">
        <v>73</v>
      </c>
      <c r="B42" s="7">
        <v>8200</v>
      </c>
      <c r="C42" s="19">
        <v>400</v>
      </c>
      <c r="D42" s="14" t="s">
        <v>79</v>
      </c>
      <c r="E42" s="17"/>
      <c r="F42" s="7"/>
      <c r="G42" s="7"/>
      <c r="H42" s="14"/>
      <c r="I42" s="17"/>
      <c r="J42" s="7"/>
      <c r="K42" s="7"/>
      <c r="L42" s="8"/>
    </row>
    <row r="43" spans="1:12" ht="15.75" customHeight="1" x14ac:dyDescent="0.15">
      <c r="A43" s="9" t="s">
        <v>85</v>
      </c>
      <c r="B43" s="7">
        <v>600</v>
      </c>
      <c r="C43" s="19">
        <v>5500</v>
      </c>
      <c r="D43" s="14" t="s">
        <v>80</v>
      </c>
      <c r="E43" s="17"/>
      <c r="F43" s="7"/>
      <c r="G43" s="7"/>
      <c r="H43" s="14"/>
      <c r="I43" s="17"/>
      <c r="J43" s="113" t="s">
        <v>9</v>
      </c>
      <c r="K43" s="113"/>
      <c r="L43" s="8"/>
    </row>
    <row r="44" spans="1:12" ht="15.75" customHeight="1" x14ac:dyDescent="0.15">
      <c r="A44" s="9"/>
      <c r="B44" s="20"/>
      <c r="C44" s="21"/>
      <c r="D44" s="14"/>
      <c r="E44" s="17"/>
      <c r="F44" s="7"/>
      <c r="G44" s="7"/>
      <c r="H44" s="14"/>
      <c r="I44" s="17" t="s">
        <v>80</v>
      </c>
      <c r="J44" s="7">
        <v>5500</v>
      </c>
      <c r="K44" s="18">
        <v>5500</v>
      </c>
      <c r="L44" s="8" t="s">
        <v>93</v>
      </c>
    </row>
    <row r="45" spans="1:12" ht="15.75" customHeight="1" x14ac:dyDescent="0.15">
      <c r="A45" s="9"/>
      <c r="B45" s="7">
        <f>SUM(B41:B44)-SUM(C41:C44)</f>
        <v>8100</v>
      </c>
      <c r="C45" s="19"/>
      <c r="D45" s="14"/>
      <c r="E45" s="17"/>
      <c r="F45" s="7"/>
      <c r="G45" s="7"/>
      <c r="H45" s="14"/>
      <c r="I45" s="17"/>
      <c r="J45" s="7"/>
      <c r="K45" s="19"/>
      <c r="L45" s="8"/>
    </row>
    <row r="46" spans="1:12" ht="15.75" customHeight="1" x14ac:dyDescent="0.15">
      <c r="B46" s="7"/>
      <c r="C46" s="7"/>
      <c r="D46" s="7"/>
      <c r="E46" s="7"/>
      <c r="F46" s="7"/>
      <c r="G46" s="7"/>
      <c r="H46" s="14"/>
      <c r="I46" s="17"/>
      <c r="J46" s="7"/>
      <c r="K46" s="7"/>
      <c r="L46" s="8"/>
    </row>
    <row r="47" spans="1:12" ht="15.75" customHeight="1" x14ac:dyDescent="0.15">
      <c r="B47" s="7"/>
      <c r="C47" s="7"/>
      <c r="D47" s="7"/>
      <c r="E47" s="7"/>
      <c r="F47" s="7"/>
      <c r="G47" s="7"/>
      <c r="H47" s="14"/>
      <c r="I47" s="17"/>
      <c r="J47" s="7"/>
      <c r="K47" s="7"/>
      <c r="L47" s="8"/>
    </row>
    <row r="48" spans="1:12" ht="15.75" customHeight="1" x14ac:dyDescent="0.15">
      <c r="B48" s="7"/>
      <c r="C48" s="7"/>
      <c r="D48" s="7"/>
      <c r="E48" s="7"/>
      <c r="F48" s="7"/>
      <c r="G48" s="7"/>
      <c r="H48" s="14"/>
      <c r="I48" s="17"/>
      <c r="J48" s="113" t="s">
        <v>18</v>
      </c>
      <c r="K48" s="113"/>
      <c r="L48" s="8"/>
    </row>
    <row r="49" spans="1:12" ht="15.75" customHeight="1" x14ac:dyDescent="0.15">
      <c r="B49" s="7"/>
      <c r="C49" s="7"/>
      <c r="D49" s="7"/>
      <c r="E49" s="7"/>
      <c r="F49" s="7"/>
      <c r="G49" s="7"/>
      <c r="H49" s="14"/>
      <c r="I49" s="17" t="s">
        <v>81</v>
      </c>
      <c r="J49" s="7">
        <v>300</v>
      </c>
      <c r="K49" s="18">
        <v>300</v>
      </c>
      <c r="L49" s="8" t="s">
        <v>91</v>
      </c>
    </row>
    <row r="50" spans="1:12" ht="15.75" customHeight="1" x14ac:dyDescent="0.15">
      <c r="B50" s="7"/>
      <c r="C50" s="7"/>
      <c r="D50" s="7"/>
      <c r="E50" s="7"/>
      <c r="F50" s="7"/>
      <c r="G50" s="7"/>
      <c r="H50" s="14"/>
      <c r="I50" s="17"/>
      <c r="J50" s="7"/>
      <c r="K50" s="19"/>
      <c r="L50" s="8"/>
    </row>
    <row r="51" spans="1:12" ht="15.75" customHeight="1" x14ac:dyDescent="0.15">
      <c r="B51" s="7"/>
      <c r="C51" s="7"/>
      <c r="D51" s="7"/>
      <c r="E51" s="7"/>
      <c r="F51" s="7"/>
      <c r="G51" s="7"/>
      <c r="H51" s="14"/>
      <c r="I51" s="17"/>
      <c r="J51" s="7"/>
      <c r="K51" s="7"/>
      <c r="L51" s="8"/>
    </row>
    <row r="52" spans="1:12" ht="15.75" customHeight="1" x14ac:dyDescent="0.15"/>
    <row r="53" spans="1:12" ht="15.75" customHeight="1" x14ac:dyDescent="0.15"/>
    <row r="54" spans="1:12" ht="15.75" customHeight="1" x14ac:dyDescent="0.15">
      <c r="A54" s="4" t="s">
        <v>5</v>
      </c>
      <c r="B54" s="4" t="s">
        <v>21</v>
      </c>
    </row>
    <row r="56" spans="1:12" x14ac:dyDescent="0.15">
      <c r="B56" s="125" t="s">
        <v>70</v>
      </c>
      <c r="C56" s="126"/>
      <c r="D56" s="126"/>
      <c r="E56" s="126"/>
      <c r="F56" s="127"/>
      <c r="G56" s="65"/>
    </row>
    <row r="57" spans="1:12" ht="12.75" customHeight="1" x14ac:dyDescent="0.15">
      <c r="B57" s="117" t="s">
        <v>86</v>
      </c>
      <c r="C57" s="117"/>
      <c r="D57" s="117"/>
      <c r="E57" s="22"/>
      <c r="F57" s="16">
        <f>K40</f>
        <v>9500</v>
      </c>
      <c r="G57" s="22"/>
    </row>
    <row r="58" spans="1:12" ht="12.75" customHeight="1" x14ac:dyDescent="0.15">
      <c r="B58" s="117" t="s">
        <v>9</v>
      </c>
      <c r="C58" s="117"/>
      <c r="D58" s="117"/>
      <c r="E58" s="22"/>
      <c r="F58" s="24">
        <f>-J44</f>
        <v>-5500</v>
      </c>
      <c r="G58" s="22"/>
    </row>
    <row r="59" spans="1:12" ht="12.75" customHeight="1" x14ac:dyDescent="0.15">
      <c r="B59" s="118" t="s">
        <v>87</v>
      </c>
      <c r="C59" s="118"/>
      <c r="D59" s="118"/>
      <c r="E59" s="22"/>
      <c r="F59" s="16">
        <f>SUM(F57:F58)</f>
        <v>4000</v>
      </c>
      <c r="G59" s="22"/>
    </row>
    <row r="60" spans="1:12" ht="5.25" customHeight="1" x14ac:dyDescent="0.2">
      <c r="B60" s="22"/>
      <c r="C60"/>
      <c r="D60" s="22"/>
      <c r="E60" s="22"/>
      <c r="F60" s="16"/>
      <c r="G60" s="22"/>
    </row>
    <row r="61" spans="1:12" ht="12.75" customHeight="1" x14ac:dyDescent="0.15">
      <c r="B61" s="117" t="s">
        <v>88</v>
      </c>
      <c r="C61" s="117"/>
      <c r="D61" s="117"/>
      <c r="E61" s="22"/>
      <c r="F61" s="16">
        <v>0</v>
      </c>
      <c r="G61" s="22"/>
    </row>
    <row r="62" spans="1:12" ht="12.75" customHeight="1" x14ac:dyDescent="0.15">
      <c r="B62" s="117" t="s">
        <v>89</v>
      </c>
      <c r="C62" s="117"/>
      <c r="D62" s="117"/>
      <c r="E62" s="22"/>
      <c r="F62" s="24">
        <f>J49</f>
        <v>300</v>
      </c>
      <c r="G62" s="22"/>
    </row>
    <row r="63" spans="1:12" ht="12.75" customHeight="1" thickBot="1" x14ac:dyDescent="0.2">
      <c r="B63" s="118" t="s">
        <v>90</v>
      </c>
      <c r="C63" s="118"/>
      <c r="D63" s="118"/>
      <c r="E63" s="22"/>
      <c r="F63" s="25">
        <f>F59-F62</f>
        <v>3700</v>
      </c>
      <c r="G63" s="22"/>
    </row>
    <row r="64" spans="1:12" ht="12.75" customHeight="1" thickTop="1" x14ac:dyDescent="0.15">
      <c r="H64" s="3"/>
      <c r="I64" s="3"/>
    </row>
    <row r="65" spans="2:7" ht="12.75" customHeight="1" x14ac:dyDescent="0.15">
      <c r="B65" s="5"/>
      <c r="C65" s="5"/>
      <c r="D65" s="5"/>
      <c r="E65" s="5"/>
      <c r="F65" s="5"/>
      <c r="G65" s="5"/>
    </row>
    <row r="66" spans="2:7" ht="12.75" customHeight="1" x14ac:dyDescent="0.15">
      <c r="B66" s="114" t="s">
        <v>71</v>
      </c>
      <c r="C66" s="115"/>
      <c r="D66" s="115"/>
      <c r="E66" s="115"/>
      <c r="F66" s="116"/>
      <c r="G66" s="27"/>
    </row>
    <row r="67" spans="2:7" x14ac:dyDescent="0.15">
      <c r="B67" s="117" t="str">
        <f>B31</f>
        <v>Handb.fé (Cash)</v>
      </c>
      <c r="C67" s="117"/>
      <c r="D67" s="117"/>
      <c r="E67" s="22"/>
      <c r="F67" s="16">
        <f>B36</f>
        <v>15600</v>
      </c>
      <c r="G67" s="22"/>
    </row>
    <row r="68" spans="2:7" x14ac:dyDescent="0.15">
      <c r="B68" s="117" t="str">
        <f>B40</f>
        <v>Vörub. (Merch.dse. Inventory)</v>
      </c>
      <c r="C68" s="117"/>
      <c r="D68" s="117"/>
      <c r="E68" s="22"/>
      <c r="F68" s="16">
        <f>B45</f>
        <v>8100</v>
      </c>
      <c r="G68" s="16"/>
    </row>
    <row r="69" spans="2:7" x14ac:dyDescent="0.15">
      <c r="B69" s="117"/>
      <c r="C69" s="117"/>
      <c r="D69" s="117"/>
      <c r="E69" s="22"/>
      <c r="F69" s="16"/>
      <c r="G69" s="16"/>
    </row>
    <row r="70" spans="2:7" ht="14" thickBot="1" x14ac:dyDescent="0.2">
      <c r="B70" s="118" t="s">
        <v>26</v>
      </c>
      <c r="C70" s="118"/>
      <c r="D70" s="118"/>
      <c r="E70" s="22"/>
      <c r="F70" s="25">
        <f>SUM(F67:F69)</f>
        <v>23700</v>
      </c>
      <c r="G70" s="16"/>
    </row>
    <row r="71" spans="2:7" ht="6" customHeight="1" thickTop="1" x14ac:dyDescent="0.15">
      <c r="B71" s="22"/>
      <c r="E71" s="22"/>
      <c r="F71" s="16"/>
      <c r="G71" s="16"/>
    </row>
    <row r="72" spans="2:7" x14ac:dyDescent="0.15">
      <c r="B72" s="124" t="s">
        <v>23</v>
      </c>
      <c r="C72" s="124"/>
      <c r="D72" s="124"/>
      <c r="E72" s="22"/>
      <c r="F72" s="16"/>
      <c r="G72" s="16"/>
    </row>
    <row r="73" spans="2:7" x14ac:dyDescent="0.15">
      <c r="B73" s="117" t="str">
        <f>F31</f>
        <v>Viðsk.skuld (Acc. Payable)</v>
      </c>
      <c r="C73" s="117"/>
      <c r="D73" s="117"/>
      <c r="E73" s="5"/>
      <c r="F73" s="16">
        <f>G36</f>
        <v>2000</v>
      </c>
      <c r="G73" s="16"/>
    </row>
    <row r="74" spans="2:7" x14ac:dyDescent="0.15">
      <c r="B74" s="22"/>
      <c r="E74" s="22"/>
      <c r="F74" s="16"/>
      <c r="G74" s="16"/>
    </row>
    <row r="75" spans="2:7" x14ac:dyDescent="0.15">
      <c r="B75" s="124" t="s">
        <v>24</v>
      </c>
      <c r="C75" s="124"/>
      <c r="D75" s="124"/>
      <c r="E75" s="5"/>
      <c r="F75" s="16"/>
      <c r="G75" s="16"/>
    </row>
    <row r="76" spans="2:7" x14ac:dyDescent="0.15">
      <c r="B76" s="117" t="str">
        <f>J31</f>
        <v>Hl.fé (Common Stock)</v>
      </c>
      <c r="C76" s="117"/>
      <c r="D76" s="117"/>
      <c r="E76" s="22"/>
      <c r="F76" s="16">
        <f>K32</f>
        <v>15000</v>
      </c>
      <c r="G76" s="16"/>
    </row>
    <row r="77" spans="2:7" x14ac:dyDescent="0.15">
      <c r="B77" s="117" t="str">
        <f>J34</f>
        <v>ÓRE (Retained Earnings)</v>
      </c>
      <c r="C77" s="117"/>
      <c r="D77" s="117"/>
      <c r="E77" s="22"/>
      <c r="F77" s="24">
        <f>K37</f>
        <v>6700</v>
      </c>
      <c r="G77" s="16"/>
    </row>
    <row r="78" spans="2:7" x14ac:dyDescent="0.15">
      <c r="B78" s="118" t="s">
        <v>30</v>
      </c>
      <c r="C78" s="118"/>
      <c r="D78" s="118"/>
      <c r="E78" s="22"/>
      <c r="F78" s="16">
        <f>SUM(F76:F77)</f>
        <v>21700</v>
      </c>
      <c r="G78" s="16"/>
    </row>
    <row r="79" spans="2:7" ht="5.25" customHeight="1" x14ac:dyDescent="0.15">
      <c r="B79" s="22"/>
      <c r="D79" s="22"/>
      <c r="E79" s="22"/>
      <c r="F79" s="9"/>
      <c r="G79" s="16"/>
    </row>
    <row r="80" spans="2:7" ht="14" thickBot="1" x14ac:dyDescent="0.2">
      <c r="B80" s="118" t="s">
        <v>31</v>
      </c>
      <c r="C80" s="118"/>
      <c r="D80" s="118"/>
      <c r="E80" s="22"/>
      <c r="F80" s="26">
        <f>F73+F78</f>
        <v>23700</v>
      </c>
      <c r="G80" s="16"/>
    </row>
    <row r="81" spans="2:12" ht="14" thickTop="1" x14ac:dyDescent="0.15">
      <c r="B81" s="22"/>
      <c r="C81" s="22"/>
      <c r="D81" s="22"/>
      <c r="E81" s="22"/>
      <c r="F81" s="22"/>
      <c r="G81" s="22"/>
    </row>
    <row r="82" spans="2:12" x14ac:dyDescent="0.15">
      <c r="B82" s="5"/>
      <c r="C82" s="5"/>
      <c r="D82" s="5"/>
      <c r="E82" s="5"/>
      <c r="F82" s="5"/>
      <c r="G82" s="5"/>
      <c r="J82" s="103" t="s">
        <v>95</v>
      </c>
    </row>
    <row r="83" spans="2:12" ht="14.25" customHeight="1" x14ac:dyDescent="0.15">
      <c r="B83" s="114" t="s">
        <v>72</v>
      </c>
      <c r="C83" s="115"/>
      <c r="D83" s="115"/>
      <c r="E83" s="115"/>
      <c r="F83" s="115"/>
      <c r="G83" s="116"/>
    </row>
    <row r="84" spans="2:12" x14ac:dyDescent="0.15">
      <c r="B84" s="5"/>
      <c r="C84" s="5"/>
      <c r="D84" s="5"/>
      <c r="E84" s="5"/>
      <c r="F84" s="5"/>
      <c r="G84" s="5"/>
      <c r="J84" s="113" t="s">
        <v>13</v>
      </c>
      <c r="K84" s="113"/>
      <c r="L84" s="14"/>
    </row>
    <row r="85" spans="2:12" ht="12.75" customHeight="1" x14ac:dyDescent="0.15">
      <c r="B85" s="124" t="s">
        <v>32</v>
      </c>
      <c r="C85" s="124"/>
      <c r="D85" s="124"/>
      <c r="E85" s="124"/>
      <c r="F85" s="124"/>
      <c r="G85" s="5"/>
      <c r="I85" s="9" t="s">
        <v>84</v>
      </c>
      <c r="J85" s="7">
        <v>12000</v>
      </c>
      <c r="K85" s="104">
        <v>600</v>
      </c>
      <c r="L85" s="14" t="s">
        <v>85</v>
      </c>
    </row>
    <row r="86" spans="2:12" ht="12.75" customHeight="1" x14ac:dyDescent="0.15">
      <c r="B86" s="122" t="s">
        <v>96</v>
      </c>
      <c r="C86" s="122"/>
      <c r="D86" s="122"/>
      <c r="E86" s="122"/>
      <c r="F86" s="122"/>
      <c r="G86" s="7">
        <f>J86</f>
        <v>9500</v>
      </c>
      <c r="I86" s="9" t="s">
        <v>80</v>
      </c>
      <c r="J86" s="105">
        <v>9500</v>
      </c>
      <c r="K86" s="106">
        <v>300</v>
      </c>
      <c r="L86" s="14" t="s">
        <v>81</v>
      </c>
    </row>
    <row r="87" spans="2:12" ht="12.75" customHeight="1" x14ac:dyDescent="0.15">
      <c r="B87" s="122" t="s">
        <v>97</v>
      </c>
      <c r="C87" s="122"/>
      <c r="D87" s="122"/>
      <c r="E87" s="122"/>
      <c r="F87" s="122"/>
      <c r="G87" s="7">
        <f>-K85-K87</f>
        <v>-5600</v>
      </c>
      <c r="J87" s="7"/>
      <c r="K87" s="106">
        <v>5000</v>
      </c>
      <c r="L87" s="14" t="s">
        <v>83</v>
      </c>
    </row>
    <row r="88" spans="2:12" ht="15" x14ac:dyDescent="0.2">
      <c r="B88" s="122" t="s">
        <v>98</v>
      </c>
      <c r="C88" s="122"/>
      <c r="D88" s="122"/>
      <c r="E88" s="122"/>
      <c r="F88"/>
      <c r="G88" s="20">
        <f>-K86</f>
        <v>-300</v>
      </c>
      <c r="J88" s="20"/>
      <c r="K88" s="21"/>
      <c r="L88" s="14"/>
    </row>
    <row r="89" spans="2:12" ht="12.75" customHeight="1" x14ac:dyDescent="0.15">
      <c r="B89" s="122" t="s">
        <v>99</v>
      </c>
      <c r="C89" s="122"/>
      <c r="D89" s="122"/>
      <c r="E89" s="122"/>
      <c r="F89" s="122"/>
      <c r="G89" s="7">
        <f>SUM(G86:G88)</f>
        <v>3600</v>
      </c>
      <c r="J89" s="7">
        <f>SUM(J85:J88)-SUM(K85:K88)</f>
        <v>15600</v>
      </c>
      <c r="K89" s="19"/>
      <c r="L89" s="14"/>
    </row>
    <row r="90" spans="2:12" x14ac:dyDescent="0.15">
      <c r="B90" s="7"/>
      <c r="D90" s="7"/>
      <c r="E90" s="7"/>
      <c r="G90" s="7"/>
    </row>
    <row r="91" spans="2:12" ht="12.75" customHeight="1" x14ac:dyDescent="0.15">
      <c r="B91" s="123" t="s">
        <v>33</v>
      </c>
      <c r="C91" s="123"/>
      <c r="D91" s="123"/>
      <c r="E91" s="123"/>
      <c r="F91" s="123"/>
      <c r="G91" s="20">
        <v>0</v>
      </c>
    </row>
    <row r="92" spans="2:12" x14ac:dyDescent="0.15">
      <c r="B92" s="7"/>
      <c r="D92" s="7"/>
      <c r="E92" s="7"/>
      <c r="G92" s="7"/>
    </row>
    <row r="93" spans="2:12" ht="12.75" customHeight="1" x14ac:dyDescent="0.15">
      <c r="B93" s="123" t="s">
        <v>37</v>
      </c>
      <c r="C93" s="123"/>
      <c r="D93" s="123"/>
      <c r="E93" s="123"/>
      <c r="F93" s="123"/>
      <c r="G93" s="20">
        <v>0</v>
      </c>
    </row>
    <row r="94" spans="2:12" x14ac:dyDescent="0.15">
      <c r="B94" s="7"/>
      <c r="D94" s="7"/>
      <c r="E94" s="7"/>
      <c r="G94" s="7"/>
    </row>
    <row r="95" spans="2:12" ht="12.75" customHeight="1" x14ac:dyDescent="0.15">
      <c r="B95" s="122" t="s">
        <v>34</v>
      </c>
      <c r="C95" s="122"/>
      <c r="D95" s="122"/>
      <c r="E95" s="122"/>
      <c r="F95" s="122"/>
      <c r="G95" s="7">
        <f>G89+G91+G93</f>
        <v>3600</v>
      </c>
    </row>
    <row r="96" spans="2:12" ht="12.75" customHeight="1" x14ac:dyDescent="0.15">
      <c r="B96" s="122" t="s">
        <v>35</v>
      </c>
      <c r="C96" s="122"/>
      <c r="D96" s="122"/>
      <c r="E96" s="122"/>
      <c r="F96" s="122"/>
      <c r="G96" s="7">
        <f>J85</f>
        <v>12000</v>
      </c>
    </row>
    <row r="97" spans="1:7" ht="14" thickBot="1" x14ac:dyDescent="0.2">
      <c r="B97" s="122" t="s">
        <v>36</v>
      </c>
      <c r="C97" s="122"/>
      <c r="D97" s="122"/>
      <c r="E97" s="122"/>
      <c r="F97" s="122"/>
      <c r="G97" s="28">
        <f>SUM(G95:G96)</f>
        <v>15600</v>
      </c>
    </row>
    <row r="98" spans="1:7" ht="12.75" customHeight="1" thickTop="1" x14ac:dyDescent="0.15">
      <c r="B98" s="14"/>
      <c r="C98" s="14"/>
      <c r="D98" s="14"/>
      <c r="E98" s="14"/>
      <c r="F98" s="14"/>
      <c r="G98" s="7"/>
    </row>
    <row r="99" spans="1:7" ht="12.75" customHeight="1" x14ac:dyDescent="0.15">
      <c r="B99" s="14"/>
      <c r="C99" s="14"/>
      <c r="D99" s="14"/>
      <c r="E99" s="14"/>
      <c r="F99" s="14"/>
      <c r="G99" s="7"/>
    </row>
    <row r="100" spans="1:7" x14ac:dyDescent="0.15">
      <c r="B100" s="5"/>
      <c r="C100" s="5"/>
      <c r="D100" s="5"/>
      <c r="E100" s="5"/>
      <c r="F100" s="7"/>
      <c r="G100" s="7"/>
    </row>
    <row r="101" spans="1:7" outlineLevel="1" x14ac:dyDescent="0.15">
      <c r="A101" s="29" t="s">
        <v>6</v>
      </c>
    </row>
    <row r="102" spans="1:7" outlineLevel="1" x14ac:dyDescent="0.15"/>
    <row r="103" spans="1:7" outlineLevel="1" x14ac:dyDescent="0.15"/>
    <row r="104" spans="1:7" outlineLevel="1" x14ac:dyDescent="0.15"/>
    <row r="105" spans="1:7" outlineLevel="1" x14ac:dyDescent="0.15"/>
    <row r="106" spans="1:7" x14ac:dyDescent="0.15">
      <c r="B106" s="23"/>
    </row>
    <row r="107" spans="1:7" x14ac:dyDescent="0.15">
      <c r="B107" s="23"/>
    </row>
    <row r="108" spans="1:7" x14ac:dyDescent="0.15">
      <c r="B108" s="23"/>
    </row>
  </sheetData>
  <mergeCells count="68">
    <mergeCell ref="B20:D20"/>
    <mergeCell ref="B21:D21"/>
    <mergeCell ref="B85:F85"/>
    <mergeCell ref="B86:F86"/>
    <mergeCell ref="B87:F87"/>
    <mergeCell ref="B56:F56"/>
    <mergeCell ref="B66:F66"/>
    <mergeCell ref="B24:D24"/>
    <mergeCell ref="B28:C28"/>
    <mergeCell ref="F28:G28"/>
    <mergeCell ref="B72:D72"/>
    <mergeCell ref="B40:C40"/>
    <mergeCell ref="B97:F97"/>
    <mergeCell ref="B73:D73"/>
    <mergeCell ref="B88:E88"/>
    <mergeCell ref="B80:D80"/>
    <mergeCell ref="B89:F89"/>
    <mergeCell ref="B91:F91"/>
    <mergeCell ref="B93:F93"/>
    <mergeCell ref="B95:F95"/>
    <mergeCell ref="B96:F96"/>
    <mergeCell ref="B76:D76"/>
    <mergeCell ref="B77:D77"/>
    <mergeCell ref="B78:D78"/>
    <mergeCell ref="B75:D75"/>
    <mergeCell ref="J28:K28"/>
    <mergeCell ref="B7:D7"/>
    <mergeCell ref="B8:D8"/>
    <mergeCell ref="B9:D9"/>
    <mergeCell ref="B10:D10"/>
    <mergeCell ref="B11:D11"/>
    <mergeCell ref="B12:D12"/>
    <mergeCell ref="B13:D13"/>
    <mergeCell ref="B14:D14"/>
    <mergeCell ref="B15:D15"/>
    <mergeCell ref="B16:D16"/>
    <mergeCell ref="B17:D17"/>
    <mergeCell ref="B18:D18"/>
    <mergeCell ref="B19:D19"/>
    <mergeCell ref="B22:D22"/>
    <mergeCell ref="B23:D23"/>
    <mergeCell ref="J29:K29"/>
    <mergeCell ref="B30:C30"/>
    <mergeCell ref="F30:G30"/>
    <mergeCell ref="J30:K30"/>
    <mergeCell ref="B31:C31"/>
    <mergeCell ref="F31:G31"/>
    <mergeCell ref="J31:K31"/>
    <mergeCell ref="H29:I29"/>
    <mergeCell ref="D29:E29"/>
    <mergeCell ref="B29:C29"/>
    <mergeCell ref="F29:G29"/>
    <mergeCell ref="J84:K84"/>
    <mergeCell ref="J34:K34"/>
    <mergeCell ref="J39:K39"/>
    <mergeCell ref="B83:G83"/>
    <mergeCell ref="J43:K43"/>
    <mergeCell ref="J48:K48"/>
    <mergeCell ref="B57:D57"/>
    <mergeCell ref="B58:D58"/>
    <mergeCell ref="B59:D59"/>
    <mergeCell ref="B61:D61"/>
    <mergeCell ref="B62:D62"/>
    <mergeCell ref="B63:D63"/>
    <mergeCell ref="B67:D67"/>
    <mergeCell ref="B68:D68"/>
    <mergeCell ref="B69:D69"/>
    <mergeCell ref="B70:D70"/>
  </mergeCells>
  <pageMargins left="0.70866141732283472" right="0.51181102362204722" top="0.74803149606299213" bottom="0.74803149606299213" header="0.31496062992125984" footer="0.31496062992125984"/>
  <pageSetup paperSize="9" scale="90" orientation="portrait" horizontalDpi="4294967295" r:id="rId1"/>
  <colBreaks count="1" manualBreakCount="1">
    <brk id="12" min="1" max="11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sheetPr>
  <dimension ref="A1:F31"/>
  <sheetViews>
    <sheetView zoomScale="85" zoomScaleNormal="85" zoomScaleSheetLayoutView="85" workbookViewId="0">
      <selection activeCell="C28" sqref="C28"/>
    </sheetView>
  </sheetViews>
  <sheetFormatPr baseColWidth="10" defaultColWidth="8.83203125" defaultRowHeight="15" x14ac:dyDescent="0.2"/>
  <cols>
    <col min="2" max="2" width="17.83203125" bestFit="1" customWidth="1"/>
    <col min="3" max="3" width="15.33203125" customWidth="1"/>
    <col min="5" max="5" width="15.6640625" bestFit="1" customWidth="1"/>
    <col min="6" max="6" width="15.6640625" customWidth="1"/>
  </cols>
  <sheetData>
    <row r="1" spans="1:5" ht="16" x14ac:dyDescent="0.2">
      <c r="A1" s="1" t="s">
        <v>128</v>
      </c>
    </row>
    <row r="3" spans="1:5" ht="16" x14ac:dyDescent="0.2">
      <c r="A3" s="1"/>
    </row>
    <row r="4" spans="1:5" x14ac:dyDescent="0.2">
      <c r="B4" s="4" t="s">
        <v>57</v>
      </c>
    </row>
    <row r="5" spans="1:5" x14ac:dyDescent="0.2">
      <c r="A5" s="67"/>
      <c r="B5" s="68"/>
      <c r="C5" s="78" t="s">
        <v>120</v>
      </c>
      <c r="D5" s="78"/>
      <c r="E5" s="78" t="s">
        <v>121</v>
      </c>
    </row>
    <row r="6" spans="1:5" x14ac:dyDescent="0.2">
      <c r="A6" s="67"/>
      <c r="B6" s="69" t="s">
        <v>58</v>
      </c>
      <c r="C6" s="69">
        <v>210000</v>
      </c>
      <c r="D6" s="69"/>
      <c r="E6" s="69">
        <v>230000</v>
      </c>
    </row>
    <row r="7" spans="1:5" x14ac:dyDescent="0.2">
      <c r="A7" s="67"/>
      <c r="B7" s="69" t="s">
        <v>59</v>
      </c>
      <c r="C7" s="70">
        <v>-126000</v>
      </c>
      <c r="D7" s="69"/>
      <c r="E7" s="70">
        <v>-179400</v>
      </c>
    </row>
    <row r="8" spans="1:5" x14ac:dyDescent="0.2">
      <c r="A8" s="67"/>
      <c r="B8" s="69" t="s">
        <v>60</v>
      </c>
      <c r="C8" s="69">
        <f>SUM(C6:C7)</f>
        <v>84000</v>
      </c>
      <c r="D8" s="69"/>
      <c r="E8" s="69">
        <f>SUM(E6:E7)</f>
        <v>50600</v>
      </c>
    </row>
    <row r="9" spans="1:5" x14ac:dyDescent="0.2">
      <c r="A9" s="67"/>
      <c r="B9" s="69"/>
      <c r="C9" s="69"/>
      <c r="D9" s="69"/>
      <c r="E9" s="69"/>
    </row>
    <row r="10" spans="1:5" x14ac:dyDescent="0.2">
      <c r="A10" s="67"/>
      <c r="B10" s="69" t="s">
        <v>61</v>
      </c>
      <c r="C10" s="70">
        <v>-67200</v>
      </c>
      <c r="D10" s="69"/>
      <c r="E10" s="70">
        <v>-32200</v>
      </c>
    </row>
    <row r="11" spans="1:5" ht="16" thickBot="1" x14ac:dyDescent="0.25">
      <c r="A11" s="67"/>
      <c r="B11" s="74" t="s">
        <v>62</v>
      </c>
      <c r="C11" s="71">
        <f>C8+C10</f>
        <v>16800</v>
      </c>
      <c r="D11" s="69"/>
      <c r="E11" s="71">
        <f>E8+E10</f>
        <v>18400</v>
      </c>
    </row>
    <row r="12" spans="1:5" x14ac:dyDescent="0.2">
      <c r="A12" s="4"/>
    </row>
    <row r="13" spans="1:5" x14ac:dyDescent="0.2">
      <c r="A13" s="4"/>
    </row>
    <row r="14" spans="1:5" x14ac:dyDescent="0.2">
      <c r="A14" s="4"/>
    </row>
    <row r="15" spans="1:5" x14ac:dyDescent="0.2">
      <c r="A15" s="4"/>
    </row>
    <row r="16" spans="1:5" x14ac:dyDescent="0.2">
      <c r="A16" s="4"/>
    </row>
    <row r="17" spans="1:6" x14ac:dyDescent="0.2">
      <c r="A17" s="4" t="s">
        <v>0</v>
      </c>
      <c r="C17" s="75" t="s">
        <v>131</v>
      </c>
      <c r="D17" s="75"/>
      <c r="E17" s="75" t="s">
        <v>132</v>
      </c>
      <c r="F17" s="75" t="s">
        <v>63</v>
      </c>
    </row>
    <row r="18" spans="1:6" x14ac:dyDescent="0.2">
      <c r="A18" s="4"/>
      <c r="B18" s="2" t="s">
        <v>120</v>
      </c>
      <c r="C18" s="66">
        <f>C8/C6</f>
        <v>0.4</v>
      </c>
      <c r="D18" s="66"/>
      <c r="E18" s="66">
        <f>-C8/C7</f>
        <v>0.66666666666666663</v>
      </c>
      <c r="F18" s="66">
        <f>C11/C6</f>
        <v>0.08</v>
      </c>
    </row>
    <row r="19" spans="1:6" x14ac:dyDescent="0.2">
      <c r="A19" s="4"/>
      <c r="B19" s="2" t="s">
        <v>121</v>
      </c>
      <c r="C19" s="66">
        <f>E8/E6</f>
        <v>0.22</v>
      </c>
      <c r="D19" s="66"/>
      <c r="E19" s="66">
        <f>-E8/E7</f>
        <v>0.28205128205128205</v>
      </c>
      <c r="F19" s="66">
        <f>E11/E6</f>
        <v>0.08</v>
      </c>
    </row>
    <row r="21" spans="1:6" x14ac:dyDescent="0.2">
      <c r="A21" s="2"/>
      <c r="B21" t="s">
        <v>125</v>
      </c>
    </row>
    <row r="22" spans="1:6" x14ac:dyDescent="0.2">
      <c r="A22" s="2"/>
    </row>
    <row r="24" spans="1:6" x14ac:dyDescent="0.2">
      <c r="A24" s="4" t="s">
        <v>7</v>
      </c>
    </row>
    <row r="25" spans="1:6" x14ac:dyDescent="0.2">
      <c r="B25" s="68"/>
      <c r="C25" s="78" t="s">
        <v>120</v>
      </c>
      <c r="D25" s="78"/>
      <c r="E25" s="78" t="s">
        <v>121</v>
      </c>
    </row>
    <row r="26" spans="1:6" x14ac:dyDescent="0.2">
      <c r="A26" s="4"/>
      <c r="B26" s="72" t="s">
        <v>24</v>
      </c>
      <c r="C26" s="72">
        <v>168000</v>
      </c>
      <c r="D26" s="72"/>
      <c r="E26" s="72">
        <v>122700</v>
      </c>
    </row>
    <row r="27" spans="1:6" x14ac:dyDescent="0.2">
      <c r="A27" s="4"/>
      <c r="B27" s="4"/>
    </row>
    <row r="28" spans="1:6" x14ac:dyDescent="0.2">
      <c r="B28" s="73" t="s">
        <v>129</v>
      </c>
      <c r="C28" s="66">
        <f>C11/C26</f>
        <v>0.1</v>
      </c>
      <c r="E28" s="66">
        <f>E11/E26</f>
        <v>0.14995925020374898</v>
      </c>
    </row>
    <row r="29" spans="1:6" x14ac:dyDescent="0.2">
      <c r="B29" s="4"/>
    </row>
    <row r="30" spans="1:6" ht="16" x14ac:dyDescent="0.2">
      <c r="A30" s="2"/>
      <c r="B30" s="111" t="s">
        <v>122</v>
      </c>
    </row>
    <row r="31" spans="1:6" x14ac:dyDescent="0.2">
      <c r="A31" s="2"/>
    </row>
  </sheetData>
  <pageMargins left="0.7" right="0.7" top="0.75" bottom="0.75" header="0.3" footer="0.3"/>
  <pageSetup paperSize="9" scale="87" orientation="portrait" r:id="rId1"/>
  <colBreaks count="1" manualBreakCount="1">
    <brk id="6" max="26"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79998168889431442"/>
  </sheetPr>
  <dimension ref="A2:J41"/>
  <sheetViews>
    <sheetView zoomScaleNormal="100" zoomScaleSheetLayoutView="85" workbookViewId="0">
      <selection activeCell="S21" sqref="S21"/>
    </sheetView>
  </sheetViews>
  <sheetFormatPr baseColWidth="10" defaultColWidth="8.83203125" defaultRowHeight="15" x14ac:dyDescent="0.2"/>
  <cols>
    <col min="2" max="2" width="16.6640625" customWidth="1"/>
    <col min="4" max="4" width="11.5" bestFit="1" customWidth="1"/>
    <col min="8" max="8" width="11.5" bestFit="1" customWidth="1"/>
    <col min="10" max="10" width="11.5" customWidth="1"/>
    <col min="13" max="13" width="9.1640625" bestFit="1" customWidth="1"/>
  </cols>
  <sheetData>
    <row r="2" spans="1:10" ht="16" x14ac:dyDescent="0.2">
      <c r="A2" s="1" t="s">
        <v>133</v>
      </c>
    </row>
    <row r="4" spans="1:10" x14ac:dyDescent="0.2">
      <c r="B4" s="4" t="s">
        <v>57</v>
      </c>
    </row>
    <row r="5" spans="1:10" x14ac:dyDescent="0.2">
      <c r="B5" s="80"/>
      <c r="C5" s="80"/>
      <c r="D5" s="78" t="s">
        <v>123</v>
      </c>
      <c r="E5" s="81"/>
      <c r="F5" s="82"/>
      <c r="G5" s="81"/>
      <c r="H5" s="78" t="s">
        <v>124</v>
      </c>
      <c r="I5" s="83"/>
    </row>
    <row r="6" spans="1:10" x14ac:dyDescent="0.2">
      <c r="B6" s="80" t="s">
        <v>65</v>
      </c>
      <c r="C6" s="80"/>
      <c r="D6" s="80">
        <v>1500000</v>
      </c>
      <c r="E6" s="80"/>
      <c r="F6" s="68"/>
      <c r="G6" s="80"/>
      <c r="H6" s="80">
        <v>1500000</v>
      </c>
      <c r="I6" s="83"/>
    </row>
    <row r="7" spans="1:10" x14ac:dyDescent="0.2">
      <c r="B7" s="80" t="s">
        <v>59</v>
      </c>
      <c r="C7" s="80"/>
      <c r="D7" s="80">
        <v>1050000</v>
      </c>
      <c r="E7" s="80"/>
      <c r="F7" s="68"/>
      <c r="G7" s="80"/>
      <c r="H7" s="80">
        <v>1125000</v>
      </c>
      <c r="I7" s="83"/>
    </row>
    <row r="8" spans="1:10" x14ac:dyDescent="0.2">
      <c r="B8" s="80" t="s">
        <v>66</v>
      </c>
      <c r="C8" s="80"/>
      <c r="D8" s="80">
        <v>350000</v>
      </c>
      <c r="E8" s="80"/>
      <c r="F8" s="68"/>
      <c r="G8" s="80"/>
      <c r="H8" s="80">
        <v>250000</v>
      </c>
      <c r="I8" s="83"/>
    </row>
    <row r="9" spans="1:10" x14ac:dyDescent="0.2">
      <c r="B9" s="80" t="s">
        <v>67</v>
      </c>
      <c r="C9" s="80"/>
      <c r="D9" s="80">
        <v>1800000</v>
      </c>
      <c r="E9" s="80"/>
      <c r="F9" s="68"/>
      <c r="G9" s="80"/>
      <c r="H9" s="80">
        <v>1800000</v>
      </c>
      <c r="I9" s="83"/>
    </row>
    <row r="10" spans="1:10" x14ac:dyDescent="0.2">
      <c r="B10" s="80" t="s">
        <v>24</v>
      </c>
      <c r="C10" s="80"/>
      <c r="D10" s="80">
        <v>720000</v>
      </c>
      <c r="E10" s="80"/>
      <c r="F10" s="68"/>
      <c r="G10" s="80"/>
      <c r="H10" s="80">
        <v>720000</v>
      </c>
      <c r="I10" s="83"/>
    </row>
    <row r="11" spans="1:10" x14ac:dyDescent="0.2">
      <c r="B11" s="2"/>
      <c r="C11" s="2"/>
      <c r="D11" s="2"/>
      <c r="E11" s="2"/>
      <c r="G11" s="2"/>
      <c r="H11" s="2"/>
      <c r="I11" s="2"/>
    </row>
    <row r="12" spans="1:10" x14ac:dyDescent="0.2">
      <c r="A12" s="4" t="s">
        <v>0</v>
      </c>
      <c r="B12" s="128" t="s">
        <v>68</v>
      </c>
      <c r="C12" s="129"/>
      <c r="D12" s="129"/>
      <c r="E12" s="129"/>
      <c r="F12" s="129"/>
      <c r="G12" s="129"/>
      <c r="H12" s="129"/>
      <c r="I12" s="129"/>
      <c r="J12" s="130"/>
    </row>
    <row r="13" spans="1:10" x14ac:dyDescent="0.2">
      <c r="B13" s="88"/>
      <c r="C13" s="89"/>
      <c r="D13" s="90" t="s">
        <v>123</v>
      </c>
      <c r="E13" s="89"/>
      <c r="F13" s="91" t="s">
        <v>69</v>
      </c>
      <c r="G13" s="89"/>
      <c r="H13" s="90" t="s">
        <v>124</v>
      </c>
      <c r="I13" s="89"/>
      <c r="J13" s="92" t="s">
        <v>69</v>
      </c>
    </row>
    <row r="14" spans="1:10" x14ac:dyDescent="0.2">
      <c r="B14" s="93" t="s">
        <v>65</v>
      </c>
      <c r="C14" s="83"/>
      <c r="D14" s="83">
        <f>D6</f>
        <v>1500000</v>
      </c>
      <c r="E14" s="83"/>
      <c r="F14" s="84">
        <f>D14/D14</f>
        <v>1</v>
      </c>
      <c r="G14" s="83"/>
      <c r="H14" s="83">
        <f>H6</f>
        <v>1500000</v>
      </c>
      <c r="I14" s="83"/>
      <c r="J14" s="84">
        <f>H14/H14</f>
        <v>1</v>
      </c>
    </row>
    <row r="15" spans="1:10" x14ac:dyDescent="0.2">
      <c r="B15" s="93" t="s">
        <v>100</v>
      </c>
      <c r="C15" s="83"/>
      <c r="D15" s="86">
        <f>-D7</f>
        <v>-1050000</v>
      </c>
      <c r="E15" s="83"/>
      <c r="F15" s="84">
        <f>-D15/D14</f>
        <v>0.7</v>
      </c>
      <c r="G15" s="83"/>
      <c r="H15" s="86">
        <f>-H7</f>
        <v>-1125000</v>
      </c>
      <c r="I15" s="83"/>
      <c r="J15" s="84">
        <f>-H15/H14</f>
        <v>0.75</v>
      </c>
    </row>
    <row r="16" spans="1:10" x14ac:dyDescent="0.2">
      <c r="B16" s="94" t="s">
        <v>60</v>
      </c>
      <c r="C16" s="83"/>
      <c r="D16" s="83">
        <f>D14+D15</f>
        <v>450000</v>
      </c>
      <c r="E16" s="83"/>
      <c r="F16" s="84">
        <f>D16/D14</f>
        <v>0.3</v>
      </c>
      <c r="G16" s="83"/>
      <c r="H16" s="83">
        <f>H14+H15</f>
        <v>375000</v>
      </c>
      <c r="I16" s="83"/>
      <c r="J16" s="84">
        <f>H16/H14</f>
        <v>0.25</v>
      </c>
    </row>
    <row r="17" spans="1:10" x14ac:dyDescent="0.2">
      <c r="B17" s="93"/>
      <c r="C17" s="83"/>
      <c r="D17" s="83"/>
      <c r="E17" s="83"/>
      <c r="F17" s="84"/>
      <c r="G17" s="83"/>
      <c r="H17" s="83"/>
      <c r="I17" s="83"/>
      <c r="J17" s="84"/>
    </row>
    <row r="18" spans="1:10" x14ac:dyDescent="0.2">
      <c r="B18" s="93" t="s">
        <v>66</v>
      </c>
      <c r="C18" s="83"/>
      <c r="D18" s="83">
        <f>-D8</f>
        <v>-350000</v>
      </c>
      <c r="E18" s="83"/>
      <c r="F18" s="84">
        <f>-D18/D14</f>
        <v>0.23333333333333334</v>
      </c>
      <c r="G18" s="83"/>
      <c r="H18" s="83">
        <f>-H8</f>
        <v>-250000</v>
      </c>
      <c r="I18" s="83"/>
      <c r="J18" s="84">
        <f>-H18/H14</f>
        <v>0.16666666666666666</v>
      </c>
    </row>
    <row r="19" spans="1:10" ht="16" thickBot="1" x14ac:dyDescent="0.25">
      <c r="B19" s="94" t="s">
        <v>134</v>
      </c>
      <c r="C19" s="83"/>
      <c r="D19" s="87">
        <f>D16+D18</f>
        <v>100000</v>
      </c>
      <c r="E19" s="83"/>
      <c r="F19" s="84">
        <f>D19/D14</f>
        <v>6.6666666666666666E-2</v>
      </c>
      <c r="G19" s="83"/>
      <c r="H19" s="87">
        <f>H16+H18</f>
        <v>125000</v>
      </c>
      <c r="I19" s="83"/>
      <c r="J19" s="84">
        <f>H19/H14</f>
        <v>8.3333333333333329E-2</v>
      </c>
    </row>
    <row r="20" spans="1:10" ht="16" thickTop="1" x14ac:dyDescent="0.2">
      <c r="B20" s="95"/>
      <c r="C20" s="86"/>
      <c r="D20" s="86"/>
      <c r="E20" s="86"/>
      <c r="F20" s="96"/>
      <c r="G20" s="86"/>
      <c r="H20" s="86"/>
      <c r="I20" s="86"/>
      <c r="J20" s="97"/>
    </row>
    <row r="21" spans="1:10" x14ac:dyDescent="0.2">
      <c r="B21" s="83"/>
      <c r="C21" s="83"/>
      <c r="D21" s="83"/>
      <c r="E21" s="83"/>
      <c r="F21" s="84"/>
      <c r="G21" s="83"/>
      <c r="H21" s="83"/>
      <c r="I21" s="83"/>
      <c r="J21" s="84"/>
    </row>
    <row r="22" spans="1:10" x14ac:dyDescent="0.2">
      <c r="B22" s="83"/>
      <c r="C22" s="83"/>
      <c r="D22" s="83"/>
      <c r="E22" s="83"/>
      <c r="F22" s="84"/>
      <c r="G22" s="83"/>
      <c r="H22" s="83"/>
      <c r="I22" s="83"/>
      <c r="J22" s="83"/>
    </row>
    <row r="23" spans="1:10" x14ac:dyDescent="0.2">
      <c r="A23" s="4" t="s">
        <v>7</v>
      </c>
      <c r="B23" s="77"/>
      <c r="C23" s="85"/>
      <c r="D23" s="90" t="s">
        <v>123</v>
      </c>
      <c r="E23" s="100"/>
      <c r="F23" s="101"/>
      <c r="G23" s="101"/>
      <c r="H23" s="90" t="s">
        <v>124</v>
      </c>
    </row>
    <row r="24" spans="1:10" x14ac:dyDescent="0.2">
      <c r="B24" s="79" t="s">
        <v>135</v>
      </c>
      <c r="D24" s="102">
        <f>D19/D9</f>
        <v>5.5555555555555552E-2</v>
      </c>
      <c r="E24" s="99"/>
      <c r="F24" s="99"/>
      <c r="G24" s="99"/>
      <c r="H24" s="102">
        <f>H19/H9</f>
        <v>6.9444444444444448E-2</v>
      </c>
    </row>
    <row r="25" spans="1:10" x14ac:dyDescent="0.2">
      <c r="B25" s="79" t="s">
        <v>129</v>
      </c>
      <c r="C25" s="85"/>
      <c r="D25" s="102">
        <f>D19/D10</f>
        <v>0.1388888888888889</v>
      </c>
      <c r="E25" s="98"/>
      <c r="F25" s="99"/>
      <c r="G25" s="99"/>
      <c r="H25" s="102">
        <f>H19/H10</f>
        <v>0.1736111111111111</v>
      </c>
    </row>
    <row r="26" spans="1:10" x14ac:dyDescent="0.2">
      <c r="B26" s="79"/>
      <c r="C26" s="85"/>
      <c r="D26" s="102"/>
      <c r="E26" s="98"/>
      <c r="F26" s="99"/>
      <c r="G26" s="99"/>
      <c r="H26" s="102"/>
    </row>
    <row r="28" spans="1:10" x14ac:dyDescent="0.2">
      <c r="A28" s="4" t="s">
        <v>5</v>
      </c>
      <c r="B28" s="76" t="s">
        <v>136</v>
      </c>
    </row>
    <row r="29" spans="1:10" x14ac:dyDescent="0.2">
      <c r="B29" s="76"/>
    </row>
    <row r="30" spans="1:10" x14ac:dyDescent="0.2">
      <c r="B30" s="76"/>
    </row>
    <row r="31" spans="1:10" x14ac:dyDescent="0.2">
      <c r="A31" s="4" t="s">
        <v>6</v>
      </c>
      <c r="B31" s="76" t="s">
        <v>64</v>
      </c>
    </row>
    <row r="32" spans="1:10" x14ac:dyDescent="0.2">
      <c r="B32" s="76" t="s">
        <v>64</v>
      </c>
    </row>
    <row r="33" spans="2:8" x14ac:dyDescent="0.2">
      <c r="B33" s="76" t="s">
        <v>139</v>
      </c>
    </row>
    <row r="34" spans="2:8" x14ac:dyDescent="0.2">
      <c r="B34" s="76" t="s">
        <v>137</v>
      </c>
    </row>
    <row r="35" spans="2:8" x14ac:dyDescent="0.2">
      <c r="B35" s="76" t="s">
        <v>64</v>
      </c>
    </row>
    <row r="36" spans="2:8" x14ac:dyDescent="0.2">
      <c r="B36" s="76"/>
      <c r="D36" s="90" t="s">
        <v>123</v>
      </c>
      <c r="E36" s="100"/>
      <c r="F36" s="101"/>
      <c r="G36" s="101"/>
      <c r="H36" s="90" t="s">
        <v>124</v>
      </c>
    </row>
    <row r="37" spans="2:8" x14ac:dyDescent="0.2">
      <c r="B37" s="76" t="s">
        <v>130</v>
      </c>
      <c r="D37" s="102">
        <f>-D16/D15</f>
        <v>0.42857142857142855</v>
      </c>
      <c r="H37" s="102">
        <f>-H16/H15</f>
        <v>0.33333333333333331</v>
      </c>
    </row>
    <row r="38" spans="2:8" x14ac:dyDescent="0.2">
      <c r="B38" s="76"/>
    </row>
    <row r="40" spans="2:8" x14ac:dyDescent="0.2">
      <c r="B40" s="76" t="s">
        <v>140</v>
      </c>
    </row>
    <row r="41" spans="2:8" x14ac:dyDescent="0.2">
      <c r="B41" s="76" t="s">
        <v>138</v>
      </c>
    </row>
  </sheetData>
  <mergeCells count="1">
    <mergeCell ref="B12:J12"/>
  </mergeCells>
  <pageMargins left="0.7" right="0.7" top="0.75" bottom="0.75" header="0.3" footer="0.3"/>
  <pageSetup scale="88"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79998168889431442"/>
  </sheetPr>
  <dimension ref="A1:U179"/>
  <sheetViews>
    <sheetView zoomScaleNormal="100" zoomScaleSheetLayoutView="85" workbookViewId="0">
      <selection activeCell="J40" sqref="J40"/>
    </sheetView>
  </sheetViews>
  <sheetFormatPr baseColWidth="10" defaultColWidth="9.1640625" defaultRowHeight="14" x14ac:dyDescent="0.15"/>
  <cols>
    <col min="1" max="1" width="9" style="2" customWidth="1"/>
    <col min="2" max="2" width="9.5" style="2" customWidth="1"/>
    <col min="3" max="3" width="10" style="2" customWidth="1"/>
    <col min="4" max="5" width="8.6640625" style="2" customWidth="1"/>
    <col min="6" max="6" width="2.83203125" style="2" bestFit="1" customWidth="1"/>
    <col min="7" max="7" width="8.6640625" style="2" customWidth="1"/>
    <col min="8" max="8" width="2.83203125" style="2" bestFit="1" customWidth="1"/>
    <col min="9" max="9" width="8.5" style="2" customWidth="1"/>
    <col min="10" max="10" width="9" style="2" bestFit="1" customWidth="1"/>
    <col min="11" max="11" width="1.6640625" style="2" customWidth="1"/>
    <col min="12" max="12" width="10.1640625" style="2" customWidth="1"/>
    <col min="13" max="13" width="2.5" style="2" customWidth="1"/>
    <col min="14" max="14" width="10.1640625" style="2" customWidth="1"/>
    <col min="15" max="15" width="3" style="2" customWidth="1"/>
    <col min="16" max="16" width="10.1640625" style="2" customWidth="1"/>
    <col min="17" max="17" width="1.6640625" style="2" customWidth="1"/>
    <col min="18" max="18" width="8.5" style="2" customWidth="1"/>
    <col min="19" max="19" width="3.6640625" style="2" bestFit="1" customWidth="1"/>
    <col min="20" max="16384" width="9.1640625" style="2"/>
  </cols>
  <sheetData>
    <row r="1" spans="1:21" ht="16" x14ac:dyDescent="0.2">
      <c r="A1" s="1"/>
    </row>
    <row r="2" spans="1:21" ht="16" x14ac:dyDescent="0.2">
      <c r="A2" s="1"/>
    </row>
    <row r="3" spans="1:21" ht="16" x14ac:dyDescent="0.2">
      <c r="A3" s="1" t="s">
        <v>141</v>
      </c>
    </row>
    <row r="4" spans="1:21" ht="15" thickBot="1" x14ac:dyDescent="0.2">
      <c r="A4" s="112"/>
    </row>
    <row r="5" spans="1:21" ht="15.75" customHeight="1" thickBot="1" x14ac:dyDescent="0.2">
      <c r="A5" s="29" t="s">
        <v>0</v>
      </c>
      <c r="B5" s="139" t="s">
        <v>38</v>
      </c>
      <c r="C5" s="140"/>
      <c r="D5" s="140"/>
      <c r="E5" s="140"/>
      <c r="F5" s="140"/>
      <c r="G5" s="140"/>
      <c r="H5" s="140"/>
      <c r="I5" s="140"/>
      <c r="J5" s="141"/>
      <c r="K5" s="44"/>
      <c r="L5" s="131" t="s">
        <v>39</v>
      </c>
      <c r="M5" s="132"/>
      <c r="N5" s="132"/>
      <c r="O5" s="132"/>
      <c r="P5" s="133"/>
      <c r="Q5" s="44"/>
      <c r="R5" s="45" t="s">
        <v>54</v>
      </c>
      <c r="S5" s="3"/>
      <c r="T5" s="3"/>
    </row>
    <row r="6" spans="1:21" ht="15.75" customHeight="1" thickBot="1" x14ac:dyDescent="0.2">
      <c r="A6" s="46"/>
      <c r="B6" s="134" t="s">
        <v>22</v>
      </c>
      <c r="C6" s="137"/>
      <c r="D6" s="137"/>
      <c r="E6" s="137"/>
      <c r="F6" s="30" t="s">
        <v>40</v>
      </c>
      <c r="G6" s="58" t="s">
        <v>41</v>
      </c>
      <c r="H6" s="47" t="s">
        <v>2</v>
      </c>
      <c r="I6" s="134" t="s">
        <v>43</v>
      </c>
      <c r="J6" s="135"/>
      <c r="K6" s="44"/>
      <c r="L6" s="136"/>
      <c r="M6" s="137"/>
      <c r="N6" s="137"/>
      <c r="O6" s="137"/>
      <c r="P6" s="138"/>
      <c r="Q6" s="44"/>
      <c r="R6" s="48"/>
      <c r="S6" s="39"/>
      <c r="T6" s="3"/>
    </row>
    <row r="7" spans="1:21" ht="15" thickBot="1" x14ac:dyDescent="0.2">
      <c r="A7" s="46"/>
      <c r="B7" s="49" t="s">
        <v>27</v>
      </c>
      <c r="C7" s="50" t="s">
        <v>48</v>
      </c>
      <c r="D7" s="50" t="s">
        <v>49</v>
      </c>
      <c r="E7" s="50" t="s">
        <v>50</v>
      </c>
      <c r="F7" s="34" t="s">
        <v>40</v>
      </c>
      <c r="G7" s="50" t="s">
        <v>101</v>
      </c>
      <c r="H7" s="51" t="s">
        <v>2</v>
      </c>
      <c r="I7" s="49" t="s">
        <v>28</v>
      </c>
      <c r="J7" s="52" t="s">
        <v>29</v>
      </c>
      <c r="K7" s="35"/>
      <c r="L7" s="49" t="s">
        <v>44</v>
      </c>
      <c r="M7" s="49" t="s">
        <v>47</v>
      </c>
      <c r="N7" s="49" t="s">
        <v>45</v>
      </c>
      <c r="O7" s="34" t="s">
        <v>40</v>
      </c>
      <c r="P7" s="52" t="s">
        <v>46</v>
      </c>
      <c r="Q7" s="35"/>
      <c r="R7" s="39"/>
      <c r="S7" s="39"/>
      <c r="T7" s="3"/>
    </row>
    <row r="8" spans="1:21" x14ac:dyDescent="0.15">
      <c r="A8" s="53" t="s">
        <v>52</v>
      </c>
      <c r="B8" s="54">
        <v>80000</v>
      </c>
      <c r="C8" s="54">
        <v>0</v>
      </c>
      <c r="D8" s="54">
        <v>15000</v>
      </c>
      <c r="E8" s="54">
        <v>11000</v>
      </c>
      <c r="F8" s="34"/>
      <c r="G8" s="54">
        <v>0</v>
      </c>
      <c r="H8" s="51"/>
      <c r="I8" s="54">
        <v>70000</v>
      </c>
      <c r="J8" s="54">
        <v>36000</v>
      </c>
      <c r="K8" s="38"/>
      <c r="L8" s="54"/>
      <c r="M8" s="55"/>
      <c r="N8" s="54"/>
      <c r="O8" s="34"/>
      <c r="P8" s="54"/>
      <c r="Q8" s="38"/>
      <c r="R8" s="37"/>
      <c r="S8" s="39"/>
      <c r="T8" s="3"/>
    </row>
    <row r="9" spans="1:21" x14ac:dyDescent="0.15">
      <c r="A9" s="6" t="s">
        <v>73</v>
      </c>
      <c r="B9" s="34">
        <v>-70000</v>
      </c>
      <c r="C9" s="34"/>
      <c r="D9" s="34">
        <v>70000</v>
      </c>
      <c r="E9" s="34"/>
      <c r="F9" s="34"/>
      <c r="G9" s="34"/>
      <c r="H9" s="51"/>
      <c r="I9" s="34"/>
      <c r="J9" s="34"/>
      <c r="K9" s="35"/>
      <c r="L9" s="34"/>
      <c r="M9" s="42"/>
      <c r="N9" s="34"/>
      <c r="O9" s="34"/>
      <c r="P9" s="54"/>
      <c r="Q9" s="35"/>
      <c r="R9" s="34">
        <v>-70000</v>
      </c>
      <c r="S9" s="39" t="s">
        <v>108</v>
      </c>
      <c r="T9" s="3"/>
    </row>
    <row r="10" spans="1:21" x14ac:dyDescent="0.15">
      <c r="A10" s="6" t="s">
        <v>85</v>
      </c>
      <c r="B10" s="36"/>
      <c r="C10" s="36"/>
      <c r="D10" s="36"/>
      <c r="E10" s="36"/>
      <c r="F10" s="34"/>
      <c r="G10" s="36"/>
      <c r="H10" s="51"/>
      <c r="I10" s="36"/>
      <c r="J10" s="37"/>
      <c r="K10" s="38"/>
      <c r="L10" s="36"/>
      <c r="M10" s="42"/>
      <c r="N10" s="36"/>
      <c r="O10" s="34"/>
      <c r="P10" s="54"/>
      <c r="Q10" s="38"/>
      <c r="R10" s="36"/>
      <c r="S10" s="39"/>
      <c r="T10" s="3"/>
    </row>
    <row r="11" spans="1:21" x14ac:dyDescent="0.15">
      <c r="A11" s="6" t="s">
        <v>102</v>
      </c>
      <c r="B11" s="34"/>
      <c r="C11" s="34">
        <v>72000</v>
      </c>
      <c r="D11" s="34"/>
      <c r="E11" s="34"/>
      <c r="F11" s="34"/>
      <c r="G11" s="34"/>
      <c r="H11" s="51"/>
      <c r="I11" s="34"/>
      <c r="J11" s="34">
        <v>72000</v>
      </c>
      <c r="K11" s="35"/>
      <c r="L11" s="34">
        <v>72000</v>
      </c>
      <c r="M11" s="42"/>
      <c r="N11" s="34"/>
      <c r="O11" s="34"/>
      <c r="P11" s="54">
        <f>L11</f>
        <v>72000</v>
      </c>
      <c r="Q11" s="35"/>
      <c r="R11" s="34"/>
      <c r="S11" s="39"/>
      <c r="T11" s="3"/>
      <c r="U11" s="2">
        <f>C11</f>
        <v>72000</v>
      </c>
    </row>
    <row r="12" spans="1:21" x14ac:dyDescent="0.15">
      <c r="A12" s="6" t="s">
        <v>103</v>
      </c>
      <c r="B12" s="36"/>
      <c r="C12" s="36"/>
      <c r="D12" s="36">
        <v>-41900</v>
      </c>
      <c r="E12" s="36"/>
      <c r="F12" s="34"/>
      <c r="G12" s="36"/>
      <c r="H12" s="51"/>
      <c r="I12" s="36"/>
      <c r="J12" s="36">
        <v>-41900</v>
      </c>
      <c r="K12" s="38"/>
      <c r="L12" s="36"/>
      <c r="M12" s="42"/>
      <c r="N12" s="36">
        <v>41900</v>
      </c>
      <c r="O12" s="34"/>
      <c r="P12" s="54">
        <f>-N12</f>
        <v>-41900</v>
      </c>
      <c r="Q12" s="38"/>
      <c r="R12" s="36"/>
      <c r="S12" s="39"/>
      <c r="T12" s="3"/>
      <c r="U12" s="2">
        <f>+C13</f>
        <v>-2100</v>
      </c>
    </row>
    <row r="13" spans="1:21" x14ac:dyDescent="0.15">
      <c r="A13" s="6" t="s">
        <v>104</v>
      </c>
      <c r="B13" s="34"/>
      <c r="C13" s="34">
        <v>-2100</v>
      </c>
      <c r="D13" s="34"/>
      <c r="E13" s="34"/>
      <c r="F13" s="34"/>
      <c r="G13" s="34"/>
      <c r="H13" s="51"/>
      <c r="I13" s="34"/>
      <c r="J13" s="34">
        <v>-2100</v>
      </c>
      <c r="K13" s="35"/>
      <c r="L13" s="34">
        <v>-2100</v>
      </c>
      <c r="M13" s="42"/>
      <c r="N13" s="34"/>
      <c r="O13" s="34"/>
      <c r="P13" s="54">
        <v>-2100</v>
      </c>
      <c r="Q13" s="35"/>
      <c r="R13" s="34"/>
      <c r="S13" s="39"/>
      <c r="T13" s="3"/>
      <c r="U13" s="2">
        <f>SUM(U11:U12)</f>
        <v>69900</v>
      </c>
    </row>
    <row r="14" spans="1:21" x14ac:dyDescent="0.15">
      <c r="A14" s="6" t="s">
        <v>109</v>
      </c>
      <c r="B14" s="36"/>
      <c r="C14" s="36"/>
      <c r="D14" s="36">
        <v>1250</v>
      </c>
      <c r="E14" s="36"/>
      <c r="F14" s="34"/>
      <c r="G14" s="36"/>
      <c r="H14" s="51"/>
      <c r="I14" s="36"/>
      <c r="J14" s="36">
        <v>1250</v>
      </c>
      <c r="K14" s="38"/>
      <c r="L14" s="36"/>
      <c r="M14" s="42"/>
      <c r="N14" s="36">
        <v>-1250</v>
      </c>
      <c r="O14" s="34"/>
      <c r="P14" s="54">
        <v>1250</v>
      </c>
      <c r="Q14" s="38"/>
      <c r="R14" s="36"/>
      <c r="S14" s="39"/>
      <c r="T14" s="3"/>
    </row>
    <row r="15" spans="1:21" x14ac:dyDescent="0.15">
      <c r="A15" s="6" t="s">
        <v>80</v>
      </c>
      <c r="B15" s="36">
        <v>-1650</v>
      </c>
      <c r="C15" s="36"/>
      <c r="D15" s="36"/>
      <c r="E15" s="36"/>
      <c r="F15" s="34"/>
      <c r="G15" s="36"/>
      <c r="H15" s="51"/>
      <c r="I15" s="36"/>
      <c r="J15" s="36">
        <v>-1650</v>
      </c>
      <c r="K15" s="38"/>
      <c r="L15" s="36"/>
      <c r="M15" s="42"/>
      <c r="N15" s="36">
        <v>1650</v>
      </c>
      <c r="O15" s="34"/>
      <c r="P15" s="54">
        <v>-1650</v>
      </c>
      <c r="Q15" s="38"/>
      <c r="R15" s="36">
        <v>-1650</v>
      </c>
      <c r="S15" s="39" t="s">
        <v>108</v>
      </c>
      <c r="T15" s="3"/>
    </row>
    <row r="16" spans="1:21" x14ac:dyDescent="0.15">
      <c r="A16" s="6" t="s">
        <v>105</v>
      </c>
      <c r="B16" s="34"/>
      <c r="C16" s="34">
        <v>-699</v>
      </c>
      <c r="D16" s="34"/>
      <c r="E16" s="34"/>
      <c r="F16" s="34"/>
      <c r="G16" s="34"/>
      <c r="H16" s="51"/>
      <c r="I16" s="34"/>
      <c r="J16" s="34">
        <v>-699</v>
      </c>
      <c r="K16" s="35"/>
      <c r="L16" s="34">
        <v>-699</v>
      </c>
      <c r="M16" s="42"/>
      <c r="N16" s="34"/>
      <c r="O16" s="34"/>
      <c r="P16" s="54">
        <v>-699</v>
      </c>
      <c r="Q16" s="35"/>
      <c r="R16" s="34"/>
      <c r="S16" s="39"/>
      <c r="T16" s="3"/>
      <c r="U16" s="2">
        <f>U13*1%</f>
        <v>699</v>
      </c>
    </row>
    <row r="17" spans="1:21" x14ac:dyDescent="0.15">
      <c r="A17" s="6" t="s">
        <v>106</v>
      </c>
      <c r="B17" s="36">
        <v>69201</v>
      </c>
      <c r="C17" s="36">
        <v>-69201</v>
      </c>
      <c r="D17" s="36"/>
      <c r="E17" s="36"/>
      <c r="F17" s="34"/>
      <c r="G17" s="36"/>
      <c r="H17" s="51"/>
      <c r="I17" s="36"/>
      <c r="J17" s="36"/>
      <c r="K17" s="38"/>
      <c r="L17" s="36"/>
      <c r="M17" s="42"/>
      <c r="N17" s="36"/>
      <c r="O17" s="34"/>
      <c r="P17" s="54"/>
      <c r="Q17" s="38"/>
      <c r="R17" s="36">
        <v>69201</v>
      </c>
      <c r="S17" s="39" t="s">
        <v>108</v>
      </c>
      <c r="T17" s="3"/>
    </row>
    <row r="18" spans="1:21" x14ac:dyDescent="0.15">
      <c r="A18" s="6" t="s">
        <v>83</v>
      </c>
      <c r="B18" s="34">
        <v>-6850</v>
      </c>
      <c r="C18" s="34"/>
      <c r="D18" s="34"/>
      <c r="E18" s="34"/>
      <c r="F18" s="34"/>
      <c r="G18" s="39"/>
      <c r="H18" s="51"/>
      <c r="I18" s="39"/>
      <c r="J18" s="39">
        <v>-6850</v>
      </c>
      <c r="K18" s="35"/>
      <c r="L18" s="34"/>
      <c r="M18" s="42"/>
      <c r="N18" s="34">
        <v>6850</v>
      </c>
      <c r="O18" s="34"/>
      <c r="P18" s="54">
        <v>-6850</v>
      </c>
      <c r="Q18" s="35"/>
      <c r="R18" s="34">
        <v>-6850</v>
      </c>
      <c r="S18" s="39" t="s">
        <v>108</v>
      </c>
      <c r="T18" s="3"/>
    </row>
    <row r="19" spans="1:21" x14ac:dyDescent="0.15">
      <c r="A19" s="6" t="s">
        <v>107</v>
      </c>
      <c r="B19" s="36">
        <v>9100</v>
      </c>
      <c r="C19" s="36"/>
      <c r="D19" s="36"/>
      <c r="E19" s="36">
        <v>-11000</v>
      </c>
      <c r="F19" s="34"/>
      <c r="G19" s="36"/>
      <c r="H19" s="51"/>
      <c r="I19" s="36"/>
      <c r="J19" s="40">
        <v>-1900</v>
      </c>
      <c r="K19" s="35"/>
      <c r="L19" s="40"/>
      <c r="M19" s="42"/>
      <c r="N19" s="40">
        <v>1900</v>
      </c>
      <c r="O19" s="34"/>
      <c r="P19" s="54">
        <f>-N19</f>
        <v>-1900</v>
      </c>
      <c r="Q19" s="38"/>
      <c r="R19" s="36">
        <v>9100</v>
      </c>
      <c r="S19" s="39" t="s">
        <v>110</v>
      </c>
      <c r="T19" s="3"/>
    </row>
    <row r="20" spans="1:21" ht="14.25" customHeight="1" x14ac:dyDescent="0.15">
      <c r="A20" s="6"/>
      <c r="B20" s="34"/>
      <c r="C20" s="34"/>
      <c r="D20" s="34"/>
      <c r="E20" s="34"/>
      <c r="F20" s="34"/>
      <c r="G20" s="34"/>
      <c r="H20" s="51"/>
      <c r="I20" s="34"/>
      <c r="J20" s="34"/>
      <c r="K20" s="35"/>
      <c r="L20" s="34"/>
      <c r="M20" s="42"/>
      <c r="N20" s="34"/>
      <c r="O20" s="34"/>
      <c r="P20" s="54"/>
      <c r="Q20" s="35"/>
      <c r="R20" s="34"/>
      <c r="S20" s="39"/>
      <c r="T20" s="3"/>
    </row>
    <row r="21" spans="1:21" ht="14.25" customHeight="1" x14ac:dyDescent="0.15">
      <c r="A21" s="53" t="s">
        <v>53</v>
      </c>
      <c r="B21" s="36">
        <f>SUM(B8:B20)</f>
        <v>79801</v>
      </c>
      <c r="C21" s="36">
        <f>SUM(C8:C20)</f>
        <v>0</v>
      </c>
      <c r="D21" s="36">
        <f>SUM(D8:D20)</f>
        <v>44350</v>
      </c>
      <c r="E21" s="36">
        <f>SUM(E8:E20)</f>
        <v>0</v>
      </c>
      <c r="F21" s="56" t="s">
        <v>40</v>
      </c>
      <c r="G21" s="36">
        <f>SUM(G8:G20)</f>
        <v>0</v>
      </c>
      <c r="H21" s="57" t="s">
        <v>42</v>
      </c>
      <c r="I21" s="40">
        <f>SUM(I8:I20)</f>
        <v>70000</v>
      </c>
      <c r="J21" s="40">
        <f>SUM(J8:J20)</f>
        <v>54151</v>
      </c>
      <c r="K21" s="35"/>
      <c r="L21" s="36">
        <f>SUM(L8:L20)</f>
        <v>69201</v>
      </c>
      <c r="M21" s="42" t="s">
        <v>47</v>
      </c>
      <c r="N21" s="36">
        <f>SUM(N8:N20)</f>
        <v>51050</v>
      </c>
      <c r="O21" s="34" t="s">
        <v>40</v>
      </c>
      <c r="P21" s="36">
        <f>SUM(P8:P20)</f>
        <v>18151</v>
      </c>
      <c r="Q21" s="35"/>
      <c r="R21" s="36">
        <f>SUM(R8:R20)</f>
        <v>-199</v>
      </c>
      <c r="S21" s="39"/>
      <c r="T21" s="3"/>
    </row>
    <row r="22" spans="1:21" ht="14.25" customHeight="1" x14ac:dyDescent="0.15">
      <c r="A22" s="3"/>
      <c r="B22" s="41"/>
      <c r="C22" s="41"/>
      <c r="D22" s="41"/>
      <c r="E22" s="41"/>
      <c r="F22" s="41"/>
      <c r="G22" s="41"/>
      <c r="H22" s="41"/>
      <c r="I22" s="41"/>
      <c r="J22" s="41"/>
      <c r="K22" s="41"/>
      <c r="L22" s="41"/>
      <c r="M22" s="41"/>
      <c r="N22" s="41"/>
      <c r="O22" s="41"/>
      <c r="P22" s="41"/>
      <c r="Q22" s="41"/>
      <c r="R22" s="41"/>
      <c r="S22" s="3"/>
      <c r="T22" s="46"/>
    </row>
    <row r="23" spans="1:21" ht="14.25" customHeight="1" x14ac:dyDescent="0.15">
      <c r="A23" s="9" t="s">
        <v>51</v>
      </c>
      <c r="B23" s="41"/>
      <c r="C23" s="33"/>
      <c r="D23" s="43"/>
      <c r="E23" s="41">
        <f>SUM(B21:E21)</f>
        <v>124151</v>
      </c>
      <c r="F23" s="41"/>
      <c r="G23" s="41">
        <f>SUM(G21:G21)+SUM(I21:J21)</f>
        <v>124151</v>
      </c>
      <c r="H23" s="41"/>
      <c r="I23" s="41"/>
      <c r="J23" s="41"/>
      <c r="K23" s="41"/>
      <c r="M23" s="41"/>
      <c r="N23" s="41"/>
      <c r="O23" s="41"/>
      <c r="P23" s="41"/>
      <c r="Q23" s="41"/>
      <c r="R23" s="41"/>
      <c r="S23" s="3"/>
      <c r="T23" s="3"/>
    </row>
    <row r="24" spans="1:21" ht="14.25" customHeight="1" x14ac:dyDescent="0.15">
      <c r="B24" s="31"/>
      <c r="C24" s="31"/>
      <c r="E24" s="41">
        <f>+E23-G23</f>
        <v>0</v>
      </c>
      <c r="F24" s="59" t="s">
        <v>142</v>
      </c>
      <c r="G24" s="31"/>
      <c r="H24" s="31"/>
      <c r="I24" s="31"/>
      <c r="J24" s="31"/>
      <c r="K24" s="31"/>
      <c r="L24" s="31"/>
      <c r="M24" s="31"/>
      <c r="N24" s="31"/>
      <c r="O24" s="31"/>
      <c r="P24" s="31"/>
      <c r="Q24" s="31"/>
      <c r="R24" s="31"/>
      <c r="S24" s="31"/>
    </row>
    <row r="25" spans="1:21" ht="14.25" customHeight="1" x14ac:dyDescent="0.15">
      <c r="B25" s="31"/>
      <c r="C25" s="31"/>
      <c r="D25" s="31"/>
      <c r="E25" s="31"/>
      <c r="F25" s="31"/>
      <c r="G25" s="31"/>
      <c r="H25" s="31"/>
      <c r="I25" s="31"/>
      <c r="J25" s="31"/>
      <c r="K25" s="32"/>
      <c r="L25" s="31"/>
      <c r="M25" s="31"/>
      <c r="N25" s="31"/>
      <c r="O25" s="31"/>
      <c r="P25" s="31"/>
      <c r="Q25" s="32"/>
      <c r="R25" s="31"/>
      <c r="S25" s="31"/>
    </row>
    <row r="26" spans="1:21" ht="14.25" customHeight="1" thickBot="1" x14ac:dyDescent="0.2">
      <c r="A26" s="4" t="s">
        <v>7</v>
      </c>
      <c r="B26" s="61">
        <f>L21</f>
        <v>69201</v>
      </c>
      <c r="C26" s="41" t="s">
        <v>55</v>
      </c>
      <c r="D26" s="41"/>
      <c r="E26" s="41"/>
      <c r="F26" s="41"/>
      <c r="G26" s="41"/>
      <c r="H26" s="41"/>
      <c r="I26" s="41"/>
      <c r="J26" s="41"/>
      <c r="K26" s="60"/>
      <c r="L26" s="41"/>
      <c r="M26" s="41"/>
      <c r="N26" s="41"/>
      <c r="O26" s="41"/>
      <c r="P26" s="41"/>
      <c r="Q26" s="60"/>
      <c r="R26" s="41"/>
      <c r="S26" s="41"/>
      <c r="T26" s="3"/>
      <c r="U26" s="3"/>
    </row>
    <row r="27" spans="1:21" ht="14.25" customHeight="1" thickTop="1" x14ac:dyDescent="0.15">
      <c r="B27" s="41"/>
      <c r="C27" s="41"/>
      <c r="D27" s="41"/>
      <c r="E27" s="41"/>
      <c r="F27" s="41"/>
      <c r="G27" s="41"/>
      <c r="H27" s="41"/>
      <c r="I27" s="41"/>
      <c r="J27" s="41"/>
      <c r="K27" s="60"/>
      <c r="L27" s="41"/>
      <c r="M27" s="41"/>
      <c r="N27" s="41"/>
      <c r="O27" s="41"/>
      <c r="P27" s="41"/>
      <c r="Q27" s="60"/>
      <c r="R27" s="41"/>
      <c r="S27" s="41"/>
      <c r="T27" s="3"/>
      <c r="U27" s="3"/>
    </row>
    <row r="28" spans="1:21" ht="14.25" customHeight="1" x14ac:dyDescent="0.15">
      <c r="A28" s="4" t="s">
        <v>5</v>
      </c>
      <c r="B28" s="145" t="s">
        <v>143</v>
      </c>
      <c r="C28" s="146"/>
      <c r="D28" s="146"/>
      <c r="E28" s="146"/>
      <c r="F28" s="146"/>
      <c r="G28" s="146"/>
      <c r="H28" s="146"/>
      <c r="I28" s="147"/>
      <c r="J28" s="41"/>
      <c r="K28" s="60"/>
      <c r="L28" s="41"/>
      <c r="M28" s="41"/>
      <c r="N28" s="41"/>
      <c r="O28" s="41"/>
      <c r="P28" s="41"/>
      <c r="Q28" s="60"/>
      <c r="R28" s="41"/>
      <c r="S28" s="41"/>
      <c r="T28" s="3"/>
      <c r="U28" s="3"/>
    </row>
    <row r="29" spans="1:21" ht="14.25" customHeight="1" x14ac:dyDescent="0.15">
      <c r="B29" s="144" t="s">
        <v>111</v>
      </c>
      <c r="C29" s="144"/>
      <c r="D29" s="144"/>
      <c r="E29" s="144"/>
      <c r="F29" s="41"/>
      <c r="G29" s="41">
        <f>L21</f>
        <v>69201</v>
      </c>
      <c r="H29" s="41"/>
      <c r="I29" s="64"/>
      <c r="J29" s="41"/>
      <c r="K29" s="60"/>
      <c r="L29" s="41"/>
      <c r="M29" s="41"/>
      <c r="N29" s="41"/>
      <c r="O29" s="41"/>
      <c r="P29" s="41"/>
      <c r="Q29" s="60"/>
      <c r="R29" s="41"/>
      <c r="S29" s="41"/>
      <c r="T29" s="3"/>
      <c r="U29" s="3"/>
    </row>
    <row r="30" spans="1:21" ht="14.25" customHeight="1" x14ac:dyDescent="0.15">
      <c r="B30" s="117" t="s">
        <v>59</v>
      </c>
      <c r="C30" s="117"/>
      <c r="D30" s="117"/>
      <c r="E30" s="117"/>
      <c r="F30" s="41"/>
      <c r="G30" s="62">
        <f>-SUM(N12+N14)</f>
        <v>-40650</v>
      </c>
      <c r="H30" s="41"/>
      <c r="I30" s="64"/>
      <c r="J30" s="41"/>
      <c r="K30" s="60"/>
      <c r="L30" s="41"/>
      <c r="M30" s="41"/>
      <c r="N30" s="64"/>
      <c r="O30" s="41"/>
      <c r="P30" s="41"/>
      <c r="Q30" s="60"/>
      <c r="R30" s="41"/>
      <c r="S30" s="41"/>
      <c r="T30" s="3"/>
      <c r="U30" s="3"/>
    </row>
    <row r="31" spans="1:21" ht="14.25" customHeight="1" x14ac:dyDescent="0.15">
      <c r="B31" s="118" t="s">
        <v>112</v>
      </c>
      <c r="C31" s="118"/>
      <c r="D31" s="118"/>
      <c r="E31" s="118"/>
      <c r="F31" s="41"/>
      <c r="G31" s="41">
        <f>SUM(G29:G30)</f>
        <v>28551</v>
      </c>
      <c r="H31" s="41"/>
      <c r="I31" s="64"/>
      <c r="J31" s="41"/>
      <c r="K31" s="60"/>
      <c r="L31" s="41"/>
      <c r="M31" s="41"/>
      <c r="N31" s="41"/>
      <c r="O31" s="41"/>
      <c r="P31" s="41"/>
      <c r="Q31" s="60"/>
      <c r="R31" s="41"/>
      <c r="S31" s="41"/>
      <c r="T31" s="3"/>
      <c r="U31" s="3"/>
    </row>
    <row r="32" spans="1:21" x14ac:dyDescent="0.15">
      <c r="B32" s="41"/>
      <c r="C32" s="41"/>
      <c r="D32" s="41"/>
      <c r="F32" s="41"/>
      <c r="G32" s="41"/>
      <c r="H32" s="41"/>
      <c r="I32" s="64"/>
      <c r="J32" s="41"/>
      <c r="K32" s="60"/>
      <c r="L32" s="41"/>
      <c r="M32" s="41"/>
      <c r="N32" s="41"/>
      <c r="O32" s="41"/>
      <c r="P32" s="41"/>
      <c r="Q32" s="60"/>
      <c r="R32" s="41"/>
      <c r="S32" s="41"/>
      <c r="T32" s="3"/>
      <c r="U32" s="3"/>
    </row>
    <row r="33" spans="1:21" ht="14.25" customHeight="1" x14ac:dyDescent="0.15">
      <c r="B33" s="117" t="s">
        <v>113</v>
      </c>
      <c r="C33" s="117"/>
      <c r="D33" s="117"/>
      <c r="E33" s="117"/>
      <c r="F33" s="41"/>
      <c r="G33" s="41"/>
      <c r="H33" s="41"/>
      <c r="I33" s="64"/>
      <c r="J33" s="41"/>
      <c r="K33" s="60"/>
      <c r="L33" s="41"/>
      <c r="M33" s="41"/>
      <c r="N33" s="41"/>
      <c r="O33" s="41"/>
      <c r="P33" s="41"/>
      <c r="Q33" s="60"/>
      <c r="R33" s="41"/>
      <c r="S33" s="41"/>
      <c r="T33" s="3"/>
      <c r="U33" s="3"/>
    </row>
    <row r="34" spans="1:21" ht="14.25" customHeight="1" x14ac:dyDescent="0.15">
      <c r="B34" s="117" t="s">
        <v>82</v>
      </c>
      <c r="C34" s="117"/>
      <c r="D34" s="117"/>
      <c r="E34" s="117"/>
      <c r="F34" s="41"/>
      <c r="G34" s="41">
        <f>N15</f>
        <v>1650</v>
      </c>
      <c r="H34" s="41"/>
      <c r="I34" s="64"/>
      <c r="J34" s="41"/>
      <c r="K34" s="60"/>
      <c r="L34" s="41"/>
      <c r="M34" s="41"/>
      <c r="N34" s="41"/>
      <c r="O34" s="41"/>
      <c r="P34" s="41"/>
      <c r="Q34" s="60"/>
      <c r="R34" s="41"/>
      <c r="S34" s="41"/>
      <c r="T34" s="3"/>
      <c r="U34" s="3"/>
    </row>
    <row r="35" spans="1:21" ht="14.25" customHeight="1" x14ac:dyDescent="0.15">
      <c r="B35" s="117" t="s">
        <v>114</v>
      </c>
      <c r="C35" s="117"/>
      <c r="D35" s="117"/>
      <c r="E35" s="117"/>
      <c r="F35" s="41"/>
      <c r="G35" s="62">
        <f>N18</f>
        <v>6850</v>
      </c>
      <c r="H35" s="41"/>
      <c r="I35" s="64"/>
      <c r="J35" s="41"/>
      <c r="K35" s="60"/>
      <c r="L35" s="41"/>
      <c r="M35" s="41"/>
      <c r="N35" s="41"/>
      <c r="O35" s="41"/>
      <c r="P35" s="41"/>
      <c r="Q35" s="60"/>
      <c r="R35" s="41"/>
      <c r="S35" s="41"/>
      <c r="T35" s="3"/>
    </row>
    <row r="36" spans="1:21" x14ac:dyDescent="0.15">
      <c r="B36" s="143" t="s">
        <v>115</v>
      </c>
      <c r="C36" s="143"/>
      <c r="D36" s="143"/>
      <c r="E36" s="143"/>
      <c r="F36" s="41"/>
      <c r="G36" s="41">
        <f>SUM(G34:G35)</f>
        <v>8500</v>
      </c>
      <c r="H36" s="41"/>
      <c r="I36" s="64"/>
      <c r="J36" s="41"/>
      <c r="K36" s="60"/>
      <c r="L36" s="41"/>
      <c r="M36" s="41"/>
      <c r="N36" s="41"/>
      <c r="O36" s="41"/>
      <c r="P36" s="41"/>
      <c r="Q36" s="60"/>
      <c r="R36" s="41"/>
      <c r="S36" s="41"/>
      <c r="T36" s="3"/>
    </row>
    <row r="37" spans="1:21" x14ac:dyDescent="0.15">
      <c r="B37" s="9"/>
      <c r="C37" s="9"/>
      <c r="D37" s="9"/>
      <c r="E37" s="9"/>
      <c r="F37" s="41"/>
      <c r="G37" s="41"/>
      <c r="H37" s="41"/>
      <c r="I37" s="64"/>
      <c r="J37" s="41"/>
      <c r="K37" s="60"/>
      <c r="L37" s="41"/>
      <c r="M37" s="41"/>
      <c r="N37" s="41"/>
      <c r="O37" s="41"/>
      <c r="P37" s="41"/>
      <c r="Q37" s="60"/>
      <c r="R37" s="41"/>
      <c r="S37" s="41"/>
      <c r="T37" s="3"/>
    </row>
    <row r="38" spans="1:21" x14ac:dyDescent="0.15">
      <c r="B38" s="9"/>
      <c r="C38" s="9"/>
      <c r="D38" s="9"/>
      <c r="E38" s="9" t="s">
        <v>117</v>
      </c>
      <c r="F38" s="41"/>
      <c r="G38" s="41">
        <f>G31-G36</f>
        <v>20051</v>
      </c>
      <c r="H38" s="41"/>
      <c r="I38" s="64"/>
      <c r="J38" s="41"/>
      <c r="K38" s="60"/>
      <c r="L38" s="41"/>
      <c r="M38" s="41"/>
      <c r="N38" s="41"/>
      <c r="O38" s="41"/>
      <c r="P38" s="41"/>
      <c r="Q38" s="60"/>
      <c r="R38" s="41"/>
      <c r="S38" s="41"/>
      <c r="T38" s="3"/>
    </row>
    <row r="39" spans="1:21" x14ac:dyDescent="0.15">
      <c r="F39" s="41"/>
      <c r="G39" s="41"/>
      <c r="H39" s="41"/>
      <c r="I39" s="64"/>
      <c r="J39" s="41"/>
      <c r="K39" s="60"/>
      <c r="L39" s="41"/>
      <c r="M39" s="41"/>
      <c r="N39" s="41"/>
      <c r="O39" s="41"/>
      <c r="P39" s="41"/>
      <c r="Q39" s="60"/>
      <c r="R39" s="41"/>
      <c r="S39" s="41"/>
      <c r="T39" s="3"/>
    </row>
    <row r="40" spans="1:21" x14ac:dyDescent="0.15">
      <c r="B40" s="117" t="s">
        <v>116</v>
      </c>
      <c r="C40" s="117"/>
      <c r="D40" s="117"/>
      <c r="E40" s="117"/>
      <c r="F40" s="41"/>
      <c r="G40" s="62">
        <f>N19</f>
        <v>1900</v>
      </c>
      <c r="H40" s="41"/>
      <c r="I40" s="64"/>
      <c r="J40" s="41"/>
      <c r="K40" s="60"/>
      <c r="L40" s="41"/>
      <c r="M40" s="41"/>
      <c r="N40" s="41"/>
      <c r="O40" s="41"/>
      <c r="P40" s="41"/>
      <c r="Q40" s="60"/>
      <c r="R40" s="41"/>
      <c r="S40" s="41"/>
      <c r="T40" s="3"/>
    </row>
    <row r="41" spans="1:21" ht="15" thickBot="1" x14ac:dyDescent="0.2">
      <c r="B41" s="142" t="s">
        <v>56</v>
      </c>
      <c r="C41" s="142"/>
      <c r="D41" s="142"/>
      <c r="E41" s="142"/>
      <c r="F41" s="41"/>
      <c r="G41" s="63">
        <f>G38-G40</f>
        <v>18151</v>
      </c>
      <c r="H41" s="41"/>
      <c r="I41" s="64"/>
      <c r="J41" s="41"/>
      <c r="K41" s="60"/>
      <c r="L41" s="41"/>
      <c r="M41" s="41"/>
      <c r="N41" s="41"/>
      <c r="O41" s="41"/>
      <c r="P41" s="41"/>
      <c r="Q41" s="60"/>
      <c r="R41" s="41"/>
      <c r="S41" s="41"/>
      <c r="T41" s="3"/>
    </row>
    <row r="42" spans="1:21" ht="15" thickTop="1" x14ac:dyDescent="0.15">
      <c r="B42" s="41"/>
      <c r="C42" s="41"/>
      <c r="D42" s="41"/>
      <c r="E42" s="41"/>
      <c r="F42" s="41"/>
      <c r="G42" s="41"/>
      <c r="H42" s="41"/>
      <c r="I42" s="41"/>
      <c r="J42" s="41"/>
      <c r="K42" s="60"/>
      <c r="L42" s="41"/>
      <c r="M42" s="41"/>
      <c r="N42" s="41"/>
      <c r="O42" s="41"/>
      <c r="P42" s="41"/>
      <c r="Q42" s="60"/>
      <c r="R42" s="41"/>
      <c r="S42" s="41"/>
      <c r="T42" s="3"/>
    </row>
    <row r="43" spans="1:21" x14ac:dyDescent="0.15">
      <c r="B43" s="41"/>
      <c r="C43" s="41"/>
      <c r="D43" s="41"/>
      <c r="E43" s="41"/>
      <c r="F43" s="41"/>
      <c r="G43" s="41"/>
      <c r="H43" s="41"/>
      <c r="I43" s="41"/>
      <c r="J43" s="41"/>
      <c r="K43" s="3"/>
      <c r="L43" s="41"/>
      <c r="M43" s="41"/>
      <c r="N43" s="41"/>
      <c r="O43" s="41"/>
      <c r="P43" s="41"/>
      <c r="Q43" s="3"/>
      <c r="R43" s="41"/>
      <c r="S43" s="3"/>
      <c r="T43" s="3"/>
    </row>
    <row r="44" spans="1:21" x14ac:dyDescent="0.15">
      <c r="A44" s="4" t="s">
        <v>6</v>
      </c>
      <c r="B44" s="41"/>
      <c r="C44" s="41"/>
      <c r="D44" s="41"/>
      <c r="E44" s="41"/>
      <c r="F44" s="41"/>
      <c r="G44" s="41"/>
      <c r="H44" s="41"/>
      <c r="I44" s="41"/>
      <c r="J44" s="41"/>
      <c r="K44" s="3"/>
      <c r="L44" s="41"/>
      <c r="M44" s="41"/>
      <c r="N44" s="41"/>
      <c r="O44" s="41"/>
      <c r="P44" s="41"/>
      <c r="Q44" s="3"/>
      <c r="R44" s="41"/>
      <c r="S44" s="3"/>
      <c r="T44" s="3"/>
    </row>
    <row r="45" spans="1:21" x14ac:dyDescent="0.15">
      <c r="B45" s="41"/>
      <c r="C45" s="41"/>
      <c r="D45" s="109" t="s">
        <v>144</v>
      </c>
      <c r="E45" s="109" t="s">
        <v>145</v>
      </c>
      <c r="F45" s="41"/>
      <c r="G45" s="41"/>
      <c r="H45" s="41"/>
      <c r="I45" s="41"/>
      <c r="J45" s="41"/>
      <c r="K45" s="3"/>
      <c r="L45" s="41"/>
      <c r="M45" s="41"/>
      <c r="N45" s="41"/>
      <c r="O45" s="41"/>
      <c r="P45" s="41"/>
      <c r="Q45" s="3"/>
      <c r="R45" s="41"/>
      <c r="S45" s="3"/>
      <c r="T45" s="3"/>
    </row>
    <row r="46" spans="1:21" x14ac:dyDescent="0.15">
      <c r="B46" s="110" t="s">
        <v>118</v>
      </c>
      <c r="C46" s="5"/>
      <c r="D46" s="107">
        <v>0.12</v>
      </c>
      <c r="E46" s="108">
        <f>G38/G29</f>
        <v>0.28975014811924682</v>
      </c>
      <c r="F46" s="41"/>
      <c r="G46" s="41"/>
      <c r="H46" s="41"/>
      <c r="I46" s="41"/>
      <c r="J46" s="41"/>
      <c r="K46" s="3"/>
      <c r="L46" s="41"/>
      <c r="M46" s="41"/>
      <c r="N46" s="41"/>
      <c r="O46" s="41"/>
      <c r="P46" s="41"/>
      <c r="Q46" s="3"/>
      <c r="R46" s="41"/>
      <c r="S46" s="3"/>
      <c r="T46" s="3"/>
    </row>
    <row r="47" spans="1:21" x14ac:dyDescent="0.15">
      <c r="B47" s="3"/>
      <c r="C47" s="3"/>
      <c r="D47" s="3"/>
      <c r="E47" s="3"/>
      <c r="F47" s="3"/>
      <c r="G47" s="3"/>
      <c r="H47" s="3"/>
      <c r="I47" s="3"/>
      <c r="J47" s="3"/>
      <c r="K47" s="3"/>
      <c r="L47" s="41"/>
      <c r="M47" s="41"/>
      <c r="N47" s="41"/>
      <c r="O47" s="41"/>
      <c r="P47" s="41"/>
      <c r="Q47" s="3"/>
      <c r="R47" s="41"/>
      <c r="S47" s="3"/>
      <c r="T47" s="3"/>
    </row>
    <row r="48" spans="1:21" x14ac:dyDescent="0.15">
      <c r="B48" s="3"/>
      <c r="C48" s="3"/>
      <c r="D48" s="3"/>
      <c r="E48" s="3"/>
      <c r="F48" s="3"/>
      <c r="G48" s="3"/>
      <c r="H48" s="3"/>
      <c r="I48" s="3"/>
      <c r="J48" s="3"/>
      <c r="K48" s="3"/>
      <c r="L48" s="41"/>
      <c r="M48" s="41"/>
      <c r="N48" s="41"/>
      <c r="O48" s="41"/>
      <c r="P48" s="41"/>
      <c r="Q48" s="3"/>
      <c r="R48" s="41"/>
      <c r="S48" s="3"/>
      <c r="T48" s="3"/>
    </row>
    <row r="49" spans="1:20" x14ac:dyDescent="0.15">
      <c r="B49" s="3"/>
      <c r="C49" s="3"/>
      <c r="D49" s="3"/>
      <c r="E49" s="3"/>
      <c r="F49" s="3"/>
      <c r="G49" s="3"/>
      <c r="H49" s="3"/>
      <c r="I49" s="3"/>
      <c r="J49" s="3"/>
      <c r="K49" s="3"/>
      <c r="L49" s="3"/>
      <c r="M49" s="3"/>
      <c r="N49" s="3"/>
      <c r="O49" s="3"/>
      <c r="P49" s="3"/>
      <c r="Q49" s="3"/>
      <c r="R49" s="3"/>
      <c r="S49" s="3"/>
      <c r="T49" s="3"/>
    </row>
    <row r="50" spans="1:20" x14ac:dyDescent="0.15">
      <c r="B50" s="3"/>
      <c r="C50" s="3"/>
      <c r="D50" s="3"/>
      <c r="E50" s="3"/>
      <c r="F50" s="3"/>
      <c r="G50" s="3"/>
      <c r="H50" s="3"/>
      <c r="I50" s="3"/>
      <c r="J50" s="3"/>
      <c r="K50" s="3"/>
      <c r="L50" s="3"/>
      <c r="M50" s="3"/>
      <c r="N50" s="3"/>
      <c r="O50" s="3"/>
      <c r="P50" s="3"/>
      <c r="Q50" s="3"/>
      <c r="R50" s="3"/>
      <c r="S50" s="3"/>
      <c r="T50" s="3"/>
    </row>
    <row r="51" spans="1:20" x14ac:dyDescent="0.15">
      <c r="B51" s="3"/>
      <c r="C51" s="3"/>
      <c r="D51" s="3"/>
      <c r="E51" s="3"/>
      <c r="F51" s="3"/>
      <c r="G51" s="3"/>
      <c r="H51" s="3"/>
      <c r="I51" s="3"/>
      <c r="J51" s="3"/>
      <c r="K51" s="3"/>
      <c r="L51" s="3"/>
      <c r="M51" s="3"/>
      <c r="N51" s="3"/>
      <c r="O51" s="3"/>
      <c r="P51" s="3"/>
      <c r="Q51" s="3"/>
      <c r="R51" s="3"/>
      <c r="S51" s="3"/>
      <c r="T51" s="3"/>
    </row>
    <row r="52" spans="1:20" x14ac:dyDescent="0.15">
      <c r="B52" s="3"/>
      <c r="C52" s="3"/>
      <c r="D52" s="3"/>
      <c r="E52" s="3"/>
      <c r="F52" s="3"/>
      <c r="G52" s="3"/>
      <c r="H52" s="3"/>
      <c r="I52" s="3"/>
      <c r="J52" s="3"/>
      <c r="K52" s="3"/>
      <c r="L52" s="3"/>
      <c r="M52" s="3"/>
      <c r="N52" s="3"/>
      <c r="O52" s="3"/>
      <c r="P52" s="3"/>
      <c r="Q52" s="3"/>
      <c r="R52" s="3"/>
      <c r="S52" s="3"/>
      <c r="T52" s="3"/>
    </row>
    <row r="53" spans="1:20" x14ac:dyDescent="0.15">
      <c r="B53" s="3"/>
      <c r="C53" s="3"/>
      <c r="D53" s="3"/>
      <c r="E53" s="3"/>
      <c r="F53" s="3"/>
      <c r="G53" s="3"/>
      <c r="H53" s="3"/>
      <c r="I53" s="3"/>
      <c r="J53" s="3"/>
      <c r="K53" s="3"/>
      <c r="L53" s="3"/>
      <c r="M53" s="3"/>
      <c r="N53" s="3"/>
      <c r="O53" s="3"/>
      <c r="P53" s="3"/>
      <c r="Q53" s="3"/>
      <c r="R53" s="3"/>
      <c r="S53" s="3"/>
      <c r="T53" s="3"/>
    </row>
    <row r="54" spans="1:20" x14ac:dyDescent="0.15">
      <c r="B54" s="3"/>
      <c r="C54" s="3"/>
      <c r="D54" s="3"/>
      <c r="E54" s="3"/>
      <c r="F54" s="3"/>
      <c r="G54" s="3"/>
      <c r="H54" s="3"/>
      <c r="I54" s="3"/>
      <c r="J54" s="3"/>
      <c r="K54" s="3"/>
      <c r="L54" s="3"/>
      <c r="M54" s="3"/>
      <c r="N54" s="3"/>
      <c r="O54" s="3"/>
      <c r="P54" s="3"/>
      <c r="Q54" s="3"/>
      <c r="R54" s="3"/>
      <c r="S54" s="3"/>
      <c r="T54" s="3"/>
    </row>
    <row r="55" spans="1:20" x14ac:dyDescent="0.15">
      <c r="B55" s="3"/>
      <c r="C55" s="3"/>
      <c r="D55" s="3"/>
      <c r="E55" s="3"/>
      <c r="F55" s="3"/>
      <c r="G55" s="3"/>
      <c r="H55" s="3"/>
      <c r="I55" s="3"/>
      <c r="J55" s="3"/>
      <c r="K55" s="3"/>
      <c r="L55" s="3"/>
      <c r="M55" s="3"/>
      <c r="N55" s="3"/>
      <c r="O55" s="3"/>
      <c r="P55" s="3"/>
      <c r="Q55" s="3"/>
      <c r="R55" s="3"/>
      <c r="S55" s="3"/>
      <c r="T55" s="3"/>
    </row>
    <row r="56" spans="1:20" x14ac:dyDescent="0.15">
      <c r="B56" s="3"/>
      <c r="C56" s="3"/>
      <c r="D56" s="3"/>
      <c r="E56" s="3"/>
      <c r="F56" s="3"/>
      <c r="G56" s="3"/>
      <c r="H56" s="3"/>
      <c r="I56" s="3"/>
      <c r="J56" s="3"/>
      <c r="K56" s="3"/>
      <c r="L56" s="3"/>
      <c r="M56" s="3"/>
      <c r="N56" s="3"/>
      <c r="O56" s="3"/>
      <c r="P56" s="3"/>
      <c r="Q56" s="3"/>
      <c r="R56" s="3"/>
      <c r="S56" s="3"/>
      <c r="T56" s="3"/>
    </row>
    <row r="57" spans="1:20" x14ac:dyDescent="0.15">
      <c r="B57" s="3"/>
      <c r="C57" s="3"/>
      <c r="D57" s="3"/>
      <c r="E57" s="3"/>
      <c r="F57" s="3"/>
      <c r="G57" s="3"/>
      <c r="H57" s="3"/>
      <c r="I57" s="3"/>
      <c r="J57" s="3"/>
      <c r="K57" s="3"/>
      <c r="L57" s="3"/>
      <c r="M57" s="3"/>
      <c r="N57" s="3"/>
      <c r="O57" s="3"/>
      <c r="P57" s="3"/>
      <c r="Q57" s="3"/>
      <c r="R57" s="3"/>
      <c r="S57" s="3"/>
      <c r="T57" s="3"/>
    </row>
    <row r="58" spans="1:20" x14ac:dyDescent="0.15">
      <c r="A58" s="4" t="s">
        <v>119</v>
      </c>
      <c r="B58" s="3"/>
      <c r="C58" s="3"/>
      <c r="D58" s="3"/>
      <c r="E58" s="3"/>
      <c r="F58" s="3"/>
      <c r="G58" s="3"/>
      <c r="H58" s="3"/>
      <c r="I58" s="3"/>
      <c r="J58" s="3"/>
      <c r="K58" s="3"/>
      <c r="L58" s="3"/>
      <c r="M58" s="3"/>
      <c r="N58" s="3"/>
      <c r="O58" s="3"/>
      <c r="P58" s="3"/>
      <c r="Q58" s="3"/>
      <c r="R58" s="3"/>
      <c r="S58" s="3"/>
      <c r="T58" s="3"/>
    </row>
    <row r="59" spans="1:20" x14ac:dyDescent="0.15">
      <c r="B59" s="3"/>
      <c r="C59" s="3"/>
      <c r="D59" s="3"/>
      <c r="E59" s="3"/>
      <c r="F59" s="3"/>
      <c r="G59" s="3"/>
      <c r="H59" s="3"/>
      <c r="I59" s="3"/>
      <c r="J59" s="3"/>
      <c r="K59" s="3"/>
      <c r="L59" s="3"/>
      <c r="M59" s="3"/>
      <c r="N59" s="3"/>
      <c r="O59" s="3"/>
      <c r="P59" s="3"/>
      <c r="Q59" s="3"/>
      <c r="R59" s="3"/>
      <c r="S59" s="3"/>
      <c r="T59" s="3"/>
    </row>
    <row r="60" spans="1:20" x14ac:dyDescent="0.15">
      <c r="B60" s="3"/>
      <c r="C60" s="3"/>
      <c r="D60" s="3"/>
      <c r="E60" s="3"/>
      <c r="F60" s="3"/>
      <c r="G60" s="3"/>
      <c r="H60" s="3"/>
      <c r="I60" s="3"/>
      <c r="J60" s="3"/>
      <c r="K60" s="3"/>
      <c r="L60" s="3"/>
      <c r="M60" s="3"/>
      <c r="N60" s="3"/>
      <c r="O60" s="3"/>
      <c r="P60" s="3"/>
      <c r="Q60" s="3"/>
      <c r="R60" s="3"/>
      <c r="S60" s="3"/>
      <c r="T60" s="3"/>
    </row>
    <row r="61" spans="1:20" x14ac:dyDescent="0.15">
      <c r="B61" s="3"/>
      <c r="C61" s="3"/>
      <c r="D61" s="3"/>
      <c r="E61" s="3"/>
      <c r="F61" s="3"/>
      <c r="G61" s="3"/>
      <c r="H61" s="3"/>
      <c r="I61" s="3"/>
      <c r="J61" s="3"/>
      <c r="K61" s="3"/>
      <c r="L61" s="3"/>
      <c r="M61" s="3"/>
      <c r="N61" s="3"/>
      <c r="O61" s="3"/>
      <c r="P61" s="3"/>
      <c r="Q61" s="3"/>
      <c r="R61" s="3"/>
      <c r="S61" s="3"/>
      <c r="T61" s="3"/>
    </row>
    <row r="62" spans="1:20" x14ac:dyDescent="0.15">
      <c r="B62" s="3"/>
      <c r="C62" s="3"/>
      <c r="D62" s="3"/>
      <c r="E62" s="3"/>
      <c r="F62" s="3"/>
      <c r="G62" s="3"/>
      <c r="H62" s="3"/>
      <c r="I62" s="3"/>
      <c r="J62" s="3"/>
      <c r="K62" s="3"/>
      <c r="L62" s="3"/>
      <c r="M62" s="3"/>
      <c r="N62" s="3"/>
      <c r="O62" s="3"/>
      <c r="P62" s="3"/>
      <c r="Q62" s="3"/>
      <c r="R62" s="3"/>
      <c r="S62" s="3"/>
      <c r="T62" s="3"/>
    </row>
    <row r="63" spans="1:20" x14ac:dyDescent="0.15">
      <c r="B63" s="3"/>
      <c r="C63" s="3"/>
      <c r="D63" s="3"/>
      <c r="E63" s="3"/>
      <c r="F63" s="3"/>
      <c r="G63" s="3"/>
      <c r="H63" s="3"/>
      <c r="I63" s="3"/>
      <c r="J63" s="3"/>
      <c r="K63" s="3"/>
      <c r="L63" s="3"/>
      <c r="M63" s="3"/>
      <c r="N63" s="3"/>
      <c r="O63" s="3"/>
      <c r="P63" s="3"/>
      <c r="Q63" s="3"/>
      <c r="R63" s="3"/>
      <c r="S63" s="3"/>
      <c r="T63" s="3"/>
    </row>
    <row r="64" spans="1:20" x14ac:dyDescent="0.15">
      <c r="B64" s="3"/>
      <c r="C64" s="3"/>
      <c r="D64" s="3"/>
      <c r="E64" s="3"/>
      <c r="F64" s="3"/>
      <c r="G64" s="3"/>
      <c r="H64" s="3"/>
      <c r="I64" s="3"/>
      <c r="J64" s="3"/>
      <c r="K64" s="3"/>
      <c r="L64" s="3"/>
      <c r="M64" s="3"/>
      <c r="N64" s="3"/>
      <c r="O64" s="3"/>
      <c r="P64" s="3"/>
      <c r="Q64" s="3"/>
      <c r="R64" s="3"/>
      <c r="S64" s="3"/>
      <c r="T64" s="3"/>
    </row>
    <row r="65" spans="2:20" x14ac:dyDescent="0.15">
      <c r="B65" s="3"/>
      <c r="C65" s="3"/>
      <c r="D65" s="3"/>
      <c r="E65" s="3"/>
      <c r="F65" s="3"/>
      <c r="G65" s="3"/>
      <c r="H65" s="3"/>
      <c r="I65" s="3"/>
      <c r="J65" s="3"/>
      <c r="K65" s="3"/>
      <c r="L65" s="3"/>
      <c r="M65" s="3"/>
      <c r="N65" s="3"/>
      <c r="O65" s="3"/>
      <c r="P65" s="3"/>
      <c r="Q65" s="3"/>
      <c r="R65" s="3"/>
      <c r="S65" s="3"/>
      <c r="T65" s="3"/>
    </row>
    <row r="66" spans="2:20" x14ac:dyDescent="0.15">
      <c r="B66" s="3"/>
      <c r="C66" s="3"/>
      <c r="D66" s="3"/>
      <c r="E66" s="3"/>
      <c r="F66" s="3"/>
      <c r="G66" s="3"/>
      <c r="H66" s="3"/>
      <c r="I66" s="3"/>
      <c r="J66" s="3"/>
      <c r="K66" s="3"/>
      <c r="L66" s="3"/>
      <c r="M66" s="3"/>
      <c r="N66" s="3"/>
      <c r="O66" s="3"/>
      <c r="P66" s="3"/>
      <c r="Q66" s="3"/>
      <c r="R66" s="3"/>
      <c r="S66" s="3"/>
      <c r="T66" s="3"/>
    </row>
    <row r="67" spans="2:20" x14ac:dyDescent="0.15">
      <c r="B67" s="3"/>
      <c r="C67" s="3"/>
      <c r="D67" s="3"/>
      <c r="E67" s="3"/>
      <c r="F67" s="3"/>
      <c r="G67" s="3"/>
      <c r="H67" s="3"/>
      <c r="I67" s="3"/>
      <c r="J67" s="3"/>
      <c r="K67" s="3"/>
      <c r="L67" s="3"/>
      <c r="M67" s="3"/>
      <c r="N67" s="3"/>
      <c r="O67" s="3"/>
      <c r="P67" s="3"/>
      <c r="Q67" s="3"/>
      <c r="R67" s="3"/>
      <c r="S67" s="3"/>
      <c r="T67" s="3"/>
    </row>
    <row r="68" spans="2:20" x14ac:dyDescent="0.15">
      <c r="B68" s="3"/>
      <c r="C68" s="3"/>
      <c r="D68" s="3"/>
      <c r="E68" s="3"/>
      <c r="F68" s="3"/>
      <c r="G68" s="3"/>
      <c r="H68" s="3"/>
      <c r="I68" s="3"/>
      <c r="J68" s="3"/>
      <c r="K68" s="3"/>
      <c r="L68" s="3"/>
      <c r="M68" s="3"/>
      <c r="N68" s="3"/>
      <c r="O68" s="3"/>
      <c r="P68" s="3"/>
      <c r="Q68" s="3"/>
      <c r="R68" s="3"/>
      <c r="S68" s="3"/>
      <c r="T68" s="3"/>
    </row>
    <row r="69" spans="2:20" x14ac:dyDescent="0.15">
      <c r="B69" s="3"/>
      <c r="C69" s="3"/>
      <c r="D69" s="3"/>
      <c r="E69" s="3"/>
      <c r="F69" s="3"/>
      <c r="G69" s="3"/>
      <c r="H69" s="3"/>
      <c r="I69" s="3"/>
      <c r="J69" s="3"/>
      <c r="K69" s="3"/>
      <c r="L69" s="3"/>
      <c r="M69" s="3"/>
      <c r="N69" s="3"/>
      <c r="O69" s="3"/>
      <c r="P69" s="3"/>
      <c r="Q69" s="3"/>
      <c r="R69" s="3"/>
      <c r="S69" s="3"/>
      <c r="T69" s="3"/>
    </row>
    <row r="70" spans="2:20" x14ac:dyDescent="0.15">
      <c r="B70" s="3"/>
      <c r="C70" s="3"/>
      <c r="D70" s="3"/>
      <c r="E70" s="3"/>
      <c r="F70" s="3"/>
      <c r="G70" s="3"/>
      <c r="H70" s="3"/>
      <c r="I70" s="3"/>
      <c r="J70" s="3"/>
      <c r="K70" s="3"/>
      <c r="L70" s="3"/>
      <c r="M70" s="3"/>
      <c r="N70" s="3"/>
      <c r="O70" s="3"/>
      <c r="P70" s="3"/>
      <c r="Q70" s="3"/>
      <c r="R70" s="3"/>
      <c r="S70" s="3"/>
      <c r="T70" s="3"/>
    </row>
    <row r="71" spans="2:20" x14ac:dyDescent="0.15">
      <c r="B71" s="3"/>
      <c r="C71" s="3"/>
      <c r="D71" s="3"/>
      <c r="E71" s="3"/>
      <c r="F71" s="3"/>
      <c r="G71" s="3"/>
      <c r="H71" s="3"/>
      <c r="I71" s="3"/>
      <c r="J71" s="3"/>
      <c r="K71" s="3"/>
      <c r="L71" s="3"/>
      <c r="M71" s="3"/>
      <c r="N71" s="3"/>
      <c r="O71" s="3"/>
      <c r="P71" s="3"/>
      <c r="Q71" s="3"/>
      <c r="R71" s="3"/>
      <c r="S71" s="3"/>
      <c r="T71" s="3"/>
    </row>
    <row r="72" spans="2:20" x14ac:dyDescent="0.15">
      <c r="B72" s="3"/>
      <c r="C72" s="3"/>
      <c r="D72" s="3"/>
      <c r="E72" s="3"/>
      <c r="F72" s="3"/>
      <c r="G72" s="3"/>
      <c r="H72" s="3"/>
      <c r="I72" s="3"/>
      <c r="J72" s="3"/>
      <c r="K72" s="3"/>
      <c r="L72" s="3"/>
      <c r="M72" s="3"/>
      <c r="N72" s="3"/>
      <c r="O72" s="3"/>
      <c r="P72" s="3"/>
      <c r="Q72" s="3"/>
      <c r="R72" s="3"/>
      <c r="S72" s="3"/>
      <c r="T72" s="3"/>
    </row>
    <row r="73" spans="2:20" x14ac:dyDescent="0.15">
      <c r="B73" s="3"/>
      <c r="C73" s="3"/>
      <c r="D73" s="3"/>
      <c r="E73" s="3"/>
      <c r="F73" s="3"/>
      <c r="G73" s="3"/>
      <c r="H73" s="3"/>
      <c r="I73" s="3"/>
      <c r="J73" s="3"/>
      <c r="K73" s="3"/>
      <c r="L73" s="3"/>
      <c r="M73" s="3"/>
      <c r="N73" s="3"/>
      <c r="O73" s="3"/>
      <c r="P73" s="3"/>
      <c r="Q73" s="3"/>
      <c r="R73" s="3"/>
      <c r="S73" s="3"/>
      <c r="T73" s="3"/>
    </row>
    <row r="74" spans="2:20" x14ac:dyDescent="0.15">
      <c r="B74" s="3"/>
      <c r="C74" s="3"/>
      <c r="D74" s="3"/>
      <c r="E74" s="3"/>
      <c r="F74" s="3"/>
      <c r="G74" s="3"/>
      <c r="H74" s="3"/>
      <c r="I74" s="3"/>
      <c r="J74" s="3"/>
      <c r="K74" s="3"/>
      <c r="L74" s="3"/>
      <c r="M74" s="3"/>
      <c r="N74" s="3"/>
      <c r="O74" s="3"/>
      <c r="P74" s="3"/>
      <c r="Q74" s="3"/>
      <c r="R74" s="3"/>
      <c r="S74" s="3"/>
      <c r="T74" s="3"/>
    </row>
    <row r="75" spans="2:20" x14ac:dyDescent="0.15">
      <c r="B75" s="3"/>
      <c r="C75" s="3"/>
      <c r="D75" s="3"/>
      <c r="E75" s="3"/>
      <c r="F75" s="3"/>
      <c r="G75" s="3"/>
      <c r="H75" s="3"/>
      <c r="I75" s="3"/>
      <c r="J75" s="3"/>
      <c r="K75" s="3"/>
      <c r="L75" s="3"/>
      <c r="M75" s="3"/>
      <c r="N75" s="3"/>
      <c r="O75" s="3"/>
      <c r="P75" s="3"/>
      <c r="Q75" s="3"/>
      <c r="R75" s="3"/>
      <c r="S75" s="3"/>
      <c r="T75" s="3"/>
    </row>
    <row r="76" spans="2:20" x14ac:dyDescent="0.15">
      <c r="B76" s="3"/>
      <c r="C76" s="3"/>
      <c r="D76" s="3"/>
      <c r="E76" s="3"/>
      <c r="F76" s="3"/>
      <c r="G76" s="3"/>
      <c r="H76" s="3"/>
      <c r="I76" s="3"/>
      <c r="J76" s="3"/>
      <c r="K76" s="3"/>
      <c r="L76" s="3"/>
      <c r="M76" s="3"/>
      <c r="N76" s="3"/>
      <c r="O76" s="3"/>
      <c r="P76" s="3"/>
      <c r="Q76" s="3"/>
      <c r="R76" s="3"/>
      <c r="S76" s="3"/>
      <c r="T76" s="3"/>
    </row>
    <row r="77" spans="2:20" x14ac:dyDescent="0.15">
      <c r="B77" s="3"/>
      <c r="C77" s="3"/>
      <c r="D77" s="3"/>
      <c r="E77" s="3"/>
      <c r="F77" s="3"/>
      <c r="G77" s="3"/>
      <c r="H77" s="3"/>
      <c r="I77" s="3"/>
      <c r="J77" s="3"/>
      <c r="K77" s="3"/>
      <c r="L77" s="3"/>
      <c r="M77" s="3"/>
      <c r="N77" s="3"/>
      <c r="O77" s="3"/>
      <c r="P77" s="3"/>
      <c r="Q77" s="3"/>
      <c r="R77" s="3"/>
      <c r="S77" s="3"/>
      <c r="T77" s="3"/>
    </row>
    <row r="78" spans="2:20" x14ac:dyDescent="0.15">
      <c r="B78" s="3"/>
      <c r="C78" s="3"/>
      <c r="D78" s="3"/>
      <c r="E78" s="3"/>
      <c r="F78" s="3"/>
      <c r="G78" s="3"/>
      <c r="H78" s="3"/>
      <c r="I78" s="3"/>
      <c r="J78" s="3"/>
      <c r="K78" s="3"/>
      <c r="L78" s="3"/>
      <c r="M78" s="3"/>
      <c r="N78" s="3"/>
      <c r="O78" s="3"/>
      <c r="P78" s="3"/>
      <c r="Q78" s="3"/>
      <c r="R78" s="3"/>
      <c r="S78" s="3"/>
      <c r="T78" s="3"/>
    </row>
    <row r="79" spans="2:20" x14ac:dyDescent="0.15">
      <c r="B79" s="3"/>
      <c r="C79" s="3"/>
      <c r="D79" s="3"/>
      <c r="E79" s="3"/>
      <c r="F79" s="3"/>
      <c r="G79" s="3"/>
      <c r="H79" s="3"/>
      <c r="I79" s="3"/>
      <c r="J79" s="3"/>
      <c r="K79" s="3"/>
      <c r="L79" s="3"/>
      <c r="M79" s="3"/>
      <c r="N79" s="3"/>
      <c r="O79" s="3"/>
      <c r="P79" s="3"/>
      <c r="Q79" s="3"/>
      <c r="R79" s="3"/>
      <c r="S79" s="3"/>
      <c r="T79" s="3"/>
    </row>
    <row r="80" spans="2:20" x14ac:dyDescent="0.15">
      <c r="B80" s="3"/>
      <c r="C80" s="3"/>
      <c r="D80" s="3"/>
      <c r="E80" s="3"/>
      <c r="F80" s="3"/>
      <c r="G80" s="3"/>
      <c r="H80" s="3"/>
      <c r="I80" s="3"/>
      <c r="J80" s="3"/>
      <c r="K80" s="3"/>
      <c r="L80" s="3"/>
      <c r="M80" s="3"/>
      <c r="N80" s="3"/>
      <c r="O80" s="3"/>
      <c r="P80" s="3"/>
      <c r="Q80" s="3"/>
      <c r="R80" s="3"/>
      <c r="S80" s="3"/>
      <c r="T80" s="3"/>
    </row>
    <row r="81" spans="2:20" x14ac:dyDescent="0.15">
      <c r="B81" s="3"/>
      <c r="C81" s="3"/>
      <c r="D81" s="3"/>
      <c r="E81" s="3"/>
      <c r="F81" s="3"/>
      <c r="G81" s="3"/>
      <c r="H81" s="3"/>
      <c r="I81" s="3"/>
      <c r="J81" s="3"/>
      <c r="K81" s="3"/>
      <c r="L81" s="3"/>
      <c r="M81" s="3"/>
      <c r="N81" s="3"/>
      <c r="O81" s="3"/>
      <c r="P81" s="3"/>
      <c r="Q81" s="3"/>
      <c r="R81" s="3"/>
      <c r="S81" s="3"/>
      <c r="T81" s="3"/>
    </row>
    <row r="82" spans="2:20" x14ac:dyDescent="0.15">
      <c r="B82" s="3"/>
      <c r="C82" s="3"/>
      <c r="D82" s="3"/>
      <c r="E82" s="3"/>
      <c r="F82" s="3"/>
      <c r="G82" s="3"/>
      <c r="H82" s="3"/>
      <c r="I82" s="3"/>
      <c r="J82" s="3"/>
      <c r="K82" s="3"/>
      <c r="L82" s="3"/>
      <c r="M82" s="3"/>
      <c r="N82" s="3"/>
      <c r="O82" s="3"/>
      <c r="P82" s="3"/>
      <c r="Q82" s="3"/>
      <c r="R82" s="3"/>
      <c r="S82" s="3"/>
      <c r="T82" s="3"/>
    </row>
    <row r="83" spans="2:20" x14ac:dyDescent="0.15">
      <c r="B83" s="3"/>
      <c r="C83" s="3"/>
      <c r="D83" s="3"/>
      <c r="E83" s="3"/>
      <c r="F83" s="3"/>
      <c r="G83" s="3"/>
      <c r="H83" s="3"/>
      <c r="I83" s="3"/>
      <c r="J83" s="3"/>
      <c r="K83" s="3"/>
      <c r="L83" s="3"/>
      <c r="M83" s="3"/>
      <c r="N83" s="3"/>
      <c r="O83" s="3"/>
      <c r="P83" s="3"/>
      <c r="Q83" s="3"/>
      <c r="R83" s="3"/>
      <c r="S83" s="3"/>
      <c r="T83" s="3"/>
    </row>
    <row r="84" spans="2:20" x14ac:dyDescent="0.15">
      <c r="B84" s="3"/>
      <c r="C84" s="3"/>
      <c r="D84" s="3"/>
      <c r="E84" s="3"/>
      <c r="F84" s="3"/>
      <c r="G84" s="3"/>
      <c r="H84" s="3"/>
      <c r="I84" s="3"/>
      <c r="J84" s="3"/>
      <c r="K84" s="3"/>
      <c r="L84" s="3"/>
      <c r="M84" s="3"/>
      <c r="N84" s="3"/>
      <c r="O84" s="3"/>
      <c r="P84" s="3"/>
      <c r="Q84" s="3"/>
      <c r="R84" s="3"/>
      <c r="S84" s="3"/>
      <c r="T84" s="3"/>
    </row>
    <row r="85" spans="2:20" x14ac:dyDescent="0.15">
      <c r="B85" s="3"/>
      <c r="C85" s="3"/>
      <c r="D85" s="3"/>
      <c r="E85" s="3"/>
      <c r="F85" s="3"/>
      <c r="G85" s="3"/>
      <c r="H85" s="3"/>
      <c r="I85" s="3"/>
      <c r="J85" s="3"/>
      <c r="K85" s="3"/>
      <c r="L85" s="3"/>
      <c r="M85" s="3"/>
      <c r="N85" s="3"/>
      <c r="O85" s="3"/>
      <c r="P85" s="3"/>
      <c r="Q85" s="3"/>
      <c r="R85" s="3"/>
      <c r="S85" s="3"/>
      <c r="T85" s="3"/>
    </row>
    <row r="86" spans="2:20" x14ac:dyDescent="0.15">
      <c r="B86" s="3"/>
      <c r="C86" s="3"/>
      <c r="D86" s="3"/>
      <c r="E86" s="3"/>
      <c r="F86" s="3"/>
      <c r="G86" s="3"/>
      <c r="H86" s="3"/>
      <c r="I86" s="3"/>
      <c r="J86" s="3"/>
      <c r="K86" s="3"/>
      <c r="L86" s="3"/>
      <c r="M86" s="3"/>
      <c r="N86" s="3"/>
      <c r="O86" s="3"/>
      <c r="P86" s="3"/>
      <c r="Q86" s="3"/>
      <c r="R86" s="3"/>
      <c r="S86" s="3"/>
      <c r="T86" s="3"/>
    </row>
    <row r="87" spans="2:20" x14ac:dyDescent="0.15">
      <c r="B87" s="3"/>
      <c r="C87" s="3"/>
      <c r="D87" s="3"/>
      <c r="E87" s="3"/>
      <c r="F87" s="3"/>
      <c r="G87" s="3"/>
      <c r="H87" s="3"/>
      <c r="I87" s="3"/>
      <c r="J87" s="3"/>
      <c r="K87" s="3"/>
      <c r="L87" s="3"/>
      <c r="M87" s="3"/>
      <c r="N87" s="3"/>
      <c r="O87" s="3"/>
      <c r="P87" s="3"/>
      <c r="Q87" s="3"/>
      <c r="R87" s="3"/>
      <c r="S87" s="3"/>
      <c r="T87" s="3"/>
    </row>
    <row r="88" spans="2:20" x14ac:dyDescent="0.15">
      <c r="B88" s="3"/>
      <c r="C88" s="3"/>
      <c r="D88" s="3"/>
      <c r="E88" s="3"/>
      <c r="F88" s="3"/>
      <c r="G88" s="3"/>
      <c r="H88" s="3"/>
      <c r="I88" s="3"/>
      <c r="J88" s="3"/>
      <c r="K88" s="3"/>
      <c r="L88" s="3"/>
      <c r="M88" s="3"/>
      <c r="N88" s="3"/>
      <c r="O88" s="3"/>
      <c r="P88" s="3"/>
      <c r="Q88" s="3"/>
      <c r="R88" s="3"/>
      <c r="S88" s="3"/>
      <c r="T88" s="3"/>
    </row>
    <row r="89" spans="2:20" x14ac:dyDescent="0.15">
      <c r="B89" s="3"/>
      <c r="C89" s="3"/>
      <c r="D89" s="3"/>
      <c r="E89" s="3"/>
      <c r="F89" s="3"/>
      <c r="G89" s="3"/>
      <c r="H89" s="3"/>
      <c r="I89" s="3"/>
      <c r="J89" s="3"/>
      <c r="K89" s="3"/>
      <c r="L89" s="3"/>
      <c r="M89" s="3"/>
      <c r="N89" s="3"/>
      <c r="O89" s="3"/>
      <c r="P89" s="3"/>
      <c r="Q89" s="3"/>
      <c r="R89" s="3"/>
      <c r="S89" s="3"/>
      <c r="T89" s="3"/>
    </row>
    <row r="90" spans="2:20" x14ac:dyDescent="0.15">
      <c r="B90" s="3"/>
      <c r="C90" s="3"/>
      <c r="D90" s="3"/>
      <c r="E90" s="3"/>
      <c r="F90" s="3"/>
      <c r="G90" s="3"/>
      <c r="H90" s="3"/>
      <c r="I90" s="3"/>
      <c r="J90" s="3"/>
      <c r="K90" s="3"/>
      <c r="L90" s="3"/>
      <c r="M90" s="3"/>
      <c r="N90" s="3"/>
      <c r="O90" s="3"/>
      <c r="P90" s="3"/>
      <c r="Q90" s="3"/>
      <c r="R90" s="3"/>
      <c r="S90" s="3"/>
      <c r="T90" s="3"/>
    </row>
    <row r="91" spans="2:20" x14ac:dyDescent="0.15">
      <c r="B91" s="3"/>
      <c r="C91" s="3"/>
      <c r="D91" s="3"/>
      <c r="E91" s="3"/>
      <c r="F91" s="3"/>
      <c r="G91" s="3"/>
      <c r="H91" s="3"/>
      <c r="I91" s="3"/>
      <c r="J91" s="3"/>
      <c r="K91" s="3"/>
      <c r="L91" s="3"/>
      <c r="M91" s="3"/>
      <c r="N91" s="3"/>
      <c r="O91" s="3"/>
      <c r="P91" s="3"/>
      <c r="Q91" s="3"/>
      <c r="R91" s="3"/>
      <c r="S91" s="3"/>
      <c r="T91" s="3"/>
    </row>
    <row r="92" spans="2:20" x14ac:dyDescent="0.15">
      <c r="B92" s="3"/>
      <c r="C92" s="3"/>
      <c r="D92" s="3"/>
      <c r="E92" s="3"/>
      <c r="F92" s="3"/>
      <c r="G92" s="3"/>
      <c r="H92" s="3"/>
      <c r="I92" s="3"/>
      <c r="J92" s="3"/>
      <c r="K92" s="3"/>
      <c r="L92" s="3"/>
      <c r="M92" s="3"/>
      <c r="N92" s="3"/>
      <c r="O92" s="3"/>
      <c r="P92" s="3"/>
      <c r="Q92" s="3"/>
      <c r="R92" s="3"/>
      <c r="S92" s="3"/>
      <c r="T92" s="3"/>
    </row>
    <row r="93" spans="2:20" x14ac:dyDescent="0.15">
      <c r="B93" s="3"/>
      <c r="C93" s="3"/>
      <c r="D93" s="3"/>
      <c r="E93" s="3"/>
      <c r="F93" s="3"/>
      <c r="G93" s="3"/>
      <c r="H93" s="3"/>
      <c r="I93" s="3"/>
      <c r="J93" s="3"/>
      <c r="K93" s="3"/>
      <c r="L93" s="3"/>
      <c r="M93" s="3"/>
      <c r="N93" s="3"/>
      <c r="O93" s="3"/>
      <c r="P93" s="3"/>
      <c r="Q93" s="3"/>
      <c r="R93" s="3"/>
      <c r="S93" s="3"/>
      <c r="T93" s="3"/>
    </row>
    <row r="94" spans="2:20" x14ac:dyDescent="0.15">
      <c r="B94" s="3"/>
      <c r="C94" s="3"/>
      <c r="D94" s="3"/>
      <c r="E94" s="3"/>
      <c r="F94" s="3"/>
      <c r="G94" s="3"/>
      <c r="H94" s="3"/>
      <c r="I94" s="3"/>
      <c r="J94" s="3"/>
      <c r="K94" s="3"/>
      <c r="L94" s="3"/>
      <c r="M94" s="3"/>
      <c r="N94" s="3"/>
      <c r="O94" s="3"/>
      <c r="P94" s="3"/>
      <c r="Q94" s="3"/>
      <c r="R94" s="3"/>
      <c r="S94" s="3"/>
      <c r="T94" s="3"/>
    </row>
    <row r="95" spans="2:20" x14ac:dyDescent="0.15">
      <c r="B95" s="3"/>
      <c r="C95" s="3"/>
      <c r="D95" s="3"/>
      <c r="E95" s="3"/>
      <c r="F95" s="3"/>
      <c r="G95" s="3"/>
      <c r="H95" s="3"/>
      <c r="I95" s="3"/>
      <c r="J95" s="3"/>
      <c r="K95" s="3"/>
      <c r="L95" s="3"/>
      <c r="M95" s="3"/>
      <c r="N95" s="3"/>
      <c r="O95" s="3"/>
      <c r="P95" s="3"/>
      <c r="Q95" s="3"/>
      <c r="R95" s="3"/>
      <c r="S95" s="3"/>
      <c r="T95" s="3"/>
    </row>
    <row r="96" spans="2:20" x14ac:dyDescent="0.15">
      <c r="B96" s="3"/>
      <c r="C96" s="3"/>
      <c r="D96" s="3"/>
      <c r="E96" s="3"/>
      <c r="F96" s="3"/>
      <c r="G96" s="3"/>
      <c r="H96" s="3"/>
      <c r="I96" s="3"/>
      <c r="J96" s="3"/>
      <c r="K96" s="3"/>
      <c r="L96" s="3"/>
      <c r="M96" s="3"/>
      <c r="N96" s="3"/>
      <c r="O96" s="3"/>
      <c r="P96" s="3"/>
      <c r="Q96" s="3"/>
      <c r="R96" s="3"/>
      <c r="S96" s="3"/>
      <c r="T96" s="3"/>
    </row>
    <row r="97" spans="2:20" x14ac:dyDescent="0.15">
      <c r="B97" s="3"/>
      <c r="C97" s="3"/>
      <c r="D97" s="3"/>
      <c r="E97" s="3"/>
      <c r="F97" s="3"/>
      <c r="G97" s="3"/>
      <c r="H97" s="3"/>
      <c r="I97" s="3"/>
      <c r="J97" s="3"/>
      <c r="K97" s="3"/>
      <c r="L97" s="3"/>
      <c r="M97" s="3"/>
      <c r="N97" s="3"/>
      <c r="O97" s="3"/>
      <c r="P97" s="3"/>
      <c r="Q97" s="3"/>
      <c r="R97" s="3"/>
      <c r="S97" s="3"/>
      <c r="T97" s="3"/>
    </row>
    <row r="98" spans="2:20" x14ac:dyDescent="0.15">
      <c r="B98" s="3"/>
      <c r="C98" s="3"/>
      <c r="D98" s="3"/>
      <c r="E98" s="3"/>
      <c r="F98" s="3"/>
      <c r="G98" s="3"/>
      <c r="H98" s="3"/>
      <c r="I98" s="3"/>
      <c r="J98" s="3"/>
      <c r="K98" s="3"/>
      <c r="L98" s="3"/>
      <c r="M98" s="3"/>
      <c r="N98" s="3"/>
      <c r="O98" s="3"/>
      <c r="P98" s="3"/>
      <c r="Q98" s="3"/>
      <c r="R98" s="3"/>
      <c r="S98" s="3"/>
      <c r="T98" s="3"/>
    </row>
    <row r="99" spans="2:20" x14ac:dyDescent="0.15">
      <c r="B99" s="3"/>
      <c r="C99" s="3"/>
      <c r="D99" s="3"/>
      <c r="E99" s="3"/>
      <c r="F99" s="3"/>
      <c r="G99" s="3"/>
      <c r="H99" s="3"/>
      <c r="I99" s="3"/>
      <c r="J99" s="3"/>
      <c r="K99" s="3"/>
      <c r="L99" s="3"/>
      <c r="M99" s="3"/>
      <c r="N99" s="3"/>
      <c r="O99" s="3"/>
      <c r="P99" s="3"/>
      <c r="Q99" s="3"/>
      <c r="R99" s="3"/>
      <c r="S99" s="3"/>
      <c r="T99" s="3"/>
    </row>
    <row r="100" spans="2:20" x14ac:dyDescent="0.15">
      <c r="B100" s="3"/>
      <c r="C100" s="3"/>
      <c r="D100" s="3"/>
      <c r="E100" s="3"/>
      <c r="F100" s="3"/>
      <c r="G100" s="3"/>
      <c r="H100" s="3"/>
      <c r="I100" s="3"/>
      <c r="J100" s="3"/>
      <c r="K100" s="3"/>
      <c r="L100" s="3"/>
      <c r="M100" s="3"/>
      <c r="N100" s="3"/>
      <c r="O100" s="3"/>
      <c r="P100" s="3"/>
      <c r="Q100" s="3"/>
      <c r="R100" s="3"/>
      <c r="S100" s="3"/>
      <c r="T100" s="3"/>
    </row>
    <row r="101" spans="2:20" x14ac:dyDescent="0.15">
      <c r="B101" s="3"/>
      <c r="C101" s="3"/>
      <c r="D101" s="3"/>
      <c r="E101" s="3"/>
      <c r="F101" s="3"/>
      <c r="G101" s="3"/>
      <c r="H101" s="3"/>
      <c r="I101" s="3"/>
      <c r="J101" s="3"/>
      <c r="K101" s="3"/>
      <c r="L101" s="3"/>
      <c r="M101" s="3"/>
      <c r="N101" s="3"/>
      <c r="O101" s="3"/>
      <c r="P101" s="3"/>
      <c r="Q101" s="3"/>
      <c r="R101" s="3"/>
      <c r="S101" s="3"/>
      <c r="T101" s="3"/>
    </row>
    <row r="102" spans="2:20" x14ac:dyDescent="0.15">
      <c r="B102" s="3"/>
      <c r="C102" s="3"/>
      <c r="D102" s="3"/>
      <c r="E102" s="3"/>
      <c r="F102" s="3"/>
      <c r="G102" s="3"/>
      <c r="H102" s="3"/>
      <c r="I102" s="3"/>
      <c r="J102" s="3"/>
      <c r="K102" s="3"/>
      <c r="L102" s="3"/>
      <c r="M102" s="3"/>
      <c r="N102" s="3"/>
      <c r="O102" s="3"/>
      <c r="P102" s="3"/>
      <c r="Q102" s="3"/>
      <c r="R102" s="3"/>
      <c r="S102" s="3"/>
      <c r="T102" s="3"/>
    </row>
    <row r="103" spans="2:20" x14ac:dyDescent="0.15">
      <c r="B103" s="3"/>
      <c r="C103" s="3"/>
      <c r="D103" s="3"/>
      <c r="E103" s="3"/>
      <c r="F103" s="3"/>
      <c r="G103" s="3"/>
      <c r="H103" s="3"/>
      <c r="I103" s="3"/>
      <c r="J103" s="3"/>
      <c r="K103" s="3"/>
      <c r="L103" s="3"/>
      <c r="M103" s="3"/>
      <c r="N103" s="3"/>
      <c r="O103" s="3"/>
      <c r="P103" s="3"/>
      <c r="Q103" s="3"/>
      <c r="R103" s="3"/>
      <c r="S103" s="3"/>
      <c r="T103" s="3"/>
    </row>
    <row r="104" spans="2:20" x14ac:dyDescent="0.15">
      <c r="B104" s="3"/>
      <c r="C104" s="3"/>
      <c r="D104" s="3"/>
      <c r="E104" s="3"/>
      <c r="F104" s="3"/>
      <c r="G104" s="3"/>
      <c r="H104" s="3"/>
      <c r="I104" s="3"/>
      <c r="J104" s="3"/>
      <c r="K104" s="3"/>
      <c r="L104" s="3"/>
      <c r="M104" s="3"/>
      <c r="N104" s="3"/>
      <c r="O104" s="3"/>
      <c r="P104" s="3"/>
      <c r="Q104" s="3"/>
      <c r="R104" s="3"/>
      <c r="S104" s="3"/>
      <c r="T104" s="3"/>
    </row>
    <row r="105" spans="2:20" x14ac:dyDescent="0.15">
      <c r="B105" s="3"/>
      <c r="C105" s="3"/>
      <c r="D105" s="3"/>
      <c r="E105" s="3"/>
      <c r="F105" s="3"/>
      <c r="G105" s="3"/>
      <c r="H105" s="3"/>
      <c r="I105" s="3"/>
      <c r="J105" s="3"/>
      <c r="K105" s="3"/>
      <c r="L105" s="3"/>
      <c r="M105" s="3"/>
      <c r="N105" s="3"/>
      <c r="O105" s="3"/>
      <c r="P105" s="3"/>
      <c r="Q105" s="3"/>
      <c r="R105" s="3"/>
      <c r="S105" s="3"/>
      <c r="T105" s="3"/>
    </row>
    <row r="106" spans="2:20" x14ac:dyDescent="0.15">
      <c r="B106" s="3"/>
      <c r="C106" s="3"/>
      <c r="D106" s="3"/>
      <c r="E106" s="3"/>
      <c r="F106" s="3"/>
      <c r="G106" s="3"/>
      <c r="H106" s="3"/>
      <c r="I106" s="3"/>
      <c r="J106" s="3"/>
      <c r="K106" s="3"/>
      <c r="L106" s="3"/>
      <c r="M106" s="3"/>
      <c r="N106" s="3"/>
      <c r="O106" s="3"/>
      <c r="P106" s="3"/>
      <c r="Q106" s="3"/>
      <c r="R106" s="3"/>
      <c r="S106" s="3"/>
      <c r="T106" s="3"/>
    </row>
    <row r="107" spans="2:20" x14ac:dyDescent="0.15">
      <c r="B107" s="3"/>
      <c r="C107" s="3"/>
      <c r="D107" s="3"/>
      <c r="E107" s="3"/>
      <c r="F107" s="3"/>
      <c r="G107" s="3"/>
      <c r="H107" s="3"/>
      <c r="I107" s="3"/>
      <c r="J107" s="3"/>
      <c r="K107" s="3"/>
      <c r="L107" s="3"/>
      <c r="M107" s="3"/>
      <c r="N107" s="3"/>
      <c r="O107" s="3"/>
      <c r="P107" s="3"/>
      <c r="Q107" s="3"/>
      <c r="R107" s="3"/>
      <c r="S107" s="3"/>
      <c r="T107" s="3"/>
    </row>
    <row r="108" spans="2:20" x14ac:dyDescent="0.15">
      <c r="B108" s="3"/>
      <c r="C108" s="3"/>
      <c r="D108" s="3"/>
      <c r="E108" s="3"/>
      <c r="F108" s="3"/>
      <c r="G108" s="3"/>
      <c r="H108" s="3"/>
      <c r="I108" s="3"/>
      <c r="J108" s="3"/>
      <c r="K108" s="3"/>
      <c r="L108" s="3"/>
      <c r="M108" s="3"/>
      <c r="N108" s="3"/>
      <c r="O108" s="3"/>
      <c r="P108" s="3"/>
      <c r="Q108" s="3"/>
      <c r="R108" s="3"/>
      <c r="S108" s="3"/>
      <c r="T108" s="3"/>
    </row>
    <row r="109" spans="2:20" x14ac:dyDescent="0.15">
      <c r="B109" s="3"/>
      <c r="C109" s="3"/>
      <c r="D109" s="3"/>
      <c r="E109" s="3"/>
      <c r="F109" s="3"/>
      <c r="G109" s="3"/>
      <c r="H109" s="3"/>
      <c r="I109" s="3"/>
      <c r="J109" s="3"/>
      <c r="K109" s="3"/>
      <c r="L109" s="3"/>
      <c r="M109" s="3"/>
      <c r="N109" s="3"/>
      <c r="O109" s="3"/>
      <c r="P109" s="3"/>
      <c r="Q109" s="3"/>
      <c r="R109" s="3"/>
      <c r="S109" s="3"/>
      <c r="T109" s="3"/>
    </row>
    <row r="110" spans="2:20" x14ac:dyDescent="0.15">
      <c r="B110" s="3"/>
      <c r="C110" s="3"/>
      <c r="D110" s="3"/>
      <c r="E110" s="3"/>
      <c r="F110" s="3"/>
      <c r="G110" s="3"/>
      <c r="H110" s="3"/>
      <c r="I110" s="3"/>
      <c r="J110" s="3"/>
      <c r="K110" s="3"/>
      <c r="L110" s="3"/>
      <c r="M110" s="3"/>
      <c r="N110" s="3"/>
      <c r="O110" s="3"/>
      <c r="P110" s="3"/>
      <c r="Q110" s="3"/>
      <c r="R110" s="3"/>
      <c r="S110" s="3"/>
      <c r="T110" s="3"/>
    </row>
    <row r="111" spans="2:20" x14ac:dyDescent="0.15">
      <c r="B111" s="3"/>
      <c r="C111" s="3"/>
      <c r="D111" s="3"/>
      <c r="E111" s="3"/>
      <c r="F111" s="3"/>
      <c r="G111" s="3"/>
      <c r="H111" s="3"/>
      <c r="I111" s="3"/>
      <c r="J111" s="3"/>
      <c r="K111" s="3"/>
      <c r="L111" s="3"/>
      <c r="M111" s="3"/>
      <c r="N111" s="3"/>
      <c r="O111" s="3"/>
      <c r="P111" s="3"/>
      <c r="Q111" s="3"/>
      <c r="R111" s="3"/>
      <c r="S111" s="3"/>
      <c r="T111" s="3"/>
    </row>
    <row r="112" spans="2:20" x14ac:dyDescent="0.15">
      <c r="B112" s="3"/>
      <c r="C112" s="3"/>
      <c r="D112" s="3"/>
      <c r="E112" s="3"/>
      <c r="F112" s="3"/>
      <c r="G112" s="3"/>
      <c r="H112" s="3"/>
      <c r="I112" s="3"/>
      <c r="J112" s="3"/>
      <c r="K112" s="3"/>
      <c r="L112" s="3"/>
      <c r="M112" s="3"/>
      <c r="N112" s="3"/>
      <c r="O112" s="3"/>
      <c r="P112" s="3"/>
      <c r="Q112" s="3"/>
      <c r="R112" s="3"/>
      <c r="S112" s="3"/>
      <c r="T112" s="3"/>
    </row>
    <row r="113" spans="2:20" x14ac:dyDescent="0.15">
      <c r="B113" s="3"/>
      <c r="C113" s="3"/>
      <c r="D113" s="3"/>
      <c r="E113" s="3"/>
      <c r="F113" s="3"/>
      <c r="G113" s="3"/>
      <c r="H113" s="3"/>
      <c r="I113" s="3"/>
      <c r="J113" s="3"/>
      <c r="K113" s="3"/>
      <c r="L113" s="3"/>
      <c r="M113" s="3"/>
      <c r="N113" s="3"/>
      <c r="O113" s="3"/>
      <c r="P113" s="3"/>
      <c r="Q113" s="3"/>
      <c r="R113" s="3"/>
      <c r="S113" s="3"/>
      <c r="T113" s="3"/>
    </row>
    <row r="114" spans="2:20" x14ac:dyDescent="0.15">
      <c r="B114" s="3"/>
      <c r="C114" s="3"/>
      <c r="D114" s="3"/>
      <c r="E114" s="3"/>
      <c r="F114" s="3"/>
      <c r="G114" s="3"/>
      <c r="H114" s="3"/>
      <c r="I114" s="3"/>
      <c r="J114" s="3"/>
      <c r="K114" s="3"/>
      <c r="L114" s="3"/>
      <c r="M114" s="3"/>
      <c r="N114" s="3"/>
      <c r="O114" s="3"/>
      <c r="P114" s="3"/>
      <c r="Q114" s="3"/>
      <c r="R114" s="3"/>
      <c r="S114" s="3"/>
      <c r="T114" s="3"/>
    </row>
    <row r="115" spans="2:20" x14ac:dyDescent="0.15">
      <c r="B115" s="3"/>
      <c r="C115" s="3"/>
      <c r="D115" s="3"/>
      <c r="E115" s="3"/>
      <c r="F115" s="3"/>
      <c r="G115" s="3"/>
      <c r="H115" s="3"/>
      <c r="I115" s="3"/>
      <c r="J115" s="3"/>
      <c r="K115" s="3"/>
      <c r="L115" s="3"/>
      <c r="M115" s="3"/>
      <c r="N115" s="3"/>
      <c r="O115" s="3"/>
      <c r="P115" s="3"/>
      <c r="Q115" s="3"/>
      <c r="R115" s="3"/>
      <c r="S115" s="3"/>
      <c r="T115" s="3"/>
    </row>
    <row r="116" spans="2:20" x14ac:dyDescent="0.15">
      <c r="B116" s="3"/>
      <c r="C116" s="3"/>
      <c r="D116" s="3"/>
      <c r="E116" s="3"/>
      <c r="F116" s="3"/>
      <c r="G116" s="3"/>
      <c r="H116" s="3"/>
      <c r="I116" s="3"/>
      <c r="J116" s="3"/>
      <c r="K116" s="3"/>
      <c r="L116" s="3"/>
      <c r="M116" s="3"/>
      <c r="N116" s="3"/>
      <c r="O116" s="3"/>
      <c r="P116" s="3"/>
      <c r="Q116" s="3"/>
      <c r="R116" s="3"/>
      <c r="S116" s="3"/>
      <c r="T116" s="3"/>
    </row>
    <row r="117" spans="2:20" x14ac:dyDescent="0.15">
      <c r="B117" s="3"/>
      <c r="C117" s="3"/>
      <c r="D117" s="3"/>
      <c r="E117" s="3"/>
      <c r="F117" s="3"/>
      <c r="G117" s="3"/>
      <c r="H117" s="3"/>
      <c r="I117" s="3"/>
      <c r="J117" s="3"/>
      <c r="K117" s="3"/>
      <c r="L117" s="3"/>
      <c r="M117" s="3"/>
      <c r="N117" s="3"/>
      <c r="O117" s="3"/>
      <c r="P117" s="3"/>
      <c r="Q117" s="3"/>
      <c r="R117" s="3"/>
      <c r="S117" s="3"/>
      <c r="T117" s="3"/>
    </row>
    <row r="118" spans="2:20" x14ac:dyDescent="0.15">
      <c r="B118" s="3"/>
      <c r="C118" s="3"/>
      <c r="D118" s="3"/>
      <c r="E118" s="3"/>
      <c r="F118" s="3"/>
      <c r="G118" s="3"/>
      <c r="H118" s="3"/>
      <c r="I118" s="3"/>
      <c r="J118" s="3"/>
      <c r="K118" s="3"/>
      <c r="L118" s="3"/>
      <c r="M118" s="3"/>
      <c r="N118" s="3"/>
      <c r="O118" s="3"/>
      <c r="P118" s="3"/>
      <c r="Q118" s="3"/>
      <c r="R118" s="3"/>
      <c r="S118" s="3"/>
      <c r="T118" s="3"/>
    </row>
    <row r="119" spans="2:20" x14ac:dyDescent="0.15">
      <c r="B119" s="3"/>
      <c r="C119" s="3"/>
      <c r="D119" s="3"/>
      <c r="E119" s="3"/>
      <c r="F119" s="3"/>
      <c r="G119" s="3"/>
      <c r="H119" s="3"/>
      <c r="I119" s="3"/>
      <c r="J119" s="3"/>
      <c r="K119" s="3"/>
      <c r="L119" s="3"/>
      <c r="M119" s="3"/>
      <c r="N119" s="3"/>
      <c r="O119" s="3"/>
      <c r="P119" s="3"/>
      <c r="Q119" s="3"/>
      <c r="R119" s="3"/>
      <c r="S119" s="3"/>
      <c r="T119" s="3"/>
    </row>
    <row r="120" spans="2:20" x14ac:dyDescent="0.15">
      <c r="B120" s="3"/>
      <c r="C120" s="3"/>
      <c r="D120" s="3"/>
      <c r="E120" s="3"/>
      <c r="F120" s="3"/>
      <c r="G120" s="3"/>
      <c r="H120" s="3"/>
      <c r="I120" s="3"/>
      <c r="J120" s="3"/>
      <c r="K120" s="3"/>
      <c r="L120" s="3"/>
      <c r="M120" s="3"/>
      <c r="N120" s="3"/>
      <c r="O120" s="3"/>
      <c r="P120" s="3"/>
      <c r="Q120" s="3"/>
      <c r="R120" s="3"/>
      <c r="S120" s="3"/>
      <c r="T120" s="3"/>
    </row>
    <row r="121" spans="2:20" x14ac:dyDescent="0.15">
      <c r="B121" s="3"/>
      <c r="C121" s="3"/>
      <c r="D121" s="3"/>
      <c r="E121" s="3"/>
      <c r="F121" s="3"/>
      <c r="G121" s="3"/>
      <c r="H121" s="3"/>
      <c r="I121" s="3"/>
      <c r="J121" s="3"/>
      <c r="K121" s="3"/>
      <c r="L121" s="3"/>
      <c r="M121" s="3"/>
      <c r="N121" s="3"/>
      <c r="O121" s="3"/>
      <c r="P121" s="3"/>
      <c r="Q121" s="3"/>
      <c r="R121" s="3"/>
      <c r="S121" s="3"/>
      <c r="T121" s="3"/>
    </row>
    <row r="122" spans="2:20" x14ac:dyDescent="0.15">
      <c r="B122" s="3"/>
      <c r="C122" s="3"/>
      <c r="D122" s="3"/>
      <c r="E122" s="3"/>
      <c r="F122" s="3"/>
      <c r="G122" s="3"/>
      <c r="H122" s="3"/>
      <c r="I122" s="3"/>
      <c r="J122" s="3"/>
      <c r="K122" s="3"/>
      <c r="L122" s="3"/>
      <c r="M122" s="3"/>
      <c r="N122" s="3"/>
      <c r="O122" s="3"/>
      <c r="P122" s="3"/>
      <c r="Q122" s="3"/>
      <c r="R122" s="3"/>
      <c r="S122" s="3"/>
      <c r="T122" s="3"/>
    </row>
    <row r="123" spans="2:20" x14ac:dyDescent="0.15">
      <c r="B123" s="3"/>
      <c r="C123" s="3"/>
      <c r="D123" s="3"/>
      <c r="E123" s="3"/>
      <c r="F123" s="3"/>
      <c r="G123" s="3"/>
      <c r="H123" s="3"/>
      <c r="I123" s="3"/>
      <c r="J123" s="3"/>
      <c r="K123" s="3"/>
      <c r="L123" s="3"/>
      <c r="M123" s="3"/>
      <c r="N123" s="3"/>
      <c r="O123" s="3"/>
      <c r="P123" s="3"/>
      <c r="Q123" s="3"/>
      <c r="R123" s="3"/>
      <c r="S123" s="3"/>
      <c r="T123" s="3"/>
    </row>
    <row r="124" spans="2:20" x14ac:dyDescent="0.15">
      <c r="B124" s="3"/>
      <c r="C124" s="3"/>
      <c r="D124" s="3"/>
      <c r="E124" s="3"/>
      <c r="F124" s="3"/>
      <c r="G124" s="3"/>
      <c r="H124" s="3"/>
      <c r="I124" s="3"/>
      <c r="J124" s="3"/>
      <c r="K124" s="3"/>
      <c r="L124" s="3"/>
      <c r="M124" s="3"/>
      <c r="N124" s="3"/>
      <c r="O124" s="3"/>
      <c r="P124" s="3"/>
      <c r="Q124" s="3"/>
      <c r="R124" s="3"/>
      <c r="S124" s="3"/>
      <c r="T124" s="3"/>
    </row>
    <row r="125" spans="2:20" x14ac:dyDescent="0.15">
      <c r="B125" s="3"/>
      <c r="C125" s="3"/>
      <c r="D125" s="3"/>
      <c r="E125" s="3"/>
      <c r="F125" s="3"/>
      <c r="G125" s="3"/>
      <c r="H125" s="3"/>
      <c r="I125" s="3"/>
      <c r="J125" s="3"/>
      <c r="K125" s="3"/>
      <c r="L125" s="3"/>
      <c r="M125" s="3"/>
      <c r="N125" s="3"/>
      <c r="O125" s="3"/>
      <c r="P125" s="3"/>
      <c r="Q125" s="3"/>
      <c r="R125" s="3"/>
      <c r="S125" s="3"/>
      <c r="T125" s="3"/>
    </row>
    <row r="126" spans="2:20" x14ac:dyDescent="0.15">
      <c r="B126" s="3"/>
      <c r="C126" s="3"/>
      <c r="D126" s="3"/>
      <c r="E126" s="3"/>
      <c r="F126" s="3"/>
      <c r="G126" s="3"/>
      <c r="H126" s="3"/>
      <c r="I126" s="3"/>
      <c r="J126" s="3"/>
      <c r="K126" s="3"/>
      <c r="L126" s="3"/>
      <c r="M126" s="3"/>
      <c r="N126" s="3"/>
      <c r="O126" s="3"/>
      <c r="P126" s="3"/>
      <c r="Q126" s="3"/>
      <c r="R126" s="3"/>
      <c r="S126" s="3"/>
      <c r="T126" s="3"/>
    </row>
    <row r="127" spans="2:20" x14ac:dyDescent="0.15">
      <c r="B127" s="3"/>
      <c r="C127" s="3"/>
      <c r="D127" s="3"/>
      <c r="E127" s="3"/>
      <c r="F127" s="3"/>
      <c r="G127" s="3"/>
      <c r="H127" s="3"/>
      <c r="I127" s="3"/>
      <c r="J127" s="3"/>
      <c r="K127" s="3"/>
      <c r="L127" s="3"/>
      <c r="M127" s="3"/>
      <c r="N127" s="3"/>
      <c r="O127" s="3"/>
      <c r="P127" s="3"/>
      <c r="Q127" s="3"/>
      <c r="R127" s="3"/>
      <c r="S127" s="3"/>
      <c r="T127" s="3"/>
    </row>
    <row r="128" spans="2:20" x14ac:dyDescent="0.15">
      <c r="B128" s="3"/>
      <c r="C128" s="3"/>
      <c r="D128" s="3"/>
      <c r="E128" s="3"/>
      <c r="F128" s="3"/>
      <c r="G128" s="3"/>
      <c r="H128" s="3"/>
      <c r="I128" s="3"/>
      <c r="J128" s="3"/>
      <c r="K128" s="3"/>
      <c r="L128" s="3"/>
      <c r="M128" s="3"/>
      <c r="N128" s="3"/>
      <c r="O128" s="3"/>
      <c r="P128" s="3"/>
      <c r="Q128" s="3"/>
      <c r="R128" s="3"/>
      <c r="S128" s="3"/>
      <c r="T128" s="3"/>
    </row>
    <row r="129" spans="2:20" x14ac:dyDescent="0.15">
      <c r="B129" s="3"/>
      <c r="C129" s="3"/>
      <c r="D129" s="3"/>
      <c r="E129" s="3"/>
      <c r="F129" s="3"/>
      <c r="G129" s="3"/>
      <c r="H129" s="3"/>
      <c r="I129" s="3"/>
      <c r="J129" s="3"/>
      <c r="K129" s="3"/>
      <c r="L129" s="3"/>
      <c r="M129" s="3"/>
      <c r="N129" s="3"/>
      <c r="O129" s="3"/>
      <c r="P129" s="3"/>
      <c r="Q129" s="3"/>
      <c r="R129" s="3"/>
      <c r="S129" s="3"/>
      <c r="T129" s="3"/>
    </row>
    <row r="130" spans="2:20" x14ac:dyDescent="0.15">
      <c r="B130" s="3"/>
      <c r="C130" s="3"/>
      <c r="D130" s="3"/>
      <c r="E130" s="3"/>
      <c r="F130" s="3"/>
      <c r="G130" s="3"/>
      <c r="H130" s="3"/>
      <c r="I130" s="3"/>
      <c r="J130" s="3"/>
      <c r="K130" s="3"/>
      <c r="L130" s="3"/>
      <c r="M130" s="3"/>
      <c r="N130" s="3"/>
      <c r="O130" s="3"/>
      <c r="P130" s="3"/>
      <c r="Q130" s="3"/>
      <c r="R130" s="3"/>
      <c r="S130" s="3"/>
      <c r="T130" s="3"/>
    </row>
    <row r="131" spans="2:20" x14ac:dyDescent="0.15">
      <c r="B131" s="3"/>
      <c r="C131" s="3"/>
      <c r="D131" s="3"/>
      <c r="E131" s="3"/>
      <c r="F131" s="3"/>
      <c r="G131" s="3"/>
      <c r="H131" s="3"/>
      <c r="I131" s="3"/>
      <c r="J131" s="3"/>
      <c r="K131" s="3"/>
      <c r="L131" s="3"/>
      <c r="M131" s="3"/>
      <c r="N131" s="3"/>
      <c r="O131" s="3"/>
      <c r="P131" s="3"/>
      <c r="Q131" s="3"/>
      <c r="R131" s="3"/>
      <c r="S131" s="3"/>
      <c r="T131" s="3"/>
    </row>
    <row r="132" spans="2:20" x14ac:dyDescent="0.15">
      <c r="B132" s="3"/>
      <c r="C132" s="3"/>
      <c r="D132" s="3"/>
      <c r="E132" s="3"/>
      <c r="F132" s="3"/>
      <c r="G132" s="3"/>
      <c r="H132" s="3"/>
      <c r="I132" s="3"/>
      <c r="J132" s="3"/>
      <c r="K132" s="3"/>
      <c r="L132" s="3"/>
      <c r="M132" s="3"/>
      <c r="N132" s="3"/>
      <c r="O132" s="3"/>
      <c r="P132" s="3"/>
      <c r="Q132" s="3"/>
      <c r="R132" s="3"/>
      <c r="S132" s="3"/>
      <c r="T132" s="3"/>
    </row>
    <row r="133" spans="2:20" x14ac:dyDescent="0.15">
      <c r="B133" s="3"/>
      <c r="C133" s="3"/>
      <c r="D133" s="3"/>
      <c r="E133" s="3"/>
      <c r="F133" s="3"/>
      <c r="G133" s="3"/>
      <c r="H133" s="3"/>
      <c r="I133" s="3"/>
      <c r="J133" s="3"/>
      <c r="K133" s="3"/>
      <c r="L133" s="3"/>
      <c r="M133" s="3"/>
      <c r="N133" s="3"/>
      <c r="O133" s="3"/>
      <c r="P133" s="3"/>
      <c r="Q133" s="3"/>
      <c r="R133" s="3"/>
      <c r="S133" s="3"/>
      <c r="T133" s="3"/>
    </row>
    <row r="134" spans="2:20" x14ac:dyDescent="0.15">
      <c r="B134" s="3"/>
      <c r="C134" s="3"/>
      <c r="D134" s="3"/>
      <c r="E134" s="3"/>
      <c r="F134" s="3"/>
      <c r="G134" s="3"/>
      <c r="H134" s="3"/>
      <c r="I134" s="3"/>
      <c r="J134" s="3"/>
      <c r="K134" s="3"/>
      <c r="L134" s="3"/>
      <c r="M134" s="3"/>
      <c r="N134" s="3"/>
      <c r="O134" s="3"/>
      <c r="P134" s="3"/>
      <c r="Q134" s="3"/>
      <c r="R134" s="3"/>
      <c r="S134" s="3"/>
      <c r="T134" s="3"/>
    </row>
    <row r="135" spans="2:20" x14ac:dyDescent="0.15">
      <c r="B135" s="3"/>
      <c r="C135" s="3"/>
      <c r="D135" s="3"/>
      <c r="E135" s="3"/>
      <c r="F135" s="3"/>
      <c r="G135" s="3"/>
      <c r="H135" s="3"/>
      <c r="I135" s="3"/>
      <c r="J135" s="3"/>
      <c r="K135" s="3"/>
      <c r="L135" s="3"/>
      <c r="M135" s="3"/>
      <c r="N135" s="3"/>
      <c r="O135" s="3"/>
      <c r="P135" s="3"/>
      <c r="Q135" s="3"/>
      <c r="R135" s="3"/>
      <c r="S135" s="3"/>
      <c r="T135" s="3"/>
    </row>
    <row r="136" spans="2:20" x14ac:dyDescent="0.15">
      <c r="B136" s="3"/>
      <c r="C136" s="3"/>
      <c r="D136" s="3"/>
      <c r="E136" s="3"/>
      <c r="F136" s="3"/>
      <c r="G136" s="3"/>
      <c r="H136" s="3"/>
      <c r="I136" s="3"/>
      <c r="J136" s="3"/>
      <c r="K136" s="3"/>
      <c r="L136" s="3"/>
      <c r="M136" s="3"/>
      <c r="N136" s="3"/>
      <c r="O136" s="3"/>
      <c r="P136" s="3"/>
      <c r="Q136" s="3"/>
      <c r="R136" s="3"/>
      <c r="S136" s="3"/>
      <c r="T136" s="3"/>
    </row>
    <row r="137" spans="2:20" x14ac:dyDescent="0.15">
      <c r="B137" s="3"/>
      <c r="C137" s="3"/>
      <c r="D137" s="3"/>
      <c r="E137" s="3"/>
      <c r="F137" s="3"/>
      <c r="G137" s="3"/>
      <c r="H137" s="3"/>
      <c r="I137" s="3"/>
      <c r="J137" s="3"/>
      <c r="K137" s="3"/>
      <c r="L137" s="3"/>
      <c r="M137" s="3"/>
      <c r="N137" s="3"/>
      <c r="O137" s="3"/>
      <c r="P137" s="3"/>
      <c r="Q137" s="3"/>
      <c r="R137" s="3"/>
      <c r="S137" s="3"/>
      <c r="T137" s="3"/>
    </row>
    <row r="138" spans="2:20" x14ac:dyDescent="0.15">
      <c r="B138" s="3"/>
      <c r="C138" s="3"/>
      <c r="D138" s="3"/>
      <c r="E138" s="3"/>
      <c r="F138" s="3"/>
      <c r="G138" s="3"/>
      <c r="H138" s="3"/>
      <c r="I138" s="3"/>
      <c r="J138" s="3"/>
      <c r="K138" s="3"/>
      <c r="L138" s="3"/>
      <c r="M138" s="3"/>
      <c r="N138" s="3"/>
      <c r="O138" s="3"/>
      <c r="P138" s="3"/>
      <c r="Q138" s="3"/>
      <c r="R138" s="3"/>
      <c r="S138" s="3"/>
      <c r="T138" s="3"/>
    </row>
    <row r="139" spans="2:20" x14ac:dyDescent="0.15">
      <c r="B139" s="3"/>
      <c r="C139" s="3"/>
      <c r="D139" s="3"/>
      <c r="E139" s="3"/>
      <c r="F139" s="3"/>
      <c r="G139" s="3"/>
      <c r="H139" s="3"/>
      <c r="I139" s="3"/>
      <c r="J139" s="3"/>
      <c r="K139" s="3"/>
      <c r="L139" s="3"/>
      <c r="M139" s="3"/>
      <c r="N139" s="3"/>
      <c r="O139" s="3"/>
      <c r="P139" s="3"/>
      <c r="Q139" s="3"/>
      <c r="R139" s="3"/>
      <c r="S139" s="3"/>
      <c r="T139" s="3"/>
    </row>
    <row r="140" spans="2:20" x14ac:dyDescent="0.15">
      <c r="B140" s="3"/>
      <c r="C140" s="3"/>
      <c r="D140" s="3"/>
      <c r="E140" s="3"/>
      <c r="F140" s="3"/>
      <c r="G140" s="3"/>
      <c r="H140" s="3"/>
      <c r="I140" s="3"/>
      <c r="J140" s="3"/>
      <c r="K140" s="3"/>
      <c r="L140" s="3"/>
      <c r="M140" s="3"/>
      <c r="N140" s="3"/>
      <c r="O140" s="3"/>
      <c r="P140" s="3"/>
      <c r="Q140" s="3"/>
      <c r="R140" s="3"/>
      <c r="S140" s="3"/>
      <c r="T140" s="3"/>
    </row>
    <row r="141" spans="2:20" x14ac:dyDescent="0.15">
      <c r="B141" s="3"/>
      <c r="C141" s="3"/>
      <c r="D141" s="3"/>
      <c r="E141" s="3"/>
      <c r="F141" s="3"/>
      <c r="G141" s="3"/>
      <c r="H141" s="3"/>
      <c r="I141" s="3"/>
      <c r="J141" s="3"/>
      <c r="K141" s="3"/>
      <c r="L141" s="3"/>
      <c r="M141" s="3"/>
      <c r="N141" s="3"/>
      <c r="O141" s="3"/>
      <c r="P141" s="3"/>
      <c r="Q141" s="3"/>
      <c r="R141" s="3"/>
      <c r="S141" s="3"/>
      <c r="T141" s="3"/>
    </row>
    <row r="142" spans="2:20" x14ac:dyDescent="0.15">
      <c r="B142" s="3"/>
      <c r="C142" s="3"/>
      <c r="D142" s="3"/>
      <c r="E142" s="3"/>
      <c r="F142" s="3"/>
      <c r="G142" s="3"/>
      <c r="H142" s="3"/>
      <c r="I142" s="3"/>
      <c r="J142" s="3"/>
      <c r="K142" s="3"/>
      <c r="L142" s="3"/>
      <c r="M142" s="3"/>
      <c r="N142" s="3"/>
      <c r="O142" s="3"/>
      <c r="P142" s="3"/>
      <c r="Q142" s="3"/>
      <c r="R142" s="3"/>
      <c r="S142" s="3"/>
      <c r="T142" s="3"/>
    </row>
    <row r="143" spans="2:20" x14ac:dyDescent="0.15">
      <c r="B143" s="3"/>
      <c r="C143" s="3"/>
      <c r="D143" s="3"/>
      <c r="E143" s="3"/>
      <c r="F143" s="3"/>
      <c r="G143" s="3"/>
      <c r="H143" s="3"/>
      <c r="I143" s="3"/>
      <c r="J143" s="3"/>
      <c r="K143" s="3"/>
      <c r="L143" s="3"/>
      <c r="M143" s="3"/>
      <c r="N143" s="3"/>
      <c r="O143" s="3"/>
      <c r="P143" s="3"/>
      <c r="Q143" s="3"/>
      <c r="R143" s="3"/>
      <c r="S143" s="3"/>
      <c r="T143" s="3"/>
    </row>
    <row r="144" spans="2:20" x14ac:dyDescent="0.15">
      <c r="B144" s="3"/>
      <c r="C144" s="3"/>
      <c r="D144" s="3"/>
      <c r="E144" s="3"/>
      <c r="F144" s="3"/>
      <c r="G144" s="3"/>
      <c r="H144" s="3"/>
      <c r="I144" s="3"/>
      <c r="J144" s="3"/>
      <c r="K144" s="3"/>
      <c r="L144" s="3"/>
      <c r="M144" s="3"/>
      <c r="N144" s="3"/>
      <c r="O144" s="3"/>
      <c r="P144" s="3"/>
      <c r="Q144" s="3"/>
      <c r="R144" s="3"/>
      <c r="S144" s="3"/>
      <c r="T144" s="3"/>
    </row>
    <row r="145" spans="2:20" x14ac:dyDescent="0.15">
      <c r="B145" s="3"/>
      <c r="C145" s="3"/>
      <c r="D145" s="3"/>
      <c r="E145" s="3"/>
      <c r="F145" s="3"/>
      <c r="G145" s="3"/>
      <c r="H145" s="3"/>
      <c r="I145" s="3"/>
      <c r="J145" s="3"/>
      <c r="K145" s="3"/>
      <c r="L145" s="3"/>
      <c r="M145" s="3"/>
      <c r="N145" s="3"/>
      <c r="O145" s="3"/>
      <c r="P145" s="3"/>
      <c r="Q145" s="3"/>
      <c r="R145" s="3"/>
      <c r="S145" s="3"/>
      <c r="T145" s="3"/>
    </row>
    <row r="146" spans="2:20" x14ac:dyDescent="0.15">
      <c r="B146" s="3"/>
      <c r="C146" s="3"/>
      <c r="D146" s="3"/>
      <c r="E146" s="3"/>
      <c r="F146" s="3"/>
      <c r="G146" s="3"/>
      <c r="H146" s="3"/>
      <c r="I146" s="3"/>
      <c r="J146" s="3"/>
      <c r="K146" s="3"/>
      <c r="L146" s="3"/>
      <c r="M146" s="3"/>
      <c r="N146" s="3"/>
      <c r="O146" s="3"/>
      <c r="P146" s="3"/>
      <c r="Q146" s="3"/>
      <c r="R146" s="3"/>
      <c r="S146" s="3"/>
      <c r="T146" s="3"/>
    </row>
    <row r="147" spans="2:20" x14ac:dyDescent="0.15">
      <c r="B147" s="3"/>
      <c r="C147" s="3"/>
      <c r="D147" s="3"/>
      <c r="E147" s="3"/>
      <c r="F147" s="3"/>
      <c r="G147" s="3"/>
      <c r="H147" s="3"/>
      <c r="I147" s="3"/>
      <c r="J147" s="3"/>
      <c r="K147" s="3"/>
      <c r="L147" s="3"/>
      <c r="M147" s="3"/>
      <c r="N147" s="3"/>
      <c r="O147" s="3"/>
      <c r="P147" s="3"/>
      <c r="Q147" s="3"/>
      <c r="R147" s="3"/>
      <c r="S147" s="3"/>
      <c r="T147" s="3"/>
    </row>
    <row r="148" spans="2:20" x14ac:dyDescent="0.15">
      <c r="B148" s="3"/>
      <c r="C148" s="3"/>
      <c r="D148" s="3"/>
      <c r="E148" s="3"/>
      <c r="F148" s="3"/>
      <c r="G148" s="3"/>
      <c r="H148" s="3"/>
      <c r="I148" s="3"/>
      <c r="J148" s="3"/>
      <c r="K148" s="3"/>
      <c r="L148" s="3"/>
      <c r="M148" s="3"/>
      <c r="N148" s="3"/>
      <c r="O148" s="3"/>
      <c r="P148" s="3"/>
      <c r="Q148" s="3"/>
      <c r="R148" s="3"/>
      <c r="S148" s="3"/>
      <c r="T148" s="3"/>
    </row>
    <row r="149" spans="2:20" x14ac:dyDescent="0.15">
      <c r="B149" s="3"/>
      <c r="C149" s="3"/>
      <c r="D149" s="3"/>
      <c r="E149" s="3"/>
      <c r="F149" s="3"/>
      <c r="G149" s="3"/>
      <c r="H149" s="3"/>
      <c r="I149" s="3"/>
      <c r="J149" s="3"/>
      <c r="K149" s="3"/>
      <c r="L149" s="3"/>
      <c r="M149" s="3"/>
      <c r="N149" s="3"/>
      <c r="O149" s="3"/>
      <c r="P149" s="3"/>
      <c r="Q149" s="3"/>
      <c r="R149" s="3"/>
      <c r="S149" s="3"/>
      <c r="T149" s="3"/>
    </row>
    <row r="150" spans="2:20" x14ac:dyDescent="0.15">
      <c r="B150" s="3"/>
      <c r="C150" s="3"/>
      <c r="D150" s="3"/>
      <c r="E150" s="3"/>
      <c r="F150" s="3"/>
      <c r="G150" s="3"/>
      <c r="H150" s="3"/>
      <c r="I150" s="3"/>
      <c r="J150" s="3"/>
      <c r="K150" s="3"/>
      <c r="L150" s="3"/>
      <c r="M150" s="3"/>
      <c r="N150" s="3"/>
      <c r="O150" s="3"/>
      <c r="P150" s="3"/>
      <c r="Q150" s="3"/>
      <c r="R150" s="3"/>
      <c r="S150" s="3"/>
      <c r="T150" s="3"/>
    </row>
    <row r="151" spans="2:20" x14ac:dyDescent="0.15">
      <c r="B151" s="3"/>
      <c r="C151" s="3"/>
      <c r="D151" s="3"/>
      <c r="E151" s="3"/>
      <c r="F151" s="3"/>
      <c r="G151" s="3"/>
      <c r="H151" s="3"/>
      <c r="I151" s="3"/>
      <c r="J151" s="3"/>
      <c r="K151" s="3"/>
      <c r="L151" s="3"/>
      <c r="M151" s="3"/>
      <c r="N151" s="3"/>
      <c r="O151" s="3"/>
      <c r="P151" s="3"/>
      <c r="Q151" s="3"/>
      <c r="R151" s="3"/>
      <c r="S151" s="3"/>
      <c r="T151" s="3"/>
    </row>
    <row r="152" spans="2:20" x14ac:dyDescent="0.15">
      <c r="B152" s="3"/>
      <c r="C152" s="3"/>
      <c r="D152" s="3"/>
      <c r="E152" s="3"/>
      <c r="F152" s="3"/>
      <c r="G152" s="3"/>
      <c r="H152" s="3"/>
      <c r="I152" s="3"/>
      <c r="J152" s="3"/>
      <c r="K152" s="3"/>
      <c r="L152" s="3"/>
      <c r="M152" s="3"/>
      <c r="N152" s="3"/>
      <c r="O152" s="3"/>
      <c r="P152" s="3"/>
      <c r="Q152" s="3"/>
      <c r="R152" s="3"/>
      <c r="S152" s="3"/>
      <c r="T152" s="3"/>
    </row>
    <row r="153" spans="2:20" x14ac:dyDescent="0.15">
      <c r="B153" s="3"/>
      <c r="C153" s="3"/>
      <c r="D153" s="3"/>
      <c r="E153" s="3"/>
      <c r="F153" s="3"/>
      <c r="G153" s="3"/>
      <c r="H153" s="3"/>
      <c r="I153" s="3"/>
      <c r="J153" s="3"/>
      <c r="K153" s="3"/>
      <c r="L153" s="3"/>
      <c r="M153" s="3"/>
      <c r="N153" s="3"/>
      <c r="O153" s="3"/>
      <c r="P153" s="3"/>
      <c r="Q153" s="3"/>
      <c r="R153" s="3"/>
      <c r="S153" s="3"/>
      <c r="T153" s="3"/>
    </row>
    <row r="154" spans="2:20" x14ac:dyDescent="0.15">
      <c r="B154" s="3"/>
      <c r="C154" s="3"/>
      <c r="D154" s="3"/>
      <c r="E154" s="3"/>
      <c r="F154" s="3"/>
      <c r="G154" s="3"/>
      <c r="H154" s="3"/>
      <c r="I154" s="3"/>
      <c r="J154" s="3"/>
      <c r="K154" s="3"/>
      <c r="L154" s="3"/>
      <c r="M154" s="3"/>
      <c r="N154" s="3"/>
      <c r="O154" s="3"/>
      <c r="P154" s="3"/>
      <c r="Q154" s="3"/>
      <c r="R154" s="3"/>
      <c r="S154" s="3"/>
      <c r="T154" s="3"/>
    </row>
    <row r="155" spans="2:20" x14ac:dyDescent="0.15">
      <c r="B155" s="3"/>
      <c r="C155" s="3"/>
      <c r="D155" s="3"/>
      <c r="E155" s="3"/>
      <c r="F155" s="3"/>
      <c r="G155" s="3"/>
      <c r="H155" s="3"/>
      <c r="I155" s="3"/>
      <c r="J155" s="3"/>
      <c r="K155" s="3"/>
      <c r="L155" s="3"/>
      <c r="M155" s="3"/>
      <c r="N155" s="3"/>
      <c r="O155" s="3"/>
      <c r="P155" s="3"/>
      <c r="Q155" s="3"/>
      <c r="R155" s="3"/>
      <c r="S155" s="3"/>
      <c r="T155" s="3"/>
    </row>
    <row r="156" spans="2:20" x14ac:dyDescent="0.15">
      <c r="B156" s="3"/>
      <c r="C156" s="3"/>
      <c r="D156" s="3"/>
      <c r="E156" s="3"/>
      <c r="F156" s="3"/>
      <c r="G156" s="3"/>
      <c r="H156" s="3"/>
      <c r="I156" s="3"/>
      <c r="J156" s="3"/>
      <c r="K156" s="3"/>
      <c r="L156" s="3"/>
      <c r="M156" s="3"/>
      <c r="N156" s="3"/>
      <c r="O156" s="3"/>
      <c r="P156" s="3"/>
      <c r="Q156" s="3"/>
      <c r="R156" s="3"/>
      <c r="S156" s="3"/>
      <c r="T156" s="3"/>
    </row>
    <row r="157" spans="2:20" x14ac:dyDescent="0.15">
      <c r="B157" s="3"/>
      <c r="C157" s="3"/>
      <c r="D157" s="3"/>
      <c r="E157" s="3"/>
      <c r="F157" s="3"/>
      <c r="G157" s="3"/>
      <c r="H157" s="3"/>
      <c r="I157" s="3"/>
      <c r="J157" s="3"/>
      <c r="K157" s="3"/>
      <c r="L157" s="3"/>
      <c r="M157" s="3"/>
      <c r="N157" s="3"/>
      <c r="O157" s="3"/>
      <c r="P157" s="3"/>
      <c r="Q157" s="3"/>
      <c r="R157" s="3"/>
      <c r="S157" s="3"/>
      <c r="T157" s="3"/>
    </row>
    <row r="158" spans="2:20" x14ac:dyDescent="0.15">
      <c r="B158" s="3"/>
      <c r="C158" s="3"/>
      <c r="D158" s="3"/>
      <c r="E158" s="3"/>
      <c r="F158" s="3"/>
      <c r="G158" s="3"/>
      <c r="H158" s="3"/>
      <c r="I158" s="3"/>
      <c r="J158" s="3"/>
      <c r="K158" s="3"/>
      <c r="L158" s="3"/>
      <c r="M158" s="3"/>
      <c r="N158" s="3"/>
      <c r="O158" s="3"/>
      <c r="P158" s="3"/>
      <c r="Q158" s="3"/>
      <c r="R158" s="3"/>
      <c r="S158" s="3"/>
      <c r="T158" s="3"/>
    </row>
    <row r="159" spans="2:20" x14ac:dyDescent="0.15">
      <c r="B159" s="3"/>
      <c r="C159" s="3"/>
      <c r="D159" s="3"/>
      <c r="E159" s="3"/>
      <c r="F159" s="3"/>
      <c r="G159" s="3"/>
      <c r="H159" s="3"/>
      <c r="I159" s="3"/>
      <c r="J159" s="3"/>
      <c r="K159" s="3"/>
      <c r="L159" s="3"/>
      <c r="M159" s="3"/>
      <c r="N159" s="3"/>
      <c r="O159" s="3"/>
      <c r="P159" s="3"/>
      <c r="Q159" s="3"/>
      <c r="R159" s="3"/>
      <c r="S159" s="3"/>
      <c r="T159" s="3"/>
    </row>
    <row r="160" spans="2:20" x14ac:dyDescent="0.15">
      <c r="B160" s="3"/>
      <c r="C160" s="3"/>
      <c r="D160" s="3"/>
      <c r="E160" s="3"/>
      <c r="F160" s="3"/>
      <c r="G160" s="3"/>
      <c r="H160" s="3"/>
      <c r="I160" s="3"/>
      <c r="J160" s="3"/>
      <c r="K160" s="3"/>
      <c r="L160" s="3"/>
      <c r="M160" s="3"/>
      <c r="N160" s="3"/>
      <c r="O160" s="3"/>
      <c r="P160" s="3"/>
      <c r="Q160" s="3"/>
      <c r="R160" s="3"/>
      <c r="S160" s="3"/>
      <c r="T160" s="3"/>
    </row>
    <row r="161" spans="2:20" x14ac:dyDescent="0.15">
      <c r="B161" s="3"/>
      <c r="C161" s="3"/>
      <c r="D161" s="3"/>
      <c r="E161" s="3"/>
      <c r="F161" s="3"/>
      <c r="G161" s="3"/>
      <c r="H161" s="3"/>
      <c r="I161" s="3"/>
      <c r="J161" s="3"/>
      <c r="K161" s="3"/>
      <c r="L161" s="3"/>
      <c r="M161" s="3"/>
      <c r="N161" s="3"/>
      <c r="O161" s="3"/>
      <c r="P161" s="3"/>
      <c r="Q161" s="3"/>
      <c r="R161" s="3"/>
      <c r="S161" s="3"/>
      <c r="T161" s="3"/>
    </row>
    <row r="162" spans="2:20" x14ac:dyDescent="0.15">
      <c r="B162" s="3"/>
      <c r="C162" s="3"/>
      <c r="D162" s="3"/>
      <c r="E162" s="3"/>
      <c r="F162" s="3"/>
      <c r="G162" s="3"/>
      <c r="H162" s="3"/>
      <c r="I162" s="3"/>
      <c r="J162" s="3"/>
      <c r="K162" s="3"/>
      <c r="L162" s="3"/>
      <c r="M162" s="3"/>
      <c r="N162" s="3"/>
      <c r="O162" s="3"/>
      <c r="P162" s="3"/>
      <c r="Q162" s="3"/>
      <c r="R162" s="3"/>
      <c r="S162" s="3"/>
      <c r="T162" s="3"/>
    </row>
    <row r="163" spans="2:20" x14ac:dyDescent="0.15">
      <c r="B163" s="3"/>
      <c r="C163" s="3"/>
      <c r="D163" s="3"/>
      <c r="E163" s="3"/>
      <c r="F163" s="3"/>
      <c r="G163" s="3"/>
      <c r="H163" s="3"/>
      <c r="I163" s="3"/>
      <c r="J163" s="3"/>
      <c r="K163" s="3"/>
      <c r="L163" s="3"/>
      <c r="M163" s="3"/>
      <c r="N163" s="3"/>
      <c r="O163" s="3"/>
      <c r="P163" s="3"/>
      <c r="Q163" s="3"/>
      <c r="R163" s="3"/>
      <c r="S163" s="3"/>
      <c r="T163" s="3"/>
    </row>
    <row r="164" spans="2:20" x14ac:dyDescent="0.15">
      <c r="B164" s="3"/>
      <c r="C164" s="3"/>
      <c r="D164" s="3"/>
      <c r="E164" s="3"/>
      <c r="F164" s="3"/>
      <c r="G164" s="3"/>
      <c r="H164" s="3"/>
      <c r="I164" s="3"/>
      <c r="J164" s="3"/>
      <c r="K164" s="3"/>
      <c r="L164" s="3"/>
      <c r="M164" s="3"/>
      <c r="N164" s="3"/>
      <c r="O164" s="3"/>
      <c r="P164" s="3"/>
      <c r="Q164" s="3"/>
      <c r="R164" s="3"/>
      <c r="S164" s="3"/>
      <c r="T164" s="3"/>
    </row>
    <row r="165" spans="2:20" x14ac:dyDescent="0.15">
      <c r="B165" s="3"/>
      <c r="C165" s="3"/>
      <c r="D165" s="3"/>
      <c r="E165" s="3"/>
      <c r="F165" s="3"/>
      <c r="G165" s="3"/>
      <c r="H165" s="3"/>
      <c r="I165" s="3"/>
      <c r="J165" s="3"/>
      <c r="K165" s="3"/>
      <c r="L165" s="3"/>
      <c r="M165" s="3"/>
      <c r="N165" s="3"/>
      <c r="O165" s="3"/>
      <c r="P165" s="3"/>
      <c r="Q165" s="3"/>
      <c r="R165" s="3"/>
      <c r="S165" s="3"/>
      <c r="T165" s="3"/>
    </row>
    <row r="166" spans="2:20" x14ac:dyDescent="0.15">
      <c r="B166" s="3"/>
      <c r="C166" s="3"/>
      <c r="D166" s="3"/>
      <c r="E166" s="3"/>
      <c r="F166" s="3"/>
      <c r="G166" s="3"/>
      <c r="H166" s="3"/>
      <c r="I166" s="3"/>
      <c r="J166" s="3"/>
      <c r="K166" s="3"/>
      <c r="L166" s="3"/>
      <c r="M166" s="3"/>
      <c r="N166" s="3"/>
      <c r="O166" s="3"/>
      <c r="P166" s="3"/>
      <c r="Q166" s="3"/>
      <c r="R166" s="3"/>
      <c r="S166" s="3"/>
      <c r="T166" s="3"/>
    </row>
    <row r="167" spans="2:20" x14ac:dyDescent="0.15">
      <c r="B167" s="3"/>
      <c r="C167" s="3"/>
      <c r="D167" s="3"/>
      <c r="E167" s="3"/>
      <c r="F167" s="3"/>
      <c r="G167" s="3"/>
      <c r="H167" s="3"/>
      <c r="I167" s="3"/>
      <c r="J167" s="3"/>
      <c r="K167" s="3"/>
      <c r="L167" s="3"/>
      <c r="M167" s="3"/>
      <c r="N167" s="3"/>
      <c r="O167" s="3"/>
      <c r="P167" s="3"/>
      <c r="Q167" s="3"/>
      <c r="R167" s="3"/>
      <c r="S167" s="3"/>
      <c r="T167" s="3"/>
    </row>
    <row r="168" spans="2:20" x14ac:dyDescent="0.15">
      <c r="B168" s="3"/>
      <c r="C168" s="3"/>
      <c r="D168" s="3"/>
      <c r="E168" s="3"/>
      <c r="F168" s="3"/>
      <c r="G168" s="3"/>
      <c r="H168" s="3"/>
      <c r="I168" s="3"/>
      <c r="J168" s="3"/>
      <c r="K168" s="3"/>
      <c r="L168" s="3"/>
      <c r="M168" s="3"/>
      <c r="N168" s="3"/>
      <c r="O168" s="3"/>
      <c r="P168" s="3"/>
      <c r="Q168" s="3"/>
      <c r="R168" s="3"/>
      <c r="S168" s="3"/>
      <c r="T168" s="3"/>
    </row>
    <row r="169" spans="2:20" x14ac:dyDescent="0.15">
      <c r="B169" s="3"/>
      <c r="C169" s="3"/>
      <c r="D169" s="3"/>
      <c r="E169" s="3"/>
      <c r="F169" s="3"/>
      <c r="G169" s="3"/>
      <c r="H169" s="3"/>
      <c r="I169" s="3"/>
      <c r="J169" s="3"/>
      <c r="K169" s="3"/>
      <c r="L169" s="3"/>
      <c r="M169" s="3"/>
      <c r="N169" s="3"/>
      <c r="O169" s="3"/>
      <c r="P169" s="3"/>
      <c r="Q169" s="3"/>
      <c r="R169" s="3"/>
      <c r="S169" s="3"/>
      <c r="T169" s="3"/>
    </row>
    <row r="170" spans="2:20" x14ac:dyDescent="0.15">
      <c r="B170" s="3"/>
      <c r="C170" s="3"/>
      <c r="D170" s="3"/>
      <c r="E170" s="3"/>
      <c r="F170" s="3"/>
      <c r="G170" s="3"/>
      <c r="H170" s="3"/>
      <c r="I170" s="3"/>
      <c r="J170" s="3"/>
      <c r="K170" s="3"/>
      <c r="L170" s="3"/>
      <c r="M170" s="3"/>
      <c r="N170" s="3"/>
      <c r="O170" s="3"/>
      <c r="P170" s="3"/>
      <c r="Q170" s="3"/>
      <c r="R170" s="3"/>
      <c r="S170" s="3"/>
      <c r="T170" s="3"/>
    </row>
    <row r="171" spans="2:20" x14ac:dyDescent="0.15">
      <c r="B171" s="3"/>
      <c r="C171" s="3"/>
      <c r="D171" s="3"/>
      <c r="E171" s="3"/>
      <c r="F171" s="3"/>
      <c r="G171" s="3"/>
      <c r="H171" s="3"/>
      <c r="I171" s="3"/>
      <c r="J171" s="3"/>
      <c r="K171" s="3"/>
      <c r="L171" s="3"/>
      <c r="M171" s="3"/>
      <c r="N171" s="3"/>
      <c r="O171" s="3"/>
      <c r="P171" s="3"/>
      <c r="Q171" s="3"/>
      <c r="R171" s="3"/>
      <c r="S171" s="3"/>
      <c r="T171" s="3"/>
    </row>
    <row r="172" spans="2:20" x14ac:dyDescent="0.15">
      <c r="B172" s="3"/>
      <c r="C172" s="3"/>
      <c r="D172" s="3"/>
      <c r="E172" s="3"/>
      <c r="F172" s="3"/>
      <c r="G172" s="3"/>
      <c r="H172" s="3"/>
      <c r="I172" s="3"/>
      <c r="J172" s="3"/>
      <c r="K172" s="3"/>
      <c r="L172" s="3"/>
      <c r="M172" s="3"/>
      <c r="N172" s="3"/>
      <c r="O172" s="3"/>
      <c r="P172" s="3"/>
      <c r="Q172" s="3"/>
      <c r="R172" s="3"/>
      <c r="S172" s="3"/>
      <c r="T172" s="3"/>
    </row>
    <row r="173" spans="2:20" x14ac:dyDescent="0.15">
      <c r="B173" s="3"/>
      <c r="C173" s="3"/>
      <c r="D173" s="3"/>
      <c r="E173" s="3"/>
      <c r="F173" s="3"/>
      <c r="G173" s="3"/>
      <c r="H173" s="3"/>
      <c r="I173" s="3"/>
      <c r="J173" s="3"/>
      <c r="K173" s="3"/>
      <c r="L173" s="3"/>
      <c r="M173" s="3"/>
      <c r="N173" s="3"/>
      <c r="O173" s="3"/>
      <c r="P173" s="3"/>
      <c r="Q173" s="3"/>
      <c r="R173" s="3"/>
      <c r="S173" s="3"/>
      <c r="T173" s="3"/>
    </row>
    <row r="174" spans="2:20" x14ac:dyDescent="0.15">
      <c r="B174" s="3"/>
      <c r="C174" s="3"/>
      <c r="D174" s="3"/>
      <c r="E174" s="3"/>
      <c r="F174" s="3"/>
      <c r="G174" s="3"/>
      <c r="H174" s="3"/>
      <c r="I174" s="3"/>
      <c r="J174" s="3"/>
      <c r="K174" s="3"/>
      <c r="L174" s="3"/>
      <c r="M174" s="3"/>
      <c r="N174" s="3"/>
      <c r="O174" s="3"/>
      <c r="P174" s="3"/>
      <c r="Q174" s="3"/>
      <c r="R174" s="3"/>
      <c r="S174" s="3"/>
      <c r="T174" s="3"/>
    </row>
    <row r="175" spans="2:20" x14ac:dyDescent="0.15">
      <c r="B175" s="3"/>
      <c r="C175" s="3"/>
      <c r="D175" s="3"/>
      <c r="E175" s="3"/>
      <c r="F175" s="3"/>
      <c r="G175" s="3"/>
      <c r="H175" s="3"/>
      <c r="I175" s="3"/>
      <c r="J175" s="3"/>
      <c r="K175" s="3"/>
      <c r="L175" s="3"/>
      <c r="M175" s="3"/>
      <c r="N175" s="3"/>
      <c r="O175" s="3"/>
      <c r="P175" s="3"/>
      <c r="Q175" s="3"/>
      <c r="R175" s="3"/>
      <c r="S175" s="3"/>
      <c r="T175" s="3"/>
    </row>
    <row r="176" spans="2:20" x14ac:dyDescent="0.15">
      <c r="B176" s="3"/>
      <c r="C176" s="3"/>
      <c r="D176" s="3"/>
      <c r="E176" s="3"/>
      <c r="F176" s="3"/>
      <c r="G176" s="3"/>
      <c r="H176" s="3"/>
      <c r="I176" s="3"/>
      <c r="J176" s="3"/>
      <c r="K176" s="3"/>
      <c r="L176" s="3"/>
      <c r="M176" s="3"/>
      <c r="N176" s="3"/>
      <c r="O176" s="3"/>
      <c r="P176" s="3"/>
      <c r="Q176" s="3"/>
      <c r="R176" s="3"/>
      <c r="S176" s="3"/>
      <c r="T176" s="3"/>
    </row>
    <row r="177" spans="2:20" x14ac:dyDescent="0.15">
      <c r="B177" s="3"/>
      <c r="C177" s="3"/>
      <c r="D177" s="3"/>
      <c r="E177" s="3"/>
      <c r="F177" s="3"/>
      <c r="G177" s="3"/>
      <c r="H177" s="3"/>
      <c r="I177" s="3"/>
      <c r="J177" s="3"/>
      <c r="K177" s="3"/>
      <c r="L177" s="3"/>
      <c r="M177" s="3"/>
      <c r="N177" s="3"/>
      <c r="O177" s="3"/>
      <c r="P177" s="3"/>
      <c r="Q177" s="3"/>
      <c r="R177" s="3"/>
      <c r="S177" s="3"/>
      <c r="T177" s="3"/>
    </row>
    <row r="178" spans="2:20" x14ac:dyDescent="0.15">
      <c r="B178" s="3"/>
      <c r="C178" s="3"/>
      <c r="D178" s="3"/>
      <c r="E178" s="3"/>
      <c r="F178" s="3"/>
      <c r="G178" s="3"/>
      <c r="H178" s="3"/>
      <c r="I178" s="3"/>
      <c r="J178" s="3"/>
      <c r="K178" s="3"/>
      <c r="L178" s="3"/>
      <c r="M178" s="3"/>
      <c r="N178" s="3"/>
      <c r="O178" s="3"/>
      <c r="P178" s="3"/>
      <c r="Q178" s="3"/>
      <c r="R178" s="3"/>
      <c r="S178" s="3"/>
      <c r="T178" s="3"/>
    </row>
    <row r="179" spans="2:20" x14ac:dyDescent="0.15">
      <c r="B179" s="3"/>
      <c r="C179" s="3"/>
      <c r="D179" s="3"/>
      <c r="E179" s="3"/>
      <c r="F179" s="3"/>
      <c r="G179" s="3"/>
      <c r="H179" s="3"/>
      <c r="I179" s="3"/>
      <c r="J179" s="3"/>
      <c r="K179" s="3"/>
      <c r="L179" s="3"/>
      <c r="M179" s="3"/>
      <c r="N179" s="3"/>
      <c r="O179" s="3"/>
      <c r="P179" s="3"/>
      <c r="Q179" s="3"/>
      <c r="R179" s="3"/>
      <c r="S179" s="3"/>
      <c r="T179" s="3"/>
    </row>
  </sheetData>
  <mergeCells count="15">
    <mergeCell ref="B28:I28"/>
    <mergeCell ref="B31:E31"/>
    <mergeCell ref="B33:E33"/>
    <mergeCell ref="B34:E34"/>
    <mergeCell ref="B35:E35"/>
    <mergeCell ref="B41:E41"/>
    <mergeCell ref="B36:E36"/>
    <mergeCell ref="B40:E40"/>
    <mergeCell ref="B29:E29"/>
    <mergeCell ref="B30:E30"/>
    <mergeCell ref="L5:P5"/>
    <mergeCell ref="I6:J6"/>
    <mergeCell ref="L6:P6"/>
    <mergeCell ref="B5:J5"/>
    <mergeCell ref="B6:E6"/>
  </mergeCells>
  <pageMargins left="0.70866141732283472" right="0.70866141732283472" top="0.45" bottom="0.43" header="0.31496062992125984" footer="0.31496062992125984"/>
  <pageSetup paperSize="9" scale="89"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Exercise 4-12B</vt:lpstr>
      <vt:lpstr>Exercise 4-18A</vt:lpstr>
      <vt:lpstr>Exercise 4-19A</vt:lpstr>
      <vt:lpstr>Exercise 4-17A</vt:lpstr>
      <vt:lpstr>'Exercise 4-12B'!Print_Area</vt:lpstr>
      <vt:lpstr>'Exercise 4-18A'!Print_Area</vt:lpstr>
    </vt:vector>
  </TitlesOfParts>
  <Company>LSH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halldlj</dc:creator>
  <cp:lastModifiedBy>Donna Cruz</cp:lastModifiedBy>
  <cp:lastPrinted>2020-09-08T16:53:18Z</cp:lastPrinted>
  <dcterms:created xsi:type="dcterms:W3CDTF">2010-09-11T22:45:53Z</dcterms:created>
  <dcterms:modified xsi:type="dcterms:W3CDTF">2024-10-08T04:46:37Z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ies>
</file>