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myresources.deloitte.com/personal/ksigurdsson_deloitte_is/Documents/Desktop/"/>
    </mc:Choice>
  </mc:AlternateContent>
  <xr:revisionPtr revIDLastSave="171" documentId="13_ncr:1_{489B5F30-3118-4443-B9F6-1CBF7FD19356}" xr6:coauthVersionLast="47" xr6:coauthVersionMax="47" xr10:uidLastSave="{ADF53A45-996A-488D-8417-17C85F05E54A}"/>
  <bookViews>
    <workbookView xWindow="-28800" yWindow="0" windowWidth="28800" windowHeight="15600" xr2:uid="{00000000-000D-0000-FFFF-FFFF00000000}"/>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6" i="1" l="1"/>
  <c r="B17" i="1"/>
  <c r="B16" i="1"/>
  <c r="B14" i="1"/>
  <c r="O47" i="1"/>
  <c r="O78" i="1" l="1"/>
  <c r="O73" i="1"/>
  <c r="O81" i="1" s="1"/>
  <c r="O35" i="1" l="1"/>
  <c r="O12" i="1" l="1"/>
  <c r="O37" i="1"/>
  <c r="O83" i="1"/>
  <c r="O82" i="1" l="1"/>
  <c r="O41" i="1"/>
  <c r="O40" i="1" s="1"/>
  <c r="O44" i="1" s="1"/>
  <c r="O46" i="1" s="1"/>
</calcChain>
</file>

<file path=xl/sharedStrings.xml><?xml version="1.0" encoding="utf-8"?>
<sst xmlns="http://schemas.openxmlformats.org/spreadsheetml/2006/main" count="75" uniqueCount="53">
  <si>
    <t>Spurning 1</t>
  </si>
  <si>
    <t>Spurning 2</t>
  </si>
  <si>
    <t>Hlutafé</t>
  </si>
  <si>
    <t>ÓRE í ársbyrjun</t>
  </si>
  <si>
    <t xml:space="preserve"> - arður</t>
  </si>
  <si>
    <t xml:space="preserve"> + afkoma (finna)</t>
  </si>
  <si>
    <t xml:space="preserve"> = ÓRE í árslok</t>
  </si>
  <si>
    <t>Svar</t>
  </si>
  <si>
    <t>Gefið</t>
  </si>
  <si>
    <t>ÓRE 1/1 (finna)</t>
  </si>
  <si>
    <t>Sbr. að ofan</t>
  </si>
  <si>
    <t>Spurning 3</t>
  </si>
  <si>
    <t>Tekjur</t>
  </si>
  <si>
    <t>Gjöld</t>
  </si>
  <si>
    <t>Hagn. ársins</t>
  </si>
  <si>
    <t>Handbært fé</t>
  </si>
  <si>
    <t xml:space="preserve"> + viðskiptakröfur</t>
  </si>
  <si>
    <t xml:space="preserve"> - viðskiptaskuldir</t>
  </si>
  <si>
    <t>Eignir - Skuldir = Eigið fé</t>
  </si>
  <si>
    <t xml:space="preserve"> = eigið fé í árslok</t>
  </si>
  <si>
    <t>ÓRE í upphafi árs</t>
  </si>
  <si>
    <t xml:space="preserve"> + hagn. ársins</t>
  </si>
  <si>
    <t xml:space="preserve"> + hlutafé (finna)</t>
  </si>
  <si>
    <t xml:space="preserve"> = Eigið fé í árslok</t>
  </si>
  <si>
    <t>Árslokastaða:</t>
  </si>
  <si>
    <t>Spurning 4</t>
  </si>
  <si>
    <t>1. Eignir hækka en óráðstafað eigið fé lækkar.</t>
  </si>
  <si>
    <t>2. Heildareignir félagsins eru óbreyttar því félagið mun þurfa að borga fyrir vélina í lok greiðslufrests.</t>
  </si>
  <si>
    <t>3. Skuldir hækka en óráðstafað eigið fé lækkar á móti um sömu fjárhæð.</t>
  </si>
  <si>
    <t>Spurning 5</t>
  </si>
  <si>
    <t xml:space="preserve"> - gjöld</t>
  </si>
  <si>
    <t xml:space="preserve"> = afkoma</t>
  </si>
  <si>
    <t>Eignir 1/1</t>
  </si>
  <si>
    <t xml:space="preserve"> - skuldir 1/1</t>
  </si>
  <si>
    <t xml:space="preserve"> = eigið fé 1/1</t>
  </si>
  <si>
    <t>Finna</t>
  </si>
  <si>
    <t>1. Tap að fjárhæð 5.000</t>
  </si>
  <si>
    <t>2. Hagnaður að fjárhæð 4.000</t>
  </si>
  <si>
    <t>3. Hagnaður að fjárhæð 10.000</t>
  </si>
  <si>
    <t>Samanber útreikninga að ofan</t>
  </si>
  <si>
    <t>1. Eignir og skuldir hækka um sömu fjárhæð.</t>
  </si>
  <si>
    <t xml:space="preserve">Svarmöguleikar </t>
  </si>
  <si>
    <t>Rétt svar</t>
  </si>
  <si>
    <t>Svarmöguleikar</t>
  </si>
  <si>
    <t>4. Það hljóta einhver mistök í bókhaldsfærslum að hafa átt sér stað því eignir geta ekki lækkað ef hvorki skuldir né hlutafé lækkuðu.</t>
  </si>
  <si>
    <t>2. Tap að fjárhæð 15.000</t>
  </si>
  <si>
    <t>1. Hlutafé: 500.000</t>
  </si>
  <si>
    <t>2. Hlutafé: 400.000</t>
  </si>
  <si>
    <t>3. Hlutafé: 900.000</t>
  </si>
  <si>
    <t>4. Hlutafé: 70.000</t>
  </si>
  <si>
    <t>1. Gjöld ársins voru hærri en tekjur á árinu 2024, þ.e. félagið var rekið með tapi á árinu 2024.</t>
  </si>
  <si>
    <t>2. Félagið keypti einhverja eign gegn staðgreiðslu í árslok 2024.</t>
  </si>
  <si>
    <t>3. Tekjur ársins voru hærri en gjöld á árinu 2024, þ.e. félagið var rekið með hagnaði.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</si>
</sst>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i/>
      <sz val="11"/>
      <color rgb="FFFF0000"/>
      <name val="Calibri"/>
      <family val="2"/>
      <scheme val="minor"/>
    </font>
    <font>
      <sz val="11"/>
      <color theme="9"/>
      <name val="Calibri"/>
      <family val="2"/>
      <scheme val="minor"/>
    </font>
    <font>
      <sz val="11"/>
      <color theme="3" tint="0.59999389629810485"/>
      <name val="Calibri"/>
      <family val="2"/>
      <scheme val="minor"/>
    </font>
    <font>
      <sz val="11"/>
      <color rgb="FF92D050"/>
      <name val="Calibri"/>
      <family val="2"/>
      <scheme val="minor"/>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3" fontId="2" fillId="2" borderId="0" xfId="0" applyNumberFormat="1" applyFont="1" applyFill="1"/>
    <xf numFmtId="3" fontId="0" fillId="2" borderId="0" xfId="0" applyNumberFormat="1" applyFill="1"/>
    <xf numFmtId="3" fontId="0" fillId="0" borderId="0" xfId="0" applyNumberFormat="1"/>
    <xf numFmtId="3" fontId="3" fillId="0" borderId="0" xfId="0" applyNumberFormat="1" applyFont="1"/>
    <xf numFmtId="3" fontId="1" fillId="0" borderId="0" xfId="0" applyNumberFormat="1" applyFont="1"/>
    <xf numFmtId="3" fontId="0" fillId="0" borderId="1" xfId="0" applyNumberFormat="1" applyBorder="1"/>
    <xf numFmtId="3" fontId="1" fillId="0" borderId="1" xfId="0" applyNumberFormat="1" applyFont="1" applyBorder="1"/>
    <xf numFmtId="3" fontId="4" fillId="0" borderId="0" xfId="0" applyNumberFormat="1" applyFont="1"/>
    <xf numFmtId="3" fontId="5" fillId="0" borderId="0" xfId="0" applyNumberFormat="1" applyFont="1"/>
    <xf numFmtId="3" fontId="6" fillId="0" borderId="1" xfId="0" applyNumberFormat="1" applyFont="1" applyBorder="1"/>
    <xf numFmtId="3" fontId="6" fillId="0" borderId="0" xfId="0" applyNumberFormat="1" applyFont="1"/>
    <xf numFmtId="3" fontId="9" fillId="0" borderId="0" xfId="0" applyNumberFormat="1" applyFont="1"/>
    <xf numFmtId="3" fontId="0" fillId="0" borderId="0" xfId="0" applyNumberFormat="1" applyFill="1"/>
    <xf numFmtId="3" fontId="0" fillId="0" borderId="1" xfId="0" applyNumberFormat="1" applyFill="1" applyBorder="1"/>
    <xf numFmtId="3" fontId="6" fillId="0" borderId="0" xfId="0" applyNumberFormat="1" applyFont="1" applyFill="1"/>
    <xf numFmtId="3" fontId="8" fillId="0" borderId="0" xfId="0" applyNumberFormat="1" applyFont="1" applyFill="1"/>
    <xf numFmtId="3" fontId="7" fillId="0" borderId="0" xfId="0" applyNumberFormat="1" applyFont="1" applyFill="1"/>
    <xf numFmtId="3" fontId="1" fillId="0" borderId="0" xfId="0" applyNumberFormat="1" applyFont="1" applyFill="1"/>
    <xf numFmtId="3" fontId="1" fillId="0" borderId="1" xfId="0" applyNumberFormat="1" applyFont="1" applyFill="1" applyBorder="1"/>
    <xf numFmtId="3" fontId="4" fillId="0" borderId="0" xfId="0" applyNumberFormat="1" applyFont="1" applyFill="1"/>
    <xf numFmtId="3" fontId="3"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38100</xdr:colOff>
      <xdr:row>55</xdr:row>
      <xdr:rowOff>43816</xdr:rowOff>
    </xdr:from>
    <xdr:to>
      <xdr:col>13</xdr:col>
      <xdr:colOff>38100</xdr:colOff>
      <xdr:row>58</xdr:row>
      <xdr:rowOff>30481</xdr:rowOff>
    </xdr:to>
    <xdr:sp macro="" textlink="">
      <xdr:nvSpPr>
        <xdr:cNvPr id="3" name="TextBox 2">
          <a:extLst>
            <a:ext uri="{FF2B5EF4-FFF2-40B4-BE49-F238E27FC236}">
              <a16:creationId xmlns:a16="http://schemas.microsoft.com/office/drawing/2014/main" id="{676642F1-9FED-42B0-B54A-9A75BBA59A41}"/>
            </a:ext>
          </a:extLst>
        </xdr:cNvPr>
        <xdr:cNvSpPr txBox="1"/>
      </xdr:nvSpPr>
      <xdr:spPr>
        <a:xfrm>
          <a:off x="647700" y="3482341"/>
          <a:ext cx="7315200"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a:t>Í árslok 2024 voru heildareignir félagsins X hf. hærri en í lok árs 2023 en hvorki skuldir né hlutafé breyttust milli ára. Félagið greiddi ekki arð til hluthafa á árinu 2024. Hvað olli því að eignir hækkuðu milli ára?</a:t>
          </a:r>
          <a:endParaRPr lang="is-IS" sz="1100"/>
        </a:p>
      </xdr:txBody>
    </xdr:sp>
    <xdr:clientData/>
  </xdr:twoCellAnchor>
  <xdr:twoCellAnchor>
    <xdr:from>
      <xdr:col>0</xdr:col>
      <xdr:colOff>586741</xdr:colOff>
      <xdr:row>68</xdr:row>
      <xdr:rowOff>0</xdr:rowOff>
    </xdr:from>
    <xdr:to>
      <xdr:col>15</xdr:col>
      <xdr:colOff>739141</xdr:colOff>
      <xdr:row>68</xdr:row>
      <xdr:rowOff>0</xdr:rowOff>
    </xdr:to>
    <xdr:sp macro="" textlink="">
      <xdr:nvSpPr>
        <xdr:cNvPr id="8" name="TextBox 7">
          <a:extLst>
            <a:ext uri="{FF2B5EF4-FFF2-40B4-BE49-F238E27FC236}">
              <a16:creationId xmlns:a16="http://schemas.microsoft.com/office/drawing/2014/main" id="{697B2CEB-0BD7-4341-BB39-6884DE9A2D74}"/>
            </a:ext>
          </a:extLst>
        </xdr:cNvPr>
        <xdr:cNvSpPr txBox="1"/>
      </xdr:nvSpPr>
      <xdr:spPr>
        <a:xfrm>
          <a:off x="586741" y="12696824"/>
          <a:ext cx="103060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a:t>Félag kaupir rekstrarvörubirgðir gegn greiðslufresti. Hver eftirfarandi fullyrðinga um áhrif </a:t>
          </a:r>
          <a:r>
            <a:rPr lang="is-IS" u="sng">
              <a:effectLst/>
            </a:rPr>
            <a:t>kaupanna </a:t>
          </a:r>
          <a:r>
            <a:rPr lang="is-IS"/>
            <a:t>á bókhaldsjöfnuna er rétt (þ.e. áhrifin þegar rekstrarvörubirgðirnar eru keyptar, ekki er átt við áhrifin á bókhaldsjöfnuna þegar kaupverðið er greitt)?</a:t>
          </a:r>
          <a:endParaRPr lang="is-IS" sz="1100"/>
        </a:p>
      </xdr:txBody>
    </xdr:sp>
    <xdr:clientData/>
  </xdr:twoCellAnchor>
  <xdr:twoCellAnchor>
    <xdr:from>
      <xdr:col>1</xdr:col>
      <xdr:colOff>15239</xdr:colOff>
      <xdr:row>5</xdr:row>
      <xdr:rowOff>87630</xdr:rowOff>
    </xdr:from>
    <xdr:to>
      <xdr:col>16</xdr:col>
      <xdr:colOff>9524</xdr:colOff>
      <xdr:row>8</xdr:row>
      <xdr:rowOff>53340</xdr:rowOff>
    </xdr:to>
    <xdr:sp macro="" textlink="">
      <xdr:nvSpPr>
        <xdr:cNvPr id="10" name="TextBox 9">
          <a:extLst>
            <a:ext uri="{FF2B5EF4-FFF2-40B4-BE49-F238E27FC236}">
              <a16:creationId xmlns:a16="http://schemas.microsoft.com/office/drawing/2014/main" id="{79789787-B92E-4732-BDB1-97960F7423E0}"/>
            </a:ext>
          </a:extLst>
        </xdr:cNvPr>
        <xdr:cNvSpPr txBox="1"/>
      </xdr:nvSpPr>
      <xdr:spPr>
        <a:xfrm>
          <a:off x="624839" y="14413230"/>
          <a:ext cx="10319385" cy="508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a:t>Tekjur Félagsins ehf. námu kr. 15.000 árið 2024 og voru allar út í reikning, þ.e. sala gegn greiðslufresti. Félagið ehf. innheimti 11.000 af sölu ársins fyrir árslok 2024. Gjöld ársins voru 7.000. Greiddur arður til hluthafa nam 5.000. Hver var hagnaður Félagsins ehf. á árinu 2024?</a:t>
          </a:r>
          <a:endParaRPr lang="is-IS" sz="1100"/>
        </a:p>
      </xdr:txBody>
    </xdr:sp>
    <xdr:clientData/>
  </xdr:twoCellAnchor>
  <xdr:twoCellAnchor>
    <xdr:from>
      <xdr:col>11</xdr:col>
      <xdr:colOff>45719</xdr:colOff>
      <xdr:row>58</xdr:row>
      <xdr:rowOff>87630</xdr:rowOff>
    </xdr:from>
    <xdr:to>
      <xdr:col>19</xdr:col>
      <xdr:colOff>43815</xdr:colOff>
      <xdr:row>65</xdr:row>
      <xdr:rowOff>87630</xdr:rowOff>
    </xdr:to>
    <xdr:sp macro="" textlink="">
      <xdr:nvSpPr>
        <xdr:cNvPr id="2" name="TextBox 1">
          <a:extLst>
            <a:ext uri="{FF2B5EF4-FFF2-40B4-BE49-F238E27FC236}">
              <a16:creationId xmlns:a16="http://schemas.microsoft.com/office/drawing/2014/main" id="{03A3FCB6-0D6D-42A5-A63F-36E12C4F8C01}"/>
            </a:ext>
          </a:extLst>
        </xdr:cNvPr>
        <xdr:cNvSpPr txBox="1"/>
      </xdr:nvSpPr>
      <xdr:spPr>
        <a:xfrm>
          <a:off x="6751319" y="4069080"/>
          <a:ext cx="6227446"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100"/>
            <a:t>Útskýring:</a:t>
          </a:r>
          <a:r>
            <a:rPr lang="is-IS" sz="1100" baseline="0"/>
            <a:t> Eignir hækkuðu milli ára. </a:t>
          </a:r>
          <a:r>
            <a:rPr lang="is-IS" sz="1100" u="sng" baseline="0"/>
            <a:t>Spurningin er hvað hefur hækkað á móti </a:t>
          </a:r>
          <a:r>
            <a:rPr lang="is-IS" sz="1100" u="none" baseline="0"/>
            <a:t>(munið að eignir = skuldir + eigið fé)</a:t>
          </a:r>
          <a:r>
            <a:rPr lang="is-IS" sz="1100" baseline="0"/>
            <a:t>. Fram kemur að skuldir voru óbreyttar milli ára. Af því leiðir að það hlýtur að hafa verið eigið fé sem hækkaði. Það eigið fé sem við höfum tekið fyrir í námskeiðinu er annars vegar hlutafé og hins vegar óráðstafað eigið fé. Fram kemur að hlutafé var óbreytt milli ára. Af þessu leiðir að óráðstafað eigið fé hefur hækkað. Óráðstafað eigið fé hækkar ef það er hagnaður af rekstri félags.  Arðgreiðsla eða tap rekstri félagisn myndi lækka óráðstafað eigið fé. Fram kom að félagið greiddi ekki arð á árinu.</a:t>
          </a:r>
          <a:endParaRPr lang="is-IS" sz="1100"/>
        </a:p>
      </xdr:txBody>
    </xdr:sp>
    <xdr:clientData/>
  </xdr:twoCellAnchor>
  <xdr:twoCellAnchor>
    <xdr:from>
      <xdr:col>0</xdr:col>
      <xdr:colOff>598170</xdr:colOff>
      <xdr:row>32</xdr:row>
      <xdr:rowOff>112395</xdr:rowOff>
    </xdr:from>
    <xdr:to>
      <xdr:col>9</xdr:col>
      <xdr:colOff>497205</xdr:colOff>
      <xdr:row>43</xdr:row>
      <xdr:rowOff>168520</xdr:rowOff>
    </xdr:to>
    <xdr:sp macro="" textlink="">
      <xdr:nvSpPr>
        <xdr:cNvPr id="5" name="TextBox 4">
          <a:extLst>
            <a:ext uri="{FF2B5EF4-FFF2-40B4-BE49-F238E27FC236}">
              <a16:creationId xmlns:a16="http://schemas.microsoft.com/office/drawing/2014/main" id="{7CC07C17-5949-77C0-6E0E-D648D6D72DE0}"/>
            </a:ext>
          </a:extLst>
        </xdr:cNvPr>
        <xdr:cNvSpPr txBox="1"/>
      </xdr:nvSpPr>
      <xdr:spPr>
        <a:xfrm>
          <a:off x="598170" y="3775857"/>
          <a:ext cx="5372247" cy="19831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100"/>
            <a:t>Í árslok 2023 voru tilteknir liðir þannig hjá félaginu Z hf.:</a:t>
          </a:r>
        </a:p>
        <a:p>
          <a:endParaRPr lang="is-IS" sz="1100"/>
        </a:p>
        <a:p>
          <a:r>
            <a:rPr lang="is-IS" sz="1100"/>
            <a:t>Eignir samtals: 		100.000 </a:t>
          </a:r>
        </a:p>
        <a:p>
          <a:r>
            <a:rPr lang="is-IS" sz="1100"/>
            <a:t>Skuldir samtals:		 30.000</a:t>
          </a:r>
        </a:p>
        <a:p>
          <a:r>
            <a:rPr lang="is-IS" sz="1100"/>
            <a:t>Hlutafé:		  4.000 </a:t>
          </a:r>
        </a:p>
        <a:p>
          <a:endParaRPr lang="is-IS" sz="1100"/>
        </a:p>
        <a:p>
          <a:r>
            <a:rPr lang="is-IS" sz="1100"/>
            <a:t>Um mitt ár 2024 greiddi félagið hluthöfum sínum arð að fjárhæð 20.000</a:t>
          </a:r>
        </a:p>
        <a:p>
          <a:endParaRPr lang="is-IS" sz="1100"/>
        </a:p>
        <a:p>
          <a:r>
            <a:rPr lang="is-IS" sz="1100"/>
            <a:t>Spurning:</a:t>
          </a:r>
          <a:r>
            <a:rPr lang="is-IS" sz="1100" baseline="0"/>
            <a:t> Hver var afkoma félagsins á árinu ef óráðstafað eigið fé í árslok var 50.000?</a:t>
          </a:r>
          <a:r>
            <a:rPr lang="is-IS" sz="1100"/>
            <a:t>	</a:t>
          </a:r>
        </a:p>
      </xdr:txBody>
    </xdr:sp>
    <xdr:clientData/>
  </xdr:twoCellAnchor>
  <xdr:twoCellAnchor>
    <xdr:from>
      <xdr:col>1</xdr:col>
      <xdr:colOff>19051</xdr:colOff>
      <xdr:row>19</xdr:row>
      <xdr:rowOff>85724</xdr:rowOff>
    </xdr:from>
    <xdr:to>
      <xdr:col>16</xdr:col>
      <xdr:colOff>1</xdr:colOff>
      <xdr:row>22</xdr:row>
      <xdr:rowOff>9524</xdr:rowOff>
    </xdr:to>
    <xdr:sp macro="" textlink="">
      <xdr:nvSpPr>
        <xdr:cNvPr id="11" name="TextBox 10">
          <a:extLst>
            <a:ext uri="{FF2B5EF4-FFF2-40B4-BE49-F238E27FC236}">
              <a16:creationId xmlns:a16="http://schemas.microsoft.com/office/drawing/2014/main" id="{641C2F99-6880-4A34-B561-5152A85E6BDD}"/>
            </a:ext>
          </a:extLst>
        </xdr:cNvPr>
        <xdr:cNvSpPr txBox="1"/>
      </xdr:nvSpPr>
      <xdr:spPr>
        <a:xfrm>
          <a:off x="628651" y="6057899"/>
          <a:ext cx="103251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a:t>Félag kaupir rekstrarvörubirgðir gegn greiðslufresti. Hver eftirfarandi fullyrðinga um áhrif </a:t>
          </a:r>
          <a:r>
            <a:rPr lang="is-IS" u="sng">
              <a:effectLst/>
            </a:rPr>
            <a:t>kaupanna </a:t>
          </a:r>
          <a:r>
            <a:rPr lang="is-IS"/>
            <a:t>á bókhaldsjöfnuna er rétt (þ.e. áhrifin þegar rekstrarvörubirgðirnar eru keyptar, ekki er átt við áhrifin á bókhaldsjöfnuna þegar kaupverðið er greitt)?</a:t>
          </a:r>
          <a:endParaRPr lang="is-IS" sz="1100"/>
        </a:p>
      </xdr:txBody>
    </xdr:sp>
    <xdr:clientData/>
  </xdr:twoCellAnchor>
  <xdr:twoCellAnchor>
    <xdr:from>
      <xdr:col>11</xdr:col>
      <xdr:colOff>367665</xdr:colOff>
      <xdr:row>23</xdr:row>
      <xdr:rowOff>1905</xdr:rowOff>
    </xdr:from>
    <xdr:to>
      <xdr:col>15</xdr:col>
      <xdr:colOff>253365</xdr:colOff>
      <xdr:row>30</xdr:row>
      <xdr:rowOff>5715</xdr:rowOff>
    </xdr:to>
    <xdr:sp macro="" textlink="">
      <xdr:nvSpPr>
        <xdr:cNvPr id="12" name="TextBox 11">
          <a:extLst>
            <a:ext uri="{FF2B5EF4-FFF2-40B4-BE49-F238E27FC236}">
              <a16:creationId xmlns:a16="http://schemas.microsoft.com/office/drawing/2014/main" id="{EF89EB10-F2A8-4419-8A02-CDC9B4ED5690}"/>
            </a:ext>
          </a:extLst>
        </xdr:cNvPr>
        <xdr:cNvSpPr txBox="1"/>
      </xdr:nvSpPr>
      <xdr:spPr>
        <a:xfrm>
          <a:off x="7069455" y="17918430"/>
          <a:ext cx="3333750" cy="1272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100"/>
            <a:t>Útskýring: Félagið eignast </a:t>
          </a:r>
          <a:r>
            <a:rPr lang="is-IS" sz="1100" baseline="0"/>
            <a:t>rekstrarvörubirgðirnar (eignir hækka) og á eftir að borga fyrir hana (skuldar seljandanum kaupverðið, skuldir hækka).</a:t>
          </a:r>
          <a:endParaRPr lang="is-IS" sz="1100"/>
        </a:p>
      </xdr:txBody>
    </xdr:sp>
    <xdr:clientData/>
  </xdr:twoCellAnchor>
  <xdr:twoCellAnchor>
    <xdr:from>
      <xdr:col>1</xdr:col>
      <xdr:colOff>123825</xdr:colOff>
      <xdr:row>69</xdr:row>
      <xdr:rowOff>110490</xdr:rowOff>
    </xdr:from>
    <xdr:to>
      <xdr:col>10</xdr:col>
      <xdr:colOff>34290</xdr:colOff>
      <xdr:row>80</xdr:row>
      <xdr:rowOff>72390</xdr:rowOff>
    </xdr:to>
    <xdr:sp macro="" textlink="">
      <xdr:nvSpPr>
        <xdr:cNvPr id="13" name="TextBox 12">
          <a:extLst>
            <a:ext uri="{FF2B5EF4-FFF2-40B4-BE49-F238E27FC236}">
              <a16:creationId xmlns:a16="http://schemas.microsoft.com/office/drawing/2014/main" id="{B7961EA6-A97D-4D77-97EE-9B80D8014E5A}"/>
            </a:ext>
          </a:extLst>
        </xdr:cNvPr>
        <xdr:cNvSpPr txBox="1"/>
      </xdr:nvSpPr>
      <xdr:spPr>
        <a:xfrm>
          <a:off x="733425" y="8616315"/>
          <a:ext cx="5396865"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s-IS" sz="1100"/>
            <a:t>Í árslok 2023 er staða einstakra</a:t>
          </a:r>
          <a:r>
            <a:rPr lang="is-IS" sz="1100" baseline="0"/>
            <a:t> liða þannig hjá Y ehf. Verkefnið þitt er að svar því hver staða hlutafjár Y ehf. var í árslok.</a:t>
          </a:r>
        </a:p>
        <a:p>
          <a:endParaRPr lang="is-IS" sz="1100" baseline="0"/>
        </a:p>
        <a:p>
          <a:r>
            <a:rPr lang="is-IS" sz="1100" baseline="0"/>
            <a:t>Handbært fé: 		920.000</a:t>
          </a:r>
        </a:p>
        <a:p>
          <a:r>
            <a:rPr lang="is-IS" sz="1100"/>
            <a:t>Viðskiptaskuldir</a:t>
          </a:r>
          <a:r>
            <a:rPr lang="is-IS" sz="1100" baseline="0"/>
            <a:t>:	235.000</a:t>
          </a:r>
          <a:endParaRPr lang="is-IS" sz="1100"/>
        </a:p>
        <a:p>
          <a:r>
            <a:rPr lang="is-IS" sz="1100"/>
            <a:t>Hlutafé: 		[Ekki</a:t>
          </a:r>
          <a:r>
            <a:rPr lang="is-IS" sz="1100" baseline="0"/>
            <a:t> gefið upp, þurfið að finna]</a:t>
          </a:r>
          <a:endParaRPr lang="is-IS" sz="1100"/>
        </a:p>
        <a:p>
          <a:r>
            <a:rPr lang="is-IS" sz="1100"/>
            <a:t>Óráðstafað eigið fé 1/1 2023: 	330.000 </a:t>
          </a:r>
        </a:p>
        <a:p>
          <a:r>
            <a:rPr lang="is-IS" sz="1100"/>
            <a:t>Tekjur</a:t>
          </a:r>
          <a:r>
            <a:rPr lang="is-IS" sz="1100" baseline="0"/>
            <a:t>: 		255.000</a:t>
          </a:r>
        </a:p>
        <a:p>
          <a:r>
            <a:rPr lang="is-IS" sz="1100" baseline="0"/>
            <a:t>Gjöld: </a:t>
          </a:r>
          <a:r>
            <a:rPr lang="is-IS" sz="1100"/>
            <a:t>	 	185.000</a:t>
          </a:r>
        </a:p>
        <a:p>
          <a:r>
            <a:rPr lang="is-IS" sz="1100"/>
            <a:t>Viðskiptakröfur:		215.000</a:t>
          </a:r>
        </a:p>
        <a:p>
          <a:endParaRPr lang="is-I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P90"/>
  <sheetViews>
    <sheetView tabSelected="1" zoomScaleNormal="100" workbookViewId="0">
      <selection activeCell="R55" sqref="R55"/>
    </sheetView>
  </sheetViews>
  <sheetFormatPr defaultRowHeight="14.4" x14ac:dyDescent="0.3"/>
  <cols>
    <col min="1" max="13" width="8.88671875" style="3"/>
    <col min="14" max="14" width="23.6640625" style="3" customWidth="1"/>
    <col min="15" max="15" width="9.109375" style="3" bestFit="1" customWidth="1"/>
    <col min="16" max="16" width="11.44140625" style="3" customWidth="1"/>
    <col min="17" max="17" width="8.88671875" style="3"/>
    <col min="18" max="18" width="11.109375" style="3" bestFit="1" customWidth="1"/>
    <col min="19" max="16384" width="8.88671875" style="3"/>
  </cols>
  <sheetData>
    <row r="5" spans="2:16" x14ac:dyDescent="0.3">
      <c r="B5" s="1" t="s">
        <v>0</v>
      </c>
      <c r="C5" s="1"/>
      <c r="D5" s="1"/>
      <c r="E5" s="1"/>
      <c r="F5" s="1"/>
      <c r="G5" s="1"/>
      <c r="H5" s="1"/>
      <c r="I5" s="1"/>
      <c r="J5" s="1"/>
      <c r="K5" s="1"/>
      <c r="L5" s="1"/>
      <c r="M5" s="1"/>
      <c r="N5" s="2"/>
      <c r="O5" s="2"/>
      <c r="P5" s="2"/>
    </row>
    <row r="10" spans="2:16" x14ac:dyDescent="0.3">
      <c r="B10" s="4"/>
      <c r="N10" s="3" t="s">
        <v>12</v>
      </c>
      <c r="O10" s="3">
        <v>15000</v>
      </c>
    </row>
    <row r="11" spans="2:16" x14ac:dyDescent="0.3">
      <c r="B11" s="5"/>
      <c r="N11" s="3" t="s">
        <v>30</v>
      </c>
      <c r="O11" s="6">
        <v>-7000</v>
      </c>
    </row>
    <row r="12" spans="2:16" x14ac:dyDescent="0.3">
      <c r="N12" s="3" t="s">
        <v>31</v>
      </c>
      <c r="O12" s="5">
        <f>SUM(O10:O11)</f>
        <v>8000</v>
      </c>
      <c r="P12" s="8" t="s">
        <v>7</v>
      </c>
    </row>
    <row r="13" spans="2:16" x14ac:dyDescent="0.3">
      <c r="B13" s="4" t="s">
        <v>43</v>
      </c>
    </row>
    <row r="14" spans="2:16" x14ac:dyDescent="0.3">
      <c r="B14" s="5">
        <f>15000-7000</f>
        <v>8000</v>
      </c>
      <c r="C14" s="5" t="s">
        <v>42</v>
      </c>
    </row>
    <row r="15" spans="2:16" x14ac:dyDescent="0.3">
      <c r="B15" s="3">
        <v>11000</v>
      </c>
    </row>
    <row r="16" spans="2:16" x14ac:dyDescent="0.3">
      <c r="B16" s="3">
        <f>15000-11000</f>
        <v>4000</v>
      </c>
    </row>
    <row r="17" spans="2:16" x14ac:dyDescent="0.3">
      <c r="B17" s="3">
        <f>15000-7000-5000</f>
        <v>3000</v>
      </c>
    </row>
    <row r="19" spans="2:16" x14ac:dyDescent="0.3">
      <c r="B19" s="1" t="s">
        <v>1</v>
      </c>
      <c r="C19" s="1"/>
      <c r="D19" s="1"/>
      <c r="E19" s="1"/>
      <c r="F19" s="1"/>
      <c r="G19" s="1"/>
      <c r="H19" s="1"/>
      <c r="I19" s="1"/>
      <c r="J19" s="1"/>
      <c r="K19" s="1"/>
      <c r="L19" s="1"/>
      <c r="M19" s="1"/>
      <c r="N19" s="2"/>
      <c r="O19" s="2"/>
      <c r="P19" s="2"/>
    </row>
    <row r="23" spans="2:16" x14ac:dyDescent="0.3">
      <c r="B23" s="4"/>
    </row>
    <row r="24" spans="2:16" x14ac:dyDescent="0.3">
      <c r="B24" s="5"/>
    </row>
    <row r="26" spans="2:16" x14ac:dyDescent="0.3">
      <c r="B26" s="4" t="s">
        <v>41</v>
      </c>
    </row>
    <row r="27" spans="2:16" x14ac:dyDescent="0.3">
      <c r="B27" s="5" t="s">
        <v>40</v>
      </c>
      <c r="G27" s="5" t="s">
        <v>42</v>
      </c>
    </row>
    <row r="28" spans="2:16" x14ac:dyDescent="0.3">
      <c r="B28" s="3" t="s">
        <v>26</v>
      </c>
    </row>
    <row r="29" spans="2:16" x14ac:dyDescent="0.3">
      <c r="B29" s="3" t="s">
        <v>27</v>
      </c>
    </row>
    <row r="30" spans="2:16" x14ac:dyDescent="0.3">
      <c r="B30" s="3" t="s">
        <v>28</v>
      </c>
    </row>
    <row r="32" spans="2:16" x14ac:dyDescent="0.3">
      <c r="B32" s="1" t="s">
        <v>11</v>
      </c>
      <c r="C32" s="1"/>
      <c r="D32" s="1"/>
      <c r="E32" s="1"/>
      <c r="F32" s="1"/>
      <c r="G32" s="1"/>
      <c r="H32" s="1"/>
      <c r="I32" s="1"/>
      <c r="J32" s="1"/>
      <c r="K32" s="1"/>
      <c r="L32" s="1"/>
      <c r="M32" s="1"/>
      <c r="N32" s="2"/>
      <c r="O32" s="2"/>
      <c r="P32" s="2"/>
    </row>
    <row r="35" spans="2:16" x14ac:dyDescent="0.3">
      <c r="N35" s="3" t="s">
        <v>32</v>
      </c>
      <c r="O35" s="3">
        <f>100000</f>
        <v>100000</v>
      </c>
      <c r="P35" s="3" t="s">
        <v>8</v>
      </c>
    </row>
    <row r="36" spans="2:16" x14ac:dyDescent="0.3">
      <c r="N36" s="3" t="s">
        <v>33</v>
      </c>
      <c r="O36" s="6">
        <v>-30000</v>
      </c>
      <c r="P36" s="3" t="s">
        <v>8</v>
      </c>
    </row>
    <row r="37" spans="2:16" x14ac:dyDescent="0.3">
      <c r="N37" s="3" t="s">
        <v>34</v>
      </c>
      <c r="O37" s="9">
        <f>SUM(O35:O36)</f>
        <v>70000</v>
      </c>
      <c r="P37" s="3" t="s">
        <v>35</v>
      </c>
    </row>
    <row r="38" spans="2:16" ht="7.8" customHeight="1" x14ac:dyDescent="0.3"/>
    <row r="39" spans="2:16" x14ac:dyDescent="0.3">
      <c r="N39" s="3" t="s">
        <v>2</v>
      </c>
      <c r="O39" s="3">
        <v>4000</v>
      </c>
      <c r="P39" s="3" t="s">
        <v>8</v>
      </c>
    </row>
    <row r="40" spans="2:16" x14ac:dyDescent="0.3">
      <c r="N40" s="3" t="s">
        <v>9</v>
      </c>
      <c r="O40" s="10">
        <f>O41-O39</f>
        <v>66000</v>
      </c>
    </row>
    <row r="41" spans="2:16" x14ac:dyDescent="0.3">
      <c r="O41" s="9">
        <f>O37</f>
        <v>70000</v>
      </c>
      <c r="P41" s="3" t="s">
        <v>10</v>
      </c>
    </row>
    <row r="44" spans="2:16" x14ac:dyDescent="0.3">
      <c r="N44" s="3" t="s">
        <v>3</v>
      </c>
      <c r="O44" s="11">
        <f>O40</f>
        <v>66000</v>
      </c>
      <c r="P44" s="3" t="s">
        <v>10</v>
      </c>
    </row>
    <row r="45" spans="2:16" x14ac:dyDescent="0.3">
      <c r="N45" s="3" t="s">
        <v>4</v>
      </c>
      <c r="O45" s="3">
        <v>-20000</v>
      </c>
      <c r="P45" s="3" t="s">
        <v>8</v>
      </c>
    </row>
    <row r="46" spans="2:16" x14ac:dyDescent="0.3">
      <c r="B46" s="4"/>
      <c r="N46" s="5" t="s">
        <v>5</v>
      </c>
      <c r="O46" s="7">
        <f>O47-O44-O45</f>
        <v>4000</v>
      </c>
      <c r="P46" s="8" t="s">
        <v>7</v>
      </c>
    </row>
    <row r="47" spans="2:16" x14ac:dyDescent="0.3">
      <c r="N47" s="3" t="s">
        <v>6</v>
      </c>
      <c r="O47" s="3">
        <f>50000</f>
        <v>50000</v>
      </c>
      <c r="P47" s="3" t="s">
        <v>8</v>
      </c>
    </row>
    <row r="49" spans="2:16" x14ac:dyDescent="0.3">
      <c r="B49" s="4" t="s">
        <v>43</v>
      </c>
    </row>
    <row r="50" spans="2:16" x14ac:dyDescent="0.3">
      <c r="B50" s="12" t="s">
        <v>36</v>
      </c>
      <c r="E50" s="5"/>
    </row>
    <row r="51" spans="2:16" x14ac:dyDescent="0.3">
      <c r="B51" s="5" t="s">
        <v>37</v>
      </c>
      <c r="C51" s="5"/>
      <c r="D51" s="5"/>
      <c r="E51" s="5" t="s">
        <v>42</v>
      </c>
    </row>
    <row r="52" spans="2:16" x14ac:dyDescent="0.3">
      <c r="B52" s="3" t="s">
        <v>45</v>
      </c>
    </row>
    <row r="53" spans="2:16" x14ac:dyDescent="0.3">
      <c r="B53" s="3" t="s">
        <v>38</v>
      </c>
    </row>
    <row r="55" spans="2:16" x14ac:dyDescent="0.3">
      <c r="B55" s="1" t="s">
        <v>25</v>
      </c>
      <c r="C55" s="1"/>
      <c r="D55" s="1"/>
      <c r="E55" s="1"/>
      <c r="F55" s="1"/>
      <c r="G55" s="1"/>
      <c r="H55" s="1"/>
      <c r="I55" s="1"/>
      <c r="J55" s="1"/>
      <c r="K55" s="1"/>
      <c r="L55" s="1"/>
      <c r="M55" s="1"/>
      <c r="N55" s="2"/>
      <c r="O55" s="2"/>
      <c r="P55" s="2"/>
    </row>
    <row r="60" spans="2:16" x14ac:dyDescent="0.3">
      <c r="B60" s="4"/>
    </row>
    <row r="61" spans="2:16" x14ac:dyDescent="0.3">
      <c r="C61" s="5"/>
      <c r="D61" s="5"/>
      <c r="E61" s="5"/>
      <c r="F61" s="5"/>
    </row>
    <row r="63" spans="2:16" x14ac:dyDescent="0.3">
      <c r="B63" s="4" t="s">
        <v>41</v>
      </c>
    </row>
    <row r="64" spans="2:16" x14ac:dyDescent="0.3">
      <c r="B64" s="12" t="s">
        <v>50</v>
      </c>
    </row>
    <row r="65" spans="2:16" x14ac:dyDescent="0.3">
      <c r="B65" s="3" t="s">
        <v>51</v>
      </c>
    </row>
    <row r="66" spans="2:16" x14ac:dyDescent="0.3">
      <c r="B66" s="5" t="s">
        <v>52</v>
      </c>
      <c r="C66" s="5"/>
      <c r="D66" s="5"/>
      <c r="E66" s="5"/>
      <c r="F66" s="5"/>
      <c r="G66" s="5"/>
      <c r="H66" s="5"/>
      <c r="I66" s="5"/>
      <c r="K66" s="5" t="s">
        <v>42</v>
      </c>
    </row>
    <row r="67" spans="2:16" x14ac:dyDescent="0.3">
      <c r="B67" s="3" t="s">
        <v>44</v>
      </c>
    </row>
    <row r="69" spans="2:16" x14ac:dyDescent="0.3">
      <c r="B69" s="1" t="s">
        <v>29</v>
      </c>
      <c r="C69" s="1"/>
      <c r="D69" s="1"/>
      <c r="E69" s="1"/>
      <c r="F69" s="1"/>
      <c r="G69" s="1"/>
      <c r="H69" s="1"/>
      <c r="I69" s="1"/>
      <c r="J69" s="1"/>
      <c r="K69" s="1"/>
      <c r="L69" s="1"/>
      <c r="M69" s="1"/>
      <c r="N69" s="2"/>
      <c r="O69" s="2"/>
      <c r="P69" s="2"/>
    </row>
    <row r="70" spans="2:16" x14ac:dyDescent="0.3">
      <c r="B70" s="13"/>
      <c r="C70" s="13"/>
      <c r="D70" s="13"/>
      <c r="E70" s="13"/>
      <c r="F70" s="13"/>
      <c r="G70" s="13"/>
      <c r="H70" s="13"/>
      <c r="I70" s="13"/>
      <c r="J70" s="13"/>
      <c r="K70" s="13"/>
      <c r="L70" s="13"/>
      <c r="M70" s="13"/>
      <c r="N70" s="13"/>
      <c r="O70" s="13"/>
      <c r="P70" s="13"/>
    </row>
    <row r="71" spans="2:16" x14ac:dyDescent="0.3">
      <c r="B71" s="13"/>
      <c r="C71" s="13"/>
      <c r="D71" s="13"/>
      <c r="E71" s="13"/>
      <c r="F71" s="13"/>
      <c r="G71" s="13"/>
      <c r="H71" s="13"/>
      <c r="I71" s="13"/>
      <c r="J71" s="13"/>
      <c r="K71" s="13"/>
      <c r="L71" s="13"/>
      <c r="M71" s="13"/>
      <c r="N71" s="13" t="s">
        <v>12</v>
      </c>
      <c r="O71" s="13">
        <v>255000</v>
      </c>
      <c r="P71" s="13" t="s">
        <v>8</v>
      </c>
    </row>
    <row r="72" spans="2:16" x14ac:dyDescent="0.3">
      <c r="B72" s="13"/>
      <c r="C72" s="13"/>
      <c r="D72" s="13"/>
      <c r="E72" s="13"/>
      <c r="F72" s="13"/>
      <c r="G72" s="13"/>
      <c r="H72" s="13"/>
      <c r="I72" s="13"/>
      <c r="J72" s="13"/>
      <c r="K72" s="13"/>
      <c r="L72" s="13"/>
      <c r="M72" s="13"/>
      <c r="N72" s="13" t="s">
        <v>13</v>
      </c>
      <c r="O72" s="14">
        <v>-185000</v>
      </c>
      <c r="P72" s="13" t="s">
        <v>8</v>
      </c>
    </row>
    <row r="73" spans="2:16" x14ac:dyDescent="0.3">
      <c r="B73" s="13"/>
      <c r="C73" s="13"/>
      <c r="D73" s="13"/>
      <c r="E73" s="13"/>
      <c r="F73" s="13"/>
      <c r="G73" s="13"/>
      <c r="H73" s="13"/>
      <c r="I73" s="13"/>
      <c r="J73" s="13"/>
      <c r="K73" s="13"/>
      <c r="L73" s="13"/>
      <c r="M73" s="13"/>
      <c r="N73" s="13"/>
      <c r="O73" s="15">
        <f>SUM(O71:O72)</f>
        <v>70000</v>
      </c>
      <c r="P73" s="13" t="s">
        <v>14</v>
      </c>
    </row>
    <row r="74" spans="2:16" x14ac:dyDescent="0.3">
      <c r="B74" s="13"/>
      <c r="C74" s="13"/>
      <c r="D74" s="13"/>
      <c r="E74" s="13"/>
      <c r="F74" s="13"/>
      <c r="G74" s="13"/>
      <c r="H74" s="13"/>
      <c r="I74" s="13"/>
      <c r="J74" s="13"/>
      <c r="K74" s="13"/>
      <c r="L74" s="13"/>
      <c r="M74" s="13"/>
      <c r="N74" s="16" t="s">
        <v>24</v>
      </c>
      <c r="O74" s="13"/>
      <c r="P74" s="13"/>
    </row>
    <row r="75" spans="2:16" x14ac:dyDescent="0.3">
      <c r="B75" s="13"/>
      <c r="C75" s="13"/>
      <c r="D75" s="13"/>
      <c r="E75" s="13"/>
      <c r="F75" s="13"/>
      <c r="G75" s="13"/>
      <c r="H75" s="13"/>
      <c r="I75" s="13"/>
      <c r="J75" s="13"/>
      <c r="K75" s="13"/>
      <c r="L75" s="13"/>
      <c r="M75" s="13"/>
      <c r="N75" s="13" t="s">
        <v>15</v>
      </c>
      <c r="O75" s="13">
        <v>920000</v>
      </c>
      <c r="P75" s="13" t="s">
        <v>8</v>
      </c>
    </row>
    <row r="76" spans="2:16" x14ac:dyDescent="0.3">
      <c r="B76" s="13"/>
      <c r="C76" s="13"/>
      <c r="D76" s="13"/>
      <c r="E76" s="13"/>
      <c r="F76" s="13"/>
      <c r="G76" s="13"/>
      <c r="H76" s="13"/>
      <c r="I76" s="13"/>
      <c r="J76" s="13"/>
      <c r="K76" s="13"/>
      <c r="L76" s="13"/>
      <c r="M76" s="13"/>
      <c r="N76" s="13" t="s">
        <v>16</v>
      </c>
      <c r="O76" s="13">
        <f>215000</f>
        <v>215000</v>
      </c>
      <c r="P76" s="13" t="s">
        <v>8</v>
      </c>
    </row>
    <row r="77" spans="2:16" x14ac:dyDescent="0.3">
      <c r="B77" s="13"/>
      <c r="C77" s="13"/>
      <c r="D77" s="13"/>
      <c r="E77" s="13"/>
      <c r="F77" s="13"/>
      <c r="G77" s="13"/>
      <c r="H77" s="13"/>
      <c r="I77" s="13"/>
      <c r="J77" s="13"/>
      <c r="K77" s="13"/>
      <c r="L77" s="13"/>
      <c r="M77" s="13"/>
      <c r="N77" s="13" t="s">
        <v>17</v>
      </c>
      <c r="O77" s="14">
        <v>-235000</v>
      </c>
      <c r="P77" s="13" t="s">
        <v>8</v>
      </c>
    </row>
    <row r="78" spans="2:16" x14ac:dyDescent="0.3">
      <c r="B78" s="13"/>
      <c r="C78" s="13"/>
      <c r="D78" s="13"/>
      <c r="E78" s="13"/>
      <c r="F78" s="13"/>
      <c r="G78" s="13"/>
      <c r="H78" s="13"/>
      <c r="I78" s="13"/>
      <c r="J78" s="13"/>
      <c r="K78" s="13"/>
      <c r="L78" s="13"/>
      <c r="M78" s="13"/>
      <c r="N78" s="13" t="s">
        <v>19</v>
      </c>
      <c r="O78" s="17">
        <f>SUM(O75:O77)</f>
        <v>900000</v>
      </c>
      <c r="P78" s="13" t="s">
        <v>18</v>
      </c>
    </row>
    <row r="79" spans="2:16" x14ac:dyDescent="0.3">
      <c r="B79" s="13"/>
      <c r="C79" s="13"/>
      <c r="D79" s="13"/>
      <c r="E79" s="13"/>
      <c r="F79" s="13"/>
      <c r="G79" s="13"/>
      <c r="H79" s="13"/>
      <c r="I79" s="13"/>
      <c r="J79" s="13"/>
      <c r="K79" s="13"/>
      <c r="L79" s="13"/>
      <c r="M79" s="13"/>
      <c r="N79" s="13"/>
      <c r="O79" s="13"/>
      <c r="P79" s="13"/>
    </row>
    <row r="80" spans="2:16" x14ac:dyDescent="0.3">
      <c r="B80" s="13"/>
      <c r="C80" s="13"/>
      <c r="D80" s="13"/>
      <c r="E80" s="13"/>
      <c r="F80" s="13"/>
      <c r="G80" s="13"/>
      <c r="H80" s="13"/>
      <c r="I80" s="13"/>
      <c r="J80" s="13"/>
      <c r="K80" s="13"/>
      <c r="L80" s="13"/>
      <c r="M80" s="13"/>
      <c r="N80" s="13" t="s">
        <v>20</v>
      </c>
      <c r="O80" s="13">
        <v>330000</v>
      </c>
      <c r="P80" s="13" t="s">
        <v>8</v>
      </c>
    </row>
    <row r="81" spans="2:16" x14ac:dyDescent="0.3">
      <c r="B81" s="13"/>
      <c r="C81" s="13"/>
      <c r="D81" s="13"/>
      <c r="E81" s="13"/>
      <c r="F81" s="13"/>
      <c r="G81" s="13"/>
      <c r="H81" s="13"/>
      <c r="I81" s="13"/>
      <c r="J81" s="13"/>
      <c r="K81" s="13"/>
      <c r="L81" s="13"/>
      <c r="M81" s="13"/>
      <c r="N81" s="13" t="s">
        <v>21</v>
      </c>
      <c r="O81" s="15">
        <f>O73</f>
        <v>70000</v>
      </c>
      <c r="P81" s="13" t="s">
        <v>39</v>
      </c>
    </row>
    <row r="82" spans="2:16" x14ac:dyDescent="0.3">
      <c r="B82" s="13"/>
      <c r="C82" s="13"/>
      <c r="D82" s="13"/>
      <c r="E82" s="13"/>
      <c r="F82" s="13"/>
      <c r="G82" s="13"/>
      <c r="H82" s="13"/>
      <c r="I82" s="13"/>
      <c r="J82" s="13"/>
      <c r="K82" s="13"/>
      <c r="L82" s="13"/>
      <c r="M82" s="13"/>
      <c r="N82" s="18" t="s">
        <v>22</v>
      </c>
      <c r="O82" s="19">
        <f>O83-O80-O81</f>
        <v>500000</v>
      </c>
      <c r="P82" s="20" t="s">
        <v>7</v>
      </c>
    </row>
    <row r="83" spans="2:16" x14ac:dyDescent="0.3">
      <c r="B83" s="13"/>
      <c r="C83" s="13"/>
      <c r="D83" s="13"/>
      <c r="E83" s="13"/>
      <c r="F83" s="13"/>
      <c r="G83" s="13"/>
      <c r="H83" s="13"/>
      <c r="I83" s="13"/>
      <c r="J83" s="13"/>
      <c r="K83" s="13"/>
      <c r="L83" s="13"/>
      <c r="M83" s="13"/>
      <c r="N83" s="13" t="s">
        <v>23</v>
      </c>
      <c r="O83" s="17">
        <f>O78</f>
        <v>900000</v>
      </c>
      <c r="P83" s="13" t="s">
        <v>39</v>
      </c>
    </row>
    <row r="84" spans="2:16" x14ac:dyDescent="0.3">
      <c r="B84" s="13"/>
      <c r="C84" s="13"/>
      <c r="D84" s="13"/>
      <c r="E84" s="13"/>
      <c r="F84" s="13"/>
      <c r="G84" s="13"/>
      <c r="H84" s="13"/>
      <c r="I84" s="13"/>
      <c r="J84" s="13"/>
      <c r="K84" s="13"/>
      <c r="L84" s="13"/>
      <c r="M84" s="13"/>
      <c r="N84" s="13"/>
      <c r="O84" s="13"/>
      <c r="P84" s="13"/>
    </row>
    <row r="85" spans="2:16" x14ac:dyDescent="0.3">
      <c r="B85" s="21" t="s">
        <v>41</v>
      </c>
      <c r="C85" s="13"/>
      <c r="D85" s="13"/>
      <c r="E85" s="13"/>
      <c r="F85" s="13"/>
      <c r="G85" s="13"/>
      <c r="H85" s="13"/>
      <c r="I85" s="13"/>
      <c r="J85" s="13"/>
      <c r="K85" s="13"/>
      <c r="L85" s="13"/>
      <c r="M85" s="13"/>
      <c r="N85" s="13"/>
      <c r="O85" s="13"/>
      <c r="P85" s="13"/>
    </row>
    <row r="86" spans="2:16" x14ac:dyDescent="0.3">
      <c r="B86" s="18" t="s">
        <v>46</v>
      </c>
      <c r="C86" s="13"/>
      <c r="D86" s="18" t="s">
        <v>42</v>
      </c>
      <c r="E86" s="13"/>
      <c r="F86" s="13"/>
      <c r="G86" s="13"/>
      <c r="H86" s="13"/>
      <c r="I86" s="13"/>
      <c r="J86" s="13"/>
      <c r="K86" s="13"/>
      <c r="L86" s="13"/>
      <c r="M86" s="13"/>
      <c r="N86" s="13"/>
      <c r="O86" s="13"/>
      <c r="P86" s="13"/>
    </row>
    <row r="87" spans="2:16" x14ac:dyDescent="0.3">
      <c r="B87" s="13" t="s">
        <v>47</v>
      </c>
      <c r="C87" s="13"/>
      <c r="D87" s="13"/>
      <c r="E87" s="13"/>
      <c r="F87" s="13"/>
      <c r="G87" s="13"/>
      <c r="H87" s="13"/>
      <c r="I87" s="13"/>
      <c r="J87" s="13"/>
      <c r="K87" s="13"/>
      <c r="L87" s="13"/>
      <c r="M87" s="13"/>
      <c r="N87" s="13"/>
      <c r="O87" s="13"/>
      <c r="P87" s="13"/>
    </row>
    <row r="88" spans="2:16" x14ac:dyDescent="0.3">
      <c r="B88" s="13" t="s">
        <v>48</v>
      </c>
      <c r="C88" s="13"/>
      <c r="D88" s="13"/>
      <c r="E88" s="13"/>
      <c r="F88" s="13"/>
      <c r="G88" s="13"/>
      <c r="H88" s="13"/>
      <c r="I88" s="13"/>
      <c r="J88" s="13"/>
      <c r="K88" s="13"/>
      <c r="L88" s="13"/>
      <c r="M88" s="13"/>
      <c r="N88" s="13"/>
      <c r="O88" s="13"/>
      <c r="P88" s="13"/>
    </row>
    <row r="89" spans="2:16" x14ac:dyDescent="0.3">
      <c r="B89" s="13" t="s">
        <v>49</v>
      </c>
      <c r="C89" s="13"/>
      <c r="D89" s="13"/>
      <c r="E89" s="13"/>
      <c r="F89" s="13"/>
      <c r="G89" s="13"/>
      <c r="H89" s="13"/>
      <c r="I89" s="13"/>
      <c r="J89" s="13"/>
      <c r="K89" s="13"/>
      <c r="L89" s="13"/>
      <c r="M89" s="13"/>
      <c r="N89" s="13"/>
      <c r="O89" s="13"/>
      <c r="P89" s="13"/>
    </row>
    <row r="90" spans="2:16" x14ac:dyDescent="0.3">
      <c r="B90" s="13"/>
      <c r="C90" s="13"/>
      <c r="D90" s="13"/>
      <c r="E90" s="13"/>
      <c r="F90" s="13"/>
      <c r="G90" s="13"/>
      <c r="H90" s="13"/>
      <c r="I90" s="13"/>
      <c r="J90" s="13"/>
      <c r="K90" s="13"/>
      <c r="L90" s="13"/>
      <c r="M90" s="13"/>
      <c r="N90" s="13"/>
      <c r="O90" s="13"/>
      <c r="P90" s="1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Pálsson, Unnar F</dc:creator>
  <cp:lastModifiedBy>Sigurdsson, Kristjan</cp:lastModifiedBy>
  <dcterms:created xsi:type="dcterms:W3CDTF">2015-06-05T18:17:20Z</dcterms:created>
  <dcterms:modified xsi:type="dcterms:W3CDTF">2024-09-04T10:32:54Z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2024-09-01T19:26:34Z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e6d662ae-28c0-4624-b36d-79fb8f2f17bd</vt:lpwstr>
  </property>
  <property fmtid="{D5CDD505-2E9C-101B-9397-08002B2CF9AE}" pid="8" name="MSIP_Label_ea60d57e-af5b-4752-ac57-3e4f28ca11dc_ContentBits">
    <vt:lpwstr>0</vt:lpwstr>
  </property>
</Properties>
</file>