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nnac/Desktop/haust24/Reikningshald/verkefni/"/>
    </mc:Choice>
  </mc:AlternateContent>
  <xr:revisionPtr revIDLastSave="0" documentId="13_ncr:1_{466CC9A2-8AD4-6949-A83C-FC25D2E9BEC1}" xr6:coauthVersionLast="47" xr6:coauthVersionMax="47" xr10:uidLastSave="{00000000-0000-0000-0000-000000000000}"/>
  <bookViews>
    <workbookView xWindow="0" yWindow="760" windowWidth="34560" windowHeight="20520" xr2:uid="{00000000-000D-0000-FFFF-FFFF00000000}"/>
  </bookViews>
  <sheets>
    <sheet name="forsendur og vinnubl." sheetId="1" r:id="rId1"/>
  </sheets>
  <definedNames>
    <definedName name="_xlnm.Print_Area" localSheetId="0">'forsendur og vinnubl.'!$A$1:$O$46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6" i="1" l="1"/>
  <c r="J46" i="1"/>
  <c r="J45" i="1"/>
  <c r="N45" i="1"/>
  <c r="F46" i="1"/>
  <c r="D46" i="1"/>
  <c r="F45" i="1"/>
  <c r="P38" i="1"/>
  <c r="P37" i="1"/>
  <c r="F44" i="1"/>
  <c r="D44" i="1"/>
  <c r="L33" i="1"/>
  <c r="J33" i="1"/>
  <c r="H33" i="1"/>
  <c r="D33" i="1"/>
  <c r="L32" i="1"/>
  <c r="J32" i="1"/>
  <c r="H32" i="1"/>
  <c r="H31" i="1"/>
  <c r="H18" i="1"/>
  <c r="H10" i="1" s="1"/>
  <c r="J16" i="1"/>
  <c r="N16" i="1" s="1"/>
  <c r="N18" i="1" s="1"/>
  <c r="D16" i="1"/>
  <c r="D18" i="1" s="1"/>
  <c r="F15" i="1"/>
  <c r="J15" i="1" s="1"/>
  <c r="F18" i="1" l="1"/>
  <c r="D19" i="1" s="1"/>
  <c r="H9" i="1" s="1"/>
  <c r="L15" i="1"/>
  <c r="L18" i="1" s="1"/>
  <c r="J18" i="1"/>
  <c r="H19" i="1"/>
  <c r="L19" i="1"/>
  <c r="F8" i="1" s="1"/>
</calcChain>
</file>

<file path=xl/sharedStrings.xml><?xml version="1.0" encoding="utf-8"?>
<sst xmlns="http://schemas.openxmlformats.org/spreadsheetml/2006/main" count="124" uniqueCount="42">
  <si>
    <t>Fyrirtæki A veitti viðskiptavinum þjónustu í nóv. 2012 fyrir samtals kr. 145.000.</t>
  </si>
  <si>
    <t>Þar af innheimti A kr. 120.000 og gerði ráð fyrir að innheimta það sem eftir stóð á næsta ári.</t>
  </si>
  <si>
    <t xml:space="preserve">greitt kr. 75.000 af þessum kostnaði þar sem ekki var búið að greiða starfsfólki laun í árslok </t>
  </si>
  <si>
    <t>Reiknið út:</t>
  </si>
  <si>
    <t>a</t>
  </si>
  <si>
    <t>Afkomu ársins 2012</t>
  </si>
  <si>
    <t>b</t>
  </si>
  <si>
    <t>Heildareignir</t>
  </si>
  <si>
    <t>c</t>
  </si>
  <si>
    <t>Heildarskuldir</t>
  </si>
  <si>
    <t xml:space="preserve">Eignir </t>
  </si>
  <si>
    <t xml:space="preserve"> =</t>
  </si>
  <si>
    <t xml:space="preserve">Skuldir </t>
  </si>
  <si>
    <t>+</t>
  </si>
  <si>
    <t xml:space="preserve">Eigið fé </t>
  </si>
  <si>
    <t>Tekjur</t>
  </si>
  <si>
    <t xml:space="preserve"> -</t>
  </si>
  <si>
    <t>Gjöld</t>
  </si>
  <si>
    <t>Á árinu 2012 innheimti C tekjur af þjónustu upp á kr. 120.000 gegn því að veita þjónustuna síðar.</t>
  </si>
  <si>
    <t>Í árslok 2012 átti C eftir að veita hluta af þjónustunni fyrir fjárhæð sem nam kr. 30.000</t>
  </si>
  <si>
    <t>Beðið er um:</t>
  </si>
  <si>
    <t>að reikna stöðu eigna og skulda í EHR 31.12.</t>
  </si>
  <si>
    <t>Þann 1. sept. 2012 greiddi C húsaleigu fyrirfram til næstu sex mánaða - samtals kr. 60.000.</t>
  </si>
  <si>
    <t>að skrá viðskiptin á vinnublaðið</t>
  </si>
  <si>
    <t>að sýna áfallin gjöld v/viðskiptana sem birtast í RR ársins</t>
  </si>
  <si>
    <t>að sýna tekjur v/viðskiptanna sem birtast í RR ársins</t>
  </si>
  <si>
    <t>Verkefni 3</t>
  </si>
  <si>
    <t>Verkefni 1</t>
  </si>
  <si>
    <t>Verkefni 2</t>
  </si>
  <si>
    <t>vegna vinnuframlags þess í des.</t>
  </si>
  <si>
    <t xml:space="preserve">Rekstrarkostnaður  ársins 2012 var samtals kr. 80.000. Í árslok hafði A aðeins </t>
  </si>
  <si>
    <t>Banki</t>
  </si>
  <si>
    <t>Viðskipta Kröfur</t>
  </si>
  <si>
    <t>ógr. Laun</t>
  </si>
  <si>
    <t>1.</t>
  </si>
  <si>
    <t>2.</t>
  </si>
  <si>
    <t>=</t>
  </si>
  <si>
    <t>ff. Innheimtar tekjur</t>
  </si>
  <si>
    <t>RR</t>
  </si>
  <si>
    <t>ff. Húsaleiga</t>
  </si>
  <si>
    <t xml:space="preserve">Húsaleiga á mán </t>
  </si>
  <si>
    <t>Húsaleiga 12' 4xmán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</si>
</sst>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#,##0;[Red]\(#,##0\)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5">
    <xf numFmtId="0" fontId="0" fillId="0" borderId="0"/>
    <xf numFmtId="164" fontId="5" fillId="0" borderId="0" applyFont="0" applyFill="0" applyBorder="0" applyAlignment="0" applyProtection="0"/>
    <xf numFmtId="0" fontId="1" fillId="0" borderId="0"/>
    <xf numFmtId="0" fontId="5" fillId="0" borderId="0"/>
    <xf numFmtId="0" fontId="5" fillId="0" borderId="0"/>
  </cellStyleXfs>
  <cellXfs count="76">
    <xf numFmtId="0" fontId="0" fillId="0" borderId="0" xfId="0"/>
    <xf numFmtId="3" fontId="2" fillId="0" borderId="0" xfId="2" applyNumberFormat="1" applyFont="1" applyAlignment="1">
      <alignment horizontal="left" vertical="center"/>
    </xf>
    <xf numFmtId="3" fontId="3" fillId="0" borderId="0" xfId="2" applyNumberFormat="1" applyFont="1" applyAlignment="1">
      <alignment horizontal="center"/>
    </xf>
    <xf numFmtId="3" fontId="3" fillId="0" borderId="0" xfId="2" applyNumberFormat="1" applyFont="1"/>
    <xf numFmtId="3" fontId="3" fillId="0" borderId="0" xfId="2" applyNumberFormat="1" applyFont="1" applyAlignment="1">
      <alignment horizontal="left"/>
    </xf>
    <xf numFmtId="3" fontId="4" fillId="0" borderId="0" xfId="2" applyNumberFormat="1" applyFont="1"/>
    <xf numFmtId="3" fontId="4" fillId="0" borderId="0" xfId="2" applyNumberFormat="1" applyFont="1" applyAlignment="1">
      <alignment horizontal="left" vertical="center"/>
    </xf>
    <xf numFmtId="3" fontId="3" fillId="0" borderId="1" xfId="2" applyNumberFormat="1" applyFont="1" applyBorder="1"/>
    <xf numFmtId="3" fontId="3" fillId="0" borderId="1" xfId="2" applyNumberFormat="1" applyFont="1" applyBorder="1" applyAlignment="1">
      <alignment horizontal="left"/>
    </xf>
    <xf numFmtId="3" fontId="3" fillId="0" borderId="2" xfId="2" applyNumberFormat="1" applyFont="1" applyBorder="1" applyAlignment="1">
      <alignment vertical="center"/>
    </xf>
    <xf numFmtId="165" fontId="3" fillId="0" borderId="3" xfId="1" applyNumberFormat="1" applyFont="1" applyFill="1" applyBorder="1" applyAlignment="1">
      <alignment vertical="center"/>
    </xf>
    <xf numFmtId="165" fontId="7" fillId="0" borderId="0" xfId="1" applyNumberFormat="1" applyFont="1" applyFill="1" applyBorder="1" applyAlignment="1">
      <alignment vertical="center"/>
    </xf>
    <xf numFmtId="3" fontId="6" fillId="0" borderId="5" xfId="2" applyNumberFormat="1" applyFont="1" applyBorder="1" applyAlignment="1">
      <alignment horizontal="center" vertical="center"/>
    </xf>
    <xf numFmtId="3" fontId="7" fillId="0" borderId="0" xfId="2" applyNumberFormat="1" applyFont="1" applyAlignment="1">
      <alignment horizontal="center" vertical="center"/>
    </xf>
    <xf numFmtId="3" fontId="6" fillId="0" borderId="6" xfId="2" applyNumberFormat="1" applyFont="1" applyBorder="1" applyAlignment="1">
      <alignment vertical="center"/>
    </xf>
    <xf numFmtId="3" fontId="6" fillId="0" borderId="4" xfId="2" applyNumberFormat="1" applyFont="1" applyBorder="1" applyAlignment="1">
      <alignment horizontal="right" vertical="center"/>
    </xf>
    <xf numFmtId="3" fontId="6" fillId="0" borderId="5" xfId="2" applyNumberFormat="1" applyFont="1" applyBorder="1" applyAlignment="1">
      <alignment horizontal="right" vertical="center"/>
    </xf>
    <xf numFmtId="3" fontId="3" fillId="0" borderId="3" xfId="2" applyNumberFormat="1" applyFont="1" applyBorder="1" applyAlignment="1">
      <alignment horizontal="left"/>
    </xf>
    <xf numFmtId="3" fontId="3" fillId="0" borderId="7" xfId="2" applyNumberFormat="1" applyFont="1" applyBorder="1" applyAlignment="1">
      <alignment vertical="center"/>
    </xf>
    <xf numFmtId="3" fontId="6" fillId="0" borderId="4" xfId="2" applyNumberFormat="1" applyFont="1" applyBorder="1" applyAlignment="1">
      <alignment horizontal="center" vertical="center"/>
    </xf>
    <xf numFmtId="3" fontId="7" fillId="0" borderId="5" xfId="2" applyNumberFormat="1" applyFont="1" applyBorder="1" applyAlignment="1">
      <alignment horizontal="center" vertical="center"/>
    </xf>
    <xf numFmtId="3" fontId="4" fillId="0" borderId="5" xfId="2" applyNumberFormat="1" applyFont="1" applyBorder="1" applyAlignment="1">
      <alignment horizontal="center" vertical="center"/>
    </xf>
    <xf numFmtId="165" fontId="7" fillId="0" borderId="5" xfId="1" applyNumberFormat="1" applyFont="1" applyFill="1" applyBorder="1" applyAlignment="1">
      <alignment vertical="center"/>
    </xf>
    <xf numFmtId="3" fontId="6" fillId="0" borderId="4" xfId="2" applyNumberFormat="1" applyFont="1" applyBorder="1" applyAlignment="1">
      <alignment vertical="center"/>
    </xf>
    <xf numFmtId="3" fontId="4" fillId="0" borderId="5" xfId="2" applyNumberFormat="1" applyFont="1" applyBorder="1"/>
    <xf numFmtId="3" fontId="3" fillId="0" borderId="2" xfId="2" applyNumberFormat="1" applyFont="1" applyBorder="1" applyAlignment="1">
      <alignment horizontal="center" vertical="center"/>
    </xf>
    <xf numFmtId="3" fontId="8" fillId="0" borderId="0" xfId="2" applyNumberFormat="1" applyFont="1" applyAlignment="1">
      <alignment horizontal="center" vertical="center"/>
    </xf>
    <xf numFmtId="165" fontId="3" fillId="0" borderId="0" xfId="1" applyNumberFormat="1" applyFont="1" applyFill="1" applyBorder="1" applyAlignment="1">
      <alignment vertical="center"/>
    </xf>
    <xf numFmtId="165" fontId="9" fillId="0" borderId="0" xfId="1" applyNumberFormat="1" applyFont="1" applyFill="1" applyBorder="1" applyAlignment="1">
      <alignment vertical="center"/>
    </xf>
    <xf numFmtId="3" fontId="3" fillId="0" borderId="8" xfId="2" applyNumberFormat="1" applyFont="1" applyBorder="1"/>
    <xf numFmtId="3" fontId="3" fillId="0" borderId="0" xfId="2" applyNumberFormat="1" applyFont="1" applyAlignment="1">
      <alignment vertical="center"/>
    </xf>
    <xf numFmtId="165" fontId="3" fillId="0" borderId="9" xfId="1" applyNumberFormat="1" applyFont="1" applyFill="1" applyBorder="1" applyAlignment="1">
      <alignment vertical="center"/>
    </xf>
    <xf numFmtId="3" fontId="8" fillId="0" borderId="8" xfId="2" applyNumberFormat="1" applyFont="1" applyBorder="1" applyAlignment="1">
      <alignment horizontal="center" vertical="center"/>
    </xf>
    <xf numFmtId="165" fontId="3" fillId="0" borderId="8" xfId="1" applyNumberFormat="1" applyFont="1" applyFill="1" applyBorder="1" applyAlignment="1">
      <alignment vertical="center"/>
    </xf>
    <xf numFmtId="3" fontId="3" fillId="0" borderId="8" xfId="2" applyNumberFormat="1" applyFont="1" applyBorder="1" applyAlignment="1">
      <alignment vertical="center"/>
    </xf>
    <xf numFmtId="3" fontId="3" fillId="0" borderId="10" xfId="2" applyNumberFormat="1" applyFont="1" applyBorder="1" applyAlignment="1">
      <alignment horizontal="center" vertical="center"/>
    </xf>
    <xf numFmtId="165" fontId="3" fillId="0" borderId="11" xfId="1" applyNumberFormat="1" applyFont="1" applyFill="1" applyBorder="1" applyAlignment="1">
      <alignment vertical="center"/>
    </xf>
    <xf numFmtId="3" fontId="8" fillId="0" borderId="5" xfId="2" applyNumberFormat="1" applyFont="1" applyBorder="1" applyAlignment="1">
      <alignment horizontal="center" vertical="center"/>
    </xf>
    <xf numFmtId="165" fontId="3" fillId="0" borderId="6" xfId="1" applyNumberFormat="1" applyFont="1" applyFill="1" applyBorder="1" applyAlignment="1">
      <alignment vertical="center"/>
    </xf>
    <xf numFmtId="165" fontId="9" fillId="0" borderId="5" xfId="1" applyNumberFormat="1" applyFont="1" applyFill="1" applyBorder="1" applyAlignment="1">
      <alignment vertical="center"/>
    </xf>
    <xf numFmtId="3" fontId="3" fillId="0" borderId="5" xfId="2" applyNumberFormat="1" applyFont="1" applyBorder="1"/>
    <xf numFmtId="3" fontId="3" fillId="0" borderId="12" xfId="2" applyNumberFormat="1" applyFont="1" applyBorder="1" applyAlignment="1">
      <alignment vertical="center"/>
    </xf>
    <xf numFmtId="3" fontId="3" fillId="0" borderId="7" xfId="2" applyNumberFormat="1" applyFont="1" applyBorder="1" applyAlignment="1">
      <alignment horizontal="center" vertical="center" wrapText="1"/>
    </xf>
    <xf numFmtId="165" fontId="3" fillId="0" borderId="13" xfId="1" applyNumberFormat="1" applyFont="1" applyFill="1" applyBorder="1" applyAlignment="1">
      <alignment vertical="center"/>
    </xf>
    <xf numFmtId="165" fontId="3" fillId="0" borderId="14" xfId="1" applyNumberFormat="1" applyFont="1" applyFill="1" applyBorder="1" applyAlignment="1">
      <alignment vertical="center"/>
    </xf>
    <xf numFmtId="3" fontId="10" fillId="0" borderId="15" xfId="2" applyNumberFormat="1" applyFont="1" applyBorder="1" applyAlignment="1">
      <alignment horizontal="center" vertical="center"/>
    </xf>
    <xf numFmtId="165" fontId="3" fillId="0" borderId="15" xfId="1" applyNumberFormat="1" applyFont="1" applyFill="1" applyBorder="1" applyAlignment="1">
      <alignment vertical="center"/>
    </xf>
    <xf numFmtId="3" fontId="7" fillId="0" borderId="15" xfId="2" applyNumberFormat="1" applyFont="1" applyBorder="1" applyAlignment="1">
      <alignment vertical="center"/>
    </xf>
    <xf numFmtId="3" fontId="3" fillId="0" borderId="15" xfId="2" applyNumberFormat="1" applyFont="1" applyBorder="1"/>
    <xf numFmtId="3" fontId="3" fillId="0" borderId="15" xfId="2" applyNumberFormat="1" applyFont="1" applyBorder="1" applyAlignment="1">
      <alignment vertical="center"/>
    </xf>
    <xf numFmtId="3" fontId="3" fillId="0" borderId="5" xfId="2" applyNumberFormat="1" applyFont="1" applyBorder="1" applyAlignment="1">
      <alignment horizontal="center"/>
    </xf>
    <xf numFmtId="3" fontId="3" fillId="0" borderId="5" xfId="2" applyNumberFormat="1" applyFont="1" applyBorder="1" applyAlignment="1">
      <alignment horizontal="left"/>
    </xf>
    <xf numFmtId="3" fontId="3" fillId="0" borderId="1" xfId="2" applyNumberFormat="1" applyFont="1" applyBorder="1" applyAlignment="1">
      <alignment horizontal="center"/>
    </xf>
    <xf numFmtId="3" fontId="6" fillId="0" borderId="5" xfId="2" applyNumberFormat="1" applyFont="1" applyBorder="1" applyAlignment="1">
      <alignment vertical="center"/>
    </xf>
    <xf numFmtId="3" fontId="4" fillId="0" borderId="5" xfId="2" applyNumberFormat="1" applyFont="1" applyBorder="1" applyAlignment="1">
      <alignment horizontal="center"/>
    </xf>
    <xf numFmtId="165" fontId="3" fillId="0" borderId="3" xfId="1" applyNumberFormat="1" applyFont="1" applyFill="1" applyBorder="1" applyAlignment="1">
      <alignment horizontal="center" vertical="center"/>
    </xf>
    <xf numFmtId="3" fontId="3" fillId="0" borderId="8" xfId="2" applyNumberFormat="1" applyFont="1" applyBorder="1" applyAlignment="1">
      <alignment horizontal="center"/>
    </xf>
    <xf numFmtId="3" fontId="3" fillId="0" borderId="0" xfId="2" applyNumberFormat="1" applyFont="1" applyAlignment="1">
      <alignment horizontal="center" vertical="center"/>
    </xf>
    <xf numFmtId="3" fontId="8" fillId="0" borderId="6" xfId="2" applyNumberFormat="1" applyFont="1" applyBorder="1" applyAlignment="1">
      <alignment horizontal="center" vertical="center"/>
    </xf>
    <xf numFmtId="165" fontId="3" fillId="0" borderId="12" xfId="1" applyNumberFormat="1" applyFont="1" applyFill="1" applyBorder="1" applyAlignment="1">
      <alignment vertical="center"/>
    </xf>
    <xf numFmtId="165" fontId="3" fillId="0" borderId="11" xfId="1" applyNumberFormat="1" applyFont="1" applyFill="1" applyBorder="1" applyAlignment="1">
      <alignment horizontal="center" vertical="center"/>
    </xf>
    <xf numFmtId="3" fontId="3" fillId="0" borderId="6" xfId="2" applyNumberFormat="1" applyFont="1" applyBorder="1" applyAlignment="1">
      <alignment horizontal="center"/>
    </xf>
    <xf numFmtId="3" fontId="3" fillId="0" borderId="12" xfId="2" applyNumberFormat="1" applyFont="1" applyBorder="1" applyAlignment="1">
      <alignment horizontal="center" vertical="center"/>
    </xf>
    <xf numFmtId="165" fontId="3" fillId="0" borderId="14" xfId="1" applyNumberFormat="1" applyFont="1" applyFill="1" applyBorder="1" applyAlignment="1">
      <alignment horizontal="center" vertical="center"/>
    </xf>
    <xf numFmtId="3" fontId="3" fillId="0" borderId="15" xfId="2" applyNumberFormat="1" applyFont="1" applyBorder="1" applyAlignment="1">
      <alignment horizontal="center"/>
    </xf>
    <xf numFmtId="3" fontId="3" fillId="0" borderId="15" xfId="2" applyNumberFormat="1" applyFont="1" applyBorder="1" applyAlignment="1">
      <alignment horizontal="center" vertical="center"/>
    </xf>
    <xf numFmtId="165" fontId="3" fillId="0" borderId="0" xfId="1" applyNumberFormat="1" applyFont="1" applyFill="1" applyBorder="1" applyAlignment="1">
      <alignment horizontal="center" vertical="center"/>
    </xf>
    <xf numFmtId="165" fontId="9" fillId="0" borderId="0" xfId="1" applyNumberFormat="1" applyFont="1" applyFill="1" applyBorder="1" applyAlignment="1">
      <alignment horizontal="center" vertical="center"/>
    </xf>
    <xf numFmtId="165" fontId="3" fillId="0" borderId="6" xfId="1" applyNumberFormat="1" applyFont="1" applyFill="1" applyBorder="1" applyAlignment="1">
      <alignment horizontal="center" vertical="center"/>
    </xf>
    <xf numFmtId="165" fontId="9" fillId="0" borderId="5" xfId="1" applyNumberFormat="1" applyFont="1" applyFill="1" applyBorder="1" applyAlignment="1">
      <alignment horizontal="center" vertical="center"/>
    </xf>
    <xf numFmtId="165" fontId="3" fillId="0" borderId="12" xfId="1" applyNumberFormat="1" applyFont="1" applyFill="1" applyBorder="1" applyAlignment="1">
      <alignment horizontal="center" vertical="center"/>
    </xf>
    <xf numFmtId="165" fontId="3" fillId="0" borderId="15" xfId="1" applyNumberFormat="1" applyFont="1" applyFill="1" applyBorder="1" applyAlignment="1">
      <alignment horizontal="center" vertical="center"/>
    </xf>
    <xf numFmtId="3" fontId="7" fillId="0" borderId="15" xfId="2" applyNumberFormat="1" applyFont="1" applyBorder="1" applyAlignment="1">
      <alignment horizontal="center" vertical="center"/>
    </xf>
    <xf numFmtId="165" fontId="3" fillId="0" borderId="13" xfId="1" applyNumberFormat="1" applyFont="1" applyFill="1" applyBorder="1" applyAlignment="1">
      <alignment horizontal="center" vertical="center"/>
    </xf>
    <xf numFmtId="3" fontId="6" fillId="0" borderId="4" xfId="2" applyNumberFormat="1" applyFont="1" applyBorder="1" applyAlignment="1">
      <alignment horizontal="center" vertical="center"/>
    </xf>
    <xf numFmtId="3" fontId="6" fillId="0" borderId="5" xfId="2" applyNumberFormat="1" applyFont="1" applyBorder="1" applyAlignment="1">
      <alignment horizontal="center" vertical="center"/>
    </xf>
  </cellXfs>
  <cellStyles count="5">
    <cellStyle name="Currency" xfId="1" builtinId="4"/>
    <cellStyle name="List Numbering" xfId="3" xr:uid="{00000000-0005-0000-0000-000001000000}"/>
    <cellStyle name="Normal" xfId="0" builtinId="0"/>
    <cellStyle name="Normal 2" xfId="4" xr:uid="{00000000-0005-0000-0000-000003000000}"/>
    <cellStyle name="Normal 3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47"/>
  <sheetViews>
    <sheetView showGridLines="0" tabSelected="1" topLeftCell="A30" zoomScale="189" zoomScaleNormal="100" workbookViewId="0">
      <selection activeCell="H49" sqref="H49"/>
    </sheetView>
  </sheetViews>
  <sheetFormatPr baseColWidth="10" defaultColWidth="9.1640625" defaultRowHeight="13" x14ac:dyDescent="0.15"/>
  <cols>
    <col min="1" max="1" width="2.83203125" style="3" customWidth="1"/>
    <col min="2" max="2" width="8.33203125" style="2" customWidth="1"/>
    <col min="3" max="3" width="0.5" style="3" customWidth="1"/>
    <col min="4" max="4" width="9.33203125" style="3" customWidth="1"/>
    <col min="5" max="5" width="2.33203125" style="3" customWidth="1"/>
    <col min="6" max="6" width="14.1640625" style="3" bestFit="1" customWidth="1"/>
    <col min="7" max="7" width="2.33203125" style="3" customWidth="1"/>
    <col min="8" max="8" width="30.6640625" style="3" customWidth="1"/>
    <col min="9" max="9" width="2.33203125" style="3" customWidth="1"/>
    <col min="10" max="10" width="9.1640625" style="3" customWidth="1"/>
    <col min="11" max="11" width="0.5" style="3" customWidth="1"/>
    <col min="12" max="12" width="9.1640625" style="3" customWidth="1"/>
    <col min="13" max="13" width="2.33203125" style="4" customWidth="1"/>
    <col min="14" max="14" width="9.1640625" style="3" customWidth="1"/>
    <col min="15" max="15" width="16.83203125" style="3" bestFit="1" customWidth="1"/>
    <col min="16" max="16384" width="9.1640625" style="3"/>
  </cols>
  <sheetData>
    <row r="1" spans="1:15" ht="21" customHeight="1" x14ac:dyDescent="0.15">
      <c r="A1" s="1" t="s">
        <v>27</v>
      </c>
    </row>
    <row r="2" spans="1:15" ht="15" customHeight="1" x14ac:dyDescent="0.15">
      <c r="A2" s="2">
        <v>1</v>
      </c>
      <c r="B2" s="4" t="s">
        <v>0</v>
      </c>
    </row>
    <row r="3" spans="1:15" ht="15" customHeight="1" x14ac:dyDescent="0.15">
      <c r="A3" s="2"/>
      <c r="B3" s="4" t="s">
        <v>1</v>
      </c>
    </row>
    <row r="4" spans="1:15" ht="15" customHeight="1" x14ac:dyDescent="0.15">
      <c r="A4" s="2">
        <v>2</v>
      </c>
      <c r="B4" s="4" t="s">
        <v>30</v>
      </c>
    </row>
    <row r="5" spans="1:15" ht="15" customHeight="1" x14ac:dyDescent="0.15">
      <c r="A5" s="2"/>
      <c r="B5" s="4" t="s">
        <v>2</v>
      </c>
    </row>
    <row r="6" spans="1:15" ht="15" customHeight="1" x14ac:dyDescent="0.15">
      <c r="B6" s="4" t="s">
        <v>29</v>
      </c>
    </row>
    <row r="7" spans="1:15" ht="18.75" customHeight="1" x14ac:dyDescent="0.15">
      <c r="A7" s="5" t="s">
        <v>3</v>
      </c>
      <c r="B7" s="4"/>
    </row>
    <row r="8" spans="1:15" ht="15" customHeight="1" x14ac:dyDescent="0.15">
      <c r="A8" s="2" t="s">
        <v>4</v>
      </c>
      <c r="B8" s="4" t="s">
        <v>5</v>
      </c>
      <c r="F8" s="3">
        <f>L19</f>
        <v>65000</v>
      </c>
    </row>
    <row r="9" spans="1:15" ht="15" customHeight="1" x14ac:dyDescent="0.15">
      <c r="A9" s="2" t="s">
        <v>6</v>
      </c>
      <c r="B9" s="4" t="s">
        <v>7</v>
      </c>
      <c r="H9" s="3">
        <f>D19</f>
        <v>70000</v>
      </c>
    </row>
    <row r="10" spans="1:15" ht="15" customHeight="1" x14ac:dyDescent="0.15">
      <c r="A10" s="2" t="s">
        <v>8</v>
      </c>
      <c r="B10" s="4" t="s">
        <v>9</v>
      </c>
      <c r="H10" s="3">
        <f>H18</f>
        <v>5000</v>
      </c>
    </row>
    <row r="11" spans="1:15" ht="15" customHeight="1" x14ac:dyDescent="0.15">
      <c r="A11" s="2"/>
      <c r="B11" s="4"/>
    </row>
    <row r="12" spans="1:15" ht="15" customHeight="1" x14ac:dyDescent="0.15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8"/>
      <c r="N12" s="7"/>
    </row>
    <row r="13" spans="1:15" ht="15" customHeight="1" thickBot="1" x14ac:dyDescent="0.2">
      <c r="B13" s="9"/>
      <c r="C13" s="10"/>
      <c r="D13" s="74" t="s">
        <v>10</v>
      </c>
      <c r="E13" s="75"/>
      <c r="F13" s="75"/>
      <c r="G13" s="11" t="s">
        <v>11</v>
      </c>
      <c r="H13" s="12" t="s">
        <v>12</v>
      </c>
      <c r="I13" s="13" t="s">
        <v>13</v>
      </c>
      <c r="J13" s="14" t="s">
        <v>14</v>
      </c>
      <c r="K13" s="10"/>
      <c r="L13" s="15" t="s">
        <v>15</v>
      </c>
      <c r="M13" s="16" t="s">
        <v>16</v>
      </c>
      <c r="N13" s="16" t="s">
        <v>17</v>
      </c>
      <c r="O13" s="17"/>
    </row>
    <row r="14" spans="1:15" ht="15" customHeight="1" thickBot="1" x14ac:dyDescent="0.2">
      <c r="B14" s="18"/>
      <c r="C14" s="10"/>
      <c r="D14" s="19" t="s">
        <v>31</v>
      </c>
      <c r="E14" s="20" t="s">
        <v>13</v>
      </c>
      <c r="F14" s="21" t="s">
        <v>32</v>
      </c>
      <c r="G14" s="22" t="s">
        <v>11</v>
      </c>
      <c r="H14" s="21" t="s">
        <v>33</v>
      </c>
      <c r="I14" s="20" t="s">
        <v>13</v>
      </c>
      <c r="J14" s="12"/>
      <c r="K14" s="10"/>
      <c r="L14" s="23"/>
      <c r="M14" s="24" t="s">
        <v>16</v>
      </c>
      <c r="N14" s="24"/>
      <c r="O14" s="17"/>
    </row>
    <row r="15" spans="1:15" ht="15" customHeight="1" x14ac:dyDescent="0.15">
      <c r="B15" s="25" t="s">
        <v>34</v>
      </c>
      <c r="C15" s="10"/>
      <c r="D15" s="10">
        <v>120000</v>
      </c>
      <c r="E15" s="26" t="s">
        <v>13</v>
      </c>
      <c r="F15" s="27">
        <f>145000-D15</f>
        <v>25000</v>
      </c>
      <c r="G15" s="28" t="s">
        <v>11</v>
      </c>
      <c r="H15" s="27"/>
      <c r="I15" s="26" t="s">
        <v>13</v>
      </c>
      <c r="J15" s="27">
        <f>D15+F15</f>
        <v>145000</v>
      </c>
      <c r="K15" s="10"/>
      <c r="L15" s="10">
        <f>J15</f>
        <v>145000</v>
      </c>
      <c r="M15" s="29" t="s">
        <v>16</v>
      </c>
      <c r="N15" s="30"/>
      <c r="O15" s="17" t="s">
        <v>38</v>
      </c>
    </row>
    <row r="16" spans="1:15" ht="15" customHeight="1" x14ac:dyDescent="0.15">
      <c r="B16" s="25" t="s">
        <v>35</v>
      </c>
      <c r="C16" s="10"/>
      <c r="D16" s="31">
        <f>-(75000)</f>
        <v>-75000</v>
      </c>
      <c r="E16" s="32" t="s">
        <v>13</v>
      </c>
      <c r="F16" s="33"/>
      <c r="G16" s="28" t="s">
        <v>11</v>
      </c>
      <c r="H16" s="33">
        <v>5000</v>
      </c>
      <c r="I16" s="26" t="s">
        <v>13</v>
      </c>
      <c r="J16" s="33">
        <f>-(80000)</f>
        <v>-80000</v>
      </c>
      <c r="K16" s="10"/>
      <c r="L16" s="31"/>
      <c r="M16" s="3" t="s">
        <v>16</v>
      </c>
      <c r="N16" s="34">
        <f>-J16</f>
        <v>80000</v>
      </c>
      <c r="O16" s="17" t="s">
        <v>38</v>
      </c>
    </row>
    <row r="17" spans="1:15" ht="15" customHeight="1" thickBot="1" x14ac:dyDescent="0.2">
      <c r="B17" s="35"/>
      <c r="C17" s="10"/>
      <c r="D17" s="36"/>
      <c r="E17" s="37" t="s">
        <v>13</v>
      </c>
      <c r="F17" s="38"/>
      <c r="G17" s="39" t="s">
        <v>11</v>
      </c>
      <c r="H17" s="38"/>
      <c r="I17" s="37" t="s">
        <v>13</v>
      </c>
      <c r="J17" s="38"/>
      <c r="K17" s="10"/>
      <c r="L17" s="36"/>
      <c r="M17" s="40" t="s">
        <v>16</v>
      </c>
      <c r="N17" s="41"/>
    </row>
    <row r="18" spans="1:15" ht="15" customHeight="1" thickBot="1" x14ac:dyDescent="0.2">
      <c r="B18" s="42"/>
      <c r="C18" s="43"/>
      <c r="D18" s="44">
        <f>SUM(D15:D17)</f>
        <v>45000</v>
      </c>
      <c r="E18" s="45" t="s">
        <v>13</v>
      </c>
      <c r="F18" s="46">
        <f>SUM(F15:F17)</f>
        <v>25000</v>
      </c>
      <c r="G18" s="47" t="s">
        <v>11</v>
      </c>
      <c r="H18" s="46">
        <f>SUM(H15:H17)</f>
        <v>5000</v>
      </c>
      <c r="I18" s="45" t="s">
        <v>13</v>
      </c>
      <c r="J18" s="46">
        <f>SUM(J15:J17)</f>
        <v>65000</v>
      </c>
      <c r="K18" s="43"/>
      <c r="L18" s="44">
        <f>SUM(L15:L17)</f>
        <v>145000</v>
      </c>
      <c r="M18" s="48" t="s">
        <v>16</v>
      </c>
      <c r="N18" s="49">
        <f>SUM(N15:N17)</f>
        <v>80000</v>
      </c>
      <c r="O18" s="17"/>
    </row>
    <row r="19" spans="1:15" ht="15" customHeight="1" thickTop="1" x14ac:dyDescent="0.15">
      <c r="B19" s="2" t="s">
        <v>36</v>
      </c>
      <c r="D19" s="3">
        <f>D18+F18</f>
        <v>70000</v>
      </c>
      <c r="H19" s="3">
        <f>H18+J18</f>
        <v>70000</v>
      </c>
      <c r="L19" s="3">
        <f>L18-N18</f>
        <v>65000</v>
      </c>
    </row>
    <row r="20" spans="1:15" ht="15" customHeight="1" thickBot="1" x14ac:dyDescent="0.2">
      <c r="A20" s="40"/>
      <c r="B20" s="5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51"/>
      <c r="N20" s="40"/>
      <c r="O20" s="40"/>
    </row>
    <row r="21" spans="1:15" ht="21" customHeight="1" x14ac:dyDescent="0.15">
      <c r="A21" s="1" t="s">
        <v>28</v>
      </c>
    </row>
    <row r="22" spans="1:15" ht="15" customHeight="1" x14ac:dyDescent="0.15">
      <c r="A22" s="2">
        <v>1</v>
      </c>
      <c r="B22" s="4" t="s">
        <v>18</v>
      </c>
    </row>
    <row r="23" spans="1:15" ht="15" customHeight="1" x14ac:dyDescent="0.15">
      <c r="A23" s="2">
        <v>2</v>
      </c>
      <c r="B23" s="4" t="s">
        <v>19</v>
      </c>
    </row>
    <row r="24" spans="1:15" ht="18.75" customHeight="1" x14ac:dyDescent="0.15">
      <c r="A24" s="5" t="s">
        <v>20</v>
      </c>
      <c r="B24" s="4"/>
    </row>
    <row r="25" spans="1:15" ht="15" customHeight="1" x14ac:dyDescent="0.15">
      <c r="A25" s="2" t="s">
        <v>4</v>
      </c>
      <c r="B25" s="4" t="s">
        <v>23</v>
      </c>
    </row>
    <row r="26" spans="1:15" ht="15" customHeight="1" x14ac:dyDescent="0.15">
      <c r="A26" s="2" t="s">
        <v>6</v>
      </c>
      <c r="B26" s="4" t="s">
        <v>21</v>
      </c>
    </row>
    <row r="27" spans="1:15" ht="15" customHeight="1" x14ac:dyDescent="0.15">
      <c r="A27" s="2" t="s">
        <v>8</v>
      </c>
      <c r="B27" s="4" t="s">
        <v>25</v>
      </c>
    </row>
    <row r="28" spans="1:15" x14ac:dyDescent="0.15">
      <c r="B28" s="52"/>
      <c r="C28" s="7"/>
      <c r="D28" s="7"/>
      <c r="E28" s="7"/>
      <c r="F28" s="7"/>
      <c r="G28" s="7"/>
      <c r="H28" s="7"/>
      <c r="I28" s="7"/>
      <c r="J28" s="7"/>
      <c r="K28" s="7"/>
      <c r="L28" s="7"/>
      <c r="M28" s="8"/>
      <c r="N28" s="7"/>
    </row>
    <row r="29" spans="1:15" ht="15" customHeight="1" thickBot="1" x14ac:dyDescent="0.2">
      <c r="B29" s="9"/>
      <c r="C29" s="10"/>
      <c r="D29" s="74" t="s">
        <v>10</v>
      </c>
      <c r="E29" s="75"/>
      <c r="F29" s="75"/>
      <c r="G29" s="11" t="s">
        <v>11</v>
      </c>
      <c r="H29" s="12" t="s">
        <v>12</v>
      </c>
      <c r="I29" s="13" t="s">
        <v>13</v>
      </c>
      <c r="J29" s="53" t="s">
        <v>14</v>
      </c>
      <c r="K29" s="10"/>
      <c r="L29" s="19" t="s">
        <v>15</v>
      </c>
      <c r="M29" s="12" t="s">
        <v>16</v>
      </c>
      <c r="N29" s="12" t="s">
        <v>17</v>
      </c>
      <c r="O29" s="17"/>
    </row>
    <row r="30" spans="1:15" ht="15" customHeight="1" thickBot="1" x14ac:dyDescent="0.2">
      <c r="B30" s="18"/>
      <c r="C30" s="10"/>
      <c r="D30" s="19" t="s">
        <v>31</v>
      </c>
      <c r="E30" s="20" t="s">
        <v>13</v>
      </c>
      <c r="F30" s="21"/>
      <c r="G30" s="22" t="s">
        <v>11</v>
      </c>
      <c r="H30" s="21" t="s">
        <v>37</v>
      </c>
      <c r="I30" s="20" t="s">
        <v>13</v>
      </c>
      <c r="J30" s="12"/>
      <c r="K30" s="10"/>
      <c r="L30" s="19"/>
      <c r="M30" s="54" t="s">
        <v>16</v>
      </c>
      <c r="N30" s="54"/>
      <c r="O30" s="17"/>
    </row>
    <row r="31" spans="1:15" ht="15" customHeight="1" x14ac:dyDescent="0.15">
      <c r="B31" s="25" t="s">
        <v>34</v>
      </c>
      <c r="C31" s="10"/>
      <c r="D31" s="10">
        <v>120000</v>
      </c>
      <c r="E31" s="26" t="s">
        <v>13</v>
      </c>
      <c r="F31" s="27"/>
      <c r="G31" s="28" t="s">
        <v>11</v>
      </c>
      <c r="H31" s="27">
        <f>D31</f>
        <v>120000</v>
      </c>
      <c r="I31" s="26" t="s">
        <v>13</v>
      </c>
      <c r="J31" s="27"/>
      <c r="K31" s="10"/>
      <c r="L31" s="55"/>
      <c r="M31" s="56" t="s">
        <v>16</v>
      </c>
      <c r="N31" s="57"/>
      <c r="O31" s="17"/>
    </row>
    <row r="32" spans="1:15" ht="15" customHeight="1" thickBot="1" x14ac:dyDescent="0.2">
      <c r="B32" s="25" t="s">
        <v>35</v>
      </c>
      <c r="C32" s="10"/>
      <c r="D32" s="36"/>
      <c r="E32" s="58" t="s">
        <v>13</v>
      </c>
      <c r="F32" s="38"/>
      <c r="G32" s="39" t="s">
        <v>11</v>
      </c>
      <c r="H32" s="38">
        <f>-(H31-30000)</f>
        <v>-90000</v>
      </c>
      <c r="I32" s="37" t="s">
        <v>13</v>
      </c>
      <c r="J32" s="59">
        <f>-H32</f>
        <v>90000</v>
      </c>
      <c r="K32" s="10"/>
      <c r="L32" s="60">
        <f>J32</f>
        <v>90000</v>
      </c>
      <c r="M32" s="61" t="s">
        <v>16</v>
      </c>
      <c r="N32" s="62"/>
      <c r="O32" s="17"/>
    </row>
    <row r="33" spans="1:16" ht="15" customHeight="1" thickBot="1" x14ac:dyDescent="0.2">
      <c r="B33" s="42" t="s">
        <v>36</v>
      </c>
      <c r="C33" s="43"/>
      <c r="D33" s="44">
        <f>SUM(D31:D32)</f>
        <v>120000</v>
      </c>
      <c r="E33" s="45" t="s">
        <v>13</v>
      </c>
      <c r="F33" s="46"/>
      <c r="G33" s="47" t="s">
        <v>11</v>
      </c>
      <c r="H33" s="46">
        <f>SUM(H31:H32)</f>
        <v>30000</v>
      </c>
      <c r="I33" s="45" t="s">
        <v>13</v>
      </c>
      <c r="J33" s="46">
        <f>SUM(J30:J32)</f>
        <v>90000</v>
      </c>
      <c r="K33" s="43"/>
      <c r="L33" s="63">
        <f>SUM(L30:L32)</f>
        <v>90000</v>
      </c>
      <c r="M33" s="64" t="s">
        <v>16</v>
      </c>
      <c r="N33" s="65"/>
      <c r="O33" s="17"/>
    </row>
    <row r="34" spans="1:16" ht="14" thickTop="1" x14ac:dyDescent="0.15"/>
    <row r="36" spans="1:16" ht="21" customHeight="1" x14ac:dyDescent="0.15">
      <c r="A36" s="1" t="s">
        <v>26</v>
      </c>
    </row>
    <row r="37" spans="1:16" ht="15" customHeight="1" x14ac:dyDescent="0.15">
      <c r="A37" s="4" t="s">
        <v>22</v>
      </c>
      <c r="B37" s="3"/>
      <c r="O37" s="5" t="s">
        <v>40</v>
      </c>
      <c r="P37" s="3">
        <f>F44/6</f>
        <v>10000</v>
      </c>
    </row>
    <row r="38" spans="1:16" ht="18.75" customHeight="1" x14ac:dyDescent="0.15">
      <c r="A38" s="5" t="s">
        <v>20</v>
      </c>
      <c r="B38" s="4"/>
      <c r="O38" s="3" t="s">
        <v>41</v>
      </c>
      <c r="P38" s="3">
        <f>P37*4</f>
        <v>40000</v>
      </c>
    </row>
    <row r="39" spans="1:16" ht="15" customHeight="1" x14ac:dyDescent="0.15">
      <c r="A39" s="2" t="s">
        <v>4</v>
      </c>
      <c r="B39" s="4" t="s">
        <v>23</v>
      </c>
    </row>
    <row r="40" spans="1:16" ht="15" customHeight="1" x14ac:dyDescent="0.15">
      <c r="A40" s="2" t="s">
        <v>6</v>
      </c>
      <c r="B40" s="4" t="s">
        <v>24</v>
      </c>
    </row>
    <row r="41" spans="1:16" x14ac:dyDescent="0.15">
      <c r="B41" s="52"/>
      <c r="C41" s="7"/>
      <c r="D41" s="7"/>
      <c r="E41" s="7"/>
      <c r="F41" s="7"/>
      <c r="G41" s="7"/>
      <c r="H41" s="7"/>
      <c r="I41" s="7"/>
      <c r="J41" s="7"/>
      <c r="K41" s="7"/>
      <c r="L41" s="7"/>
      <c r="M41" s="8"/>
      <c r="N41" s="7"/>
    </row>
    <row r="42" spans="1:16" ht="15" customHeight="1" thickBot="1" x14ac:dyDescent="0.2">
      <c r="B42" s="9"/>
      <c r="C42" s="10"/>
      <c r="D42" s="74" t="s">
        <v>10</v>
      </c>
      <c r="E42" s="75"/>
      <c r="F42" s="75"/>
      <c r="G42" s="11" t="s">
        <v>11</v>
      </c>
      <c r="H42" s="12" t="s">
        <v>12</v>
      </c>
      <c r="I42" s="13" t="s">
        <v>13</v>
      </c>
      <c r="J42" s="53" t="s">
        <v>14</v>
      </c>
      <c r="K42" s="10"/>
      <c r="L42" s="19" t="s">
        <v>15</v>
      </c>
      <c r="M42" s="12" t="s">
        <v>16</v>
      </c>
      <c r="N42" s="12" t="s">
        <v>17</v>
      </c>
      <c r="O42" s="17"/>
    </row>
    <row r="43" spans="1:16" ht="15" customHeight="1" thickBot="1" x14ac:dyDescent="0.2">
      <c r="B43" s="18"/>
      <c r="C43" s="10"/>
      <c r="D43" s="19" t="s">
        <v>31</v>
      </c>
      <c r="E43" s="20" t="s">
        <v>13</v>
      </c>
      <c r="F43" s="21" t="s">
        <v>39</v>
      </c>
      <c r="G43" s="22" t="s">
        <v>11</v>
      </c>
      <c r="H43" s="21"/>
      <c r="I43" s="20" t="s">
        <v>13</v>
      </c>
      <c r="J43" s="12"/>
      <c r="K43" s="10"/>
      <c r="L43" s="23"/>
      <c r="M43" s="24" t="s">
        <v>16</v>
      </c>
      <c r="N43" s="54"/>
      <c r="O43" s="17"/>
    </row>
    <row r="44" spans="1:16" ht="15" customHeight="1" x14ac:dyDescent="0.15">
      <c r="B44" s="25" t="s">
        <v>34</v>
      </c>
      <c r="C44" s="10"/>
      <c r="D44" s="55">
        <f>-60000</f>
        <v>-60000</v>
      </c>
      <c r="E44" s="26" t="s">
        <v>13</v>
      </c>
      <c r="F44" s="66">
        <f>-D44</f>
        <v>60000</v>
      </c>
      <c r="G44" s="67" t="s">
        <v>11</v>
      </c>
      <c r="H44" s="66"/>
      <c r="I44" s="26" t="s">
        <v>13</v>
      </c>
      <c r="J44" s="66"/>
      <c r="K44" s="55"/>
      <c r="L44" s="55"/>
      <c r="M44" s="56" t="s">
        <v>16</v>
      </c>
      <c r="N44" s="57"/>
      <c r="O44" s="17"/>
    </row>
    <row r="45" spans="1:16" ht="15" customHeight="1" thickBot="1" x14ac:dyDescent="0.2">
      <c r="B45" s="25"/>
      <c r="C45" s="10"/>
      <c r="D45" s="60"/>
      <c r="E45" s="58" t="s">
        <v>13</v>
      </c>
      <c r="F45" s="68">
        <f>-(P38)</f>
        <v>-40000</v>
      </c>
      <c r="G45" s="69" t="s">
        <v>11</v>
      </c>
      <c r="H45" s="68"/>
      <c r="I45" s="37" t="s">
        <v>13</v>
      </c>
      <c r="J45" s="70">
        <f>F45</f>
        <v>-40000</v>
      </c>
      <c r="K45" s="55"/>
      <c r="L45" s="60"/>
      <c r="M45" s="61" t="s">
        <v>16</v>
      </c>
      <c r="N45" s="62">
        <f>-F45</f>
        <v>40000</v>
      </c>
      <c r="O45" s="17"/>
    </row>
    <row r="46" spans="1:16" ht="15" customHeight="1" thickBot="1" x14ac:dyDescent="0.2">
      <c r="B46" s="42"/>
      <c r="C46" s="43"/>
      <c r="D46" s="63">
        <f>SUM(D44:D45)</f>
        <v>-60000</v>
      </c>
      <c r="E46" s="45" t="s">
        <v>13</v>
      </c>
      <c r="F46" s="71">
        <f>SUM(F44:F45)</f>
        <v>20000</v>
      </c>
      <c r="G46" s="72" t="s">
        <v>11</v>
      </c>
      <c r="H46" s="71"/>
      <c r="I46" s="45" t="s">
        <v>13</v>
      </c>
      <c r="J46" s="71">
        <f>SUM(J43:J45)</f>
        <v>-40000</v>
      </c>
      <c r="K46" s="73"/>
      <c r="L46" s="63"/>
      <c r="M46" s="64" t="s">
        <v>16</v>
      </c>
      <c r="N46" s="65">
        <f>SUM(N43:N45)</f>
        <v>40000</v>
      </c>
      <c r="O46" s="17"/>
    </row>
    <row r="47" spans="1:16" ht="14" thickTop="1" x14ac:dyDescent="0.15"/>
  </sheetData>
  <mergeCells count="3">
    <mergeCell ref="D13:F13"/>
    <mergeCell ref="D29:F29"/>
    <mergeCell ref="D42:F42"/>
  </mergeCells>
  <pageMargins left="0.70866141732283472" right="0.70866141732283472" top="0.74803149606299213" bottom="0.74803149606299213" header="0.31496062992125984" footer="0.31496062992125984"/>
  <pageSetup paperSize="9"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forsendur og vinnubl.</vt:lpstr>
      <vt:lpstr>'forsendur og vinnubl.'!Print_Area</vt:lpstr>
    </vt:vector>
  </TitlesOfParts>
  <Company>H. Lisbeth slf.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Halldóra Lisbeth Jónsdóttir</dc:creator>
  <cp:lastModifiedBy>Donna Cruz</cp:lastModifiedBy>
  <cp:lastPrinted>2013-08-23T22:50:21Z</cp:lastPrinted>
  <dcterms:created xsi:type="dcterms:W3CDTF">2013-08-23T22:48:38Z</dcterms:created>
  <dcterms:modified xsi:type="dcterms:W3CDTF">2024-10-06T03:05:03Z</dcterms:modified>
</cp:coreProperties>
</file>