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/Users/donnagalletta/Downloads/"/>
    </mc:Choice>
  </mc:AlternateContent>
  <xr:revisionPtr revIDLastSave="0" documentId="8_{E7907713-D386-410B-BC2D-E1A2C88B81A0}" xr6:coauthVersionLast="47" xr6:coauthVersionMax="47" xr10:uidLastSave="{00000000-0000-0000-0000-000000000000}"/>
  <bookViews>
    <workbookView xWindow="320" yWindow="740" windowWidth="29920" windowHeight="17700" xr2:uid="{2AF7D318-117B-4C45-A242-FA29CA5E08DD}"/>
  </bookViews>
  <sheets>
    <sheet name="FY-ajo-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J26" i="1"/>
  <c r="J25" i="1"/>
  <c r="J24" i="1"/>
  <c r="J23" i="1"/>
  <c r="J22" i="1"/>
  <c r="J21" i="1"/>
  <c r="J19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F1" authorId="0" shapeId="0" xr:uid="{651A3BC9-9674-4298-9C29-D0A8752ADD35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>Unique Delivered</t>
        </r>
      </text>
    </comment>
    <comment ref="G1" authorId="0" shapeId="0" xr:uid="{761775B3-0FA0-C74F-B0E5-F8D8501271BC}">
      <text>
        <r>
          <rPr>
            <b/>
            <sz val="10"/>
            <color rgb="FF000000"/>
            <rFont val="Tahoma"/>
            <family val="2"/>
          </rPr>
          <t>Donna Galletta: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Unique Estimated Email Opens
</t>
        </r>
      </text>
    </comment>
    <comment ref="H1" authorId="0" shapeId="0" xr:uid="{CA7289F9-DD5C-094B-A1F9-837957C16609}">
      <text>
        <r>
          <rPr>
            <b/>
            <sz val="10"/>
            <color rgb="FF000000"/>
            <rFont val="Tahoma"/>
            <family val="2"/>
          </rPr>
          <t>Donna Galletta: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Unique Clicks
</t>
        </r>
      </text>
    </comment>
    <comment ref="K1" authorId="0" shapeId="0" xr:uid="{001E35C9-A833-4BAF-AFEF-45767160AAD2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>Unique Estimated Email Opens</t>
        </r>
      </text>
    </comment>
    <comment ref="L1" authorId="0" shapeId="0" xr:uid="{804E0167-C66F-4E99-BA53-5FA4C0ED2323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Unique Clicks (AJO)
</t>
        </r>
      </text>
    </comment>
    <comment ref="P1" authorId="0" shapeId="0" xr:uid="{C85A22D2-5413-4932-95A0-6343FF53898D}">
      <text>
        <t>Donna Galletta:
Filter via: 
Aggregate Report</t>
      </text>
    </comment>
  </commentList>
</comments>
</file>

<file path=xl/sharedStrings.xml><?xml version="1.0" encoding="utf-8"?>
<sst xmlns="http://schemas.openxmlformats.org/spreadsheetml/2006/main" count="107" uniqueCount="52">
  <si>
    <t>img-id</t>
  </si>
  <si>
    <t>name</t>
  </si>
  <si>
    <t>date</t>
  </si>
  <si>
    <t>brand</t>
  </si>
  <si>
    <t>type</t>
  </si>
  <si>
    <t>unique-sends</t>
  </si>
  <si>
    <t>unique-opens</t>
  </si>
  <si>
    <t>unique-clicks</t>
  </si>
  <si>
    <t>unsub</t>
  </si>
  <si>
    <t>unsub-pc</t>
  </si>
  <si>
    <t>unique-opens-pc</t>
  </si>
  <si>
    <t>unique-clicks-pc</t>
  </si>
  <si>
    <t>read-over-8s</t>
  </si>
  <si>
    <t>read-under-8s</t>
  </si>
  <si>
    <t>read-under-2s</t>
  </si>
  <si>
    <t>Litmus-tacking-id</t>
  </si>
  <si>
    <t xml:space="preserve">ALL BRANDS - WEBINAR - JUL 25 - Financial Literacy - Invite </t>
  </si>
  <si>
    <t>Cbus</t>
  </si>
  <si>
    <t>Event</t>
  </si>
  <si>
    <t>https://litmus.com/folders/324180/emails/18380262/analytics</t>
  </si>
  <si>
    <t>Media</t>
  </si>
  <si>
    <t>https://litmus.com/folders/358386/emails/18105943/analytics</t>
  </si>
  <si>
    <t>WEBINAR - WAG - JUL Super health check seminar INVITE</t>
  </si>
  <si>
    <t>https://litmus.com/folders/324180/emails/18300323/analytics</t>
  </si>
  <si>
    <t>https://litmus.com/folders/324180/emails/18300326/analytics</t>
  </si>
  <si>
    <t xml:space="preserve">SEMINAR - AUG (TAS) Retirement Seminar &amp; webinars (CBUS &amp; MS) INVITE </t>
  </si>
  <si>
    <t>https://litmus.com/folders/324180/emails/18452986/analytics</t>
  </si>
  <si>
    <t>https://litmus.com/folders/324180/emails/18452988/analytics</t>
  </si>
  <si>
    <t>WEBINAR - JUL Transition to Retirement strategy (TTR) INVITE</t>
  </si>
  <si>
    <t>https://litmus.com/folders/324180/emails/18452760/analytics</t>
  </si>
  <si>
    <t>https://litmus.com/folders/324180/emails/18452759/analytics</t>
  </si>
  <si>
    <t>SEMINAR - AUG (CAN) Retirement Seminar &amp; webinars (CBUS &amp; MS) INVITE</t>
  </si>
  <si>
    <t>https://litmus.com/folders/324180/emails/18485780/analytics</t>
  </si>
  <si>
    <t>https://litmus.com/folders/324180/emails/18485781/analytics</t>
  </si>
  <si>
    <t>EOFY Performance - Accum</t>
  </si>
  <si>
    <t>Marketing</t>
  </si>
  <si>
    <t>EOFY Performance - Media</t>
  </si>
  <si>
    <t>EOFY Performance - HNW</t>
  </si>
  <si>
    <t>EOFY Performance - SIS</t>
  </si>
  <si>
    <t>WEBINAR - WAG - JUL How much is enough? INVITE</t>
  </si>
  <si>
    <t>https://litmus.com/folders/324180/emails/18529297/analytics</t>
  </si>
  <si>
    <t>https://litmus.com/folders/324180/emails/18529296/analytics</t>
  </si>
  <si>
    <t>CBUS - Corporate insurance SEN (AME)</t>
  </si>
  <si>
    <t>Comms</t>
  </si>
  <si>
    <t>WEBINAR - JUL EOFY Investment Update INVITE</t>
  </si>
  <si>
    <t>https://litmus.com/folders/324180/emails/18619780/analytics</t>
  </si>
  <si>
    <t>https://litmus.com/folders/324180/emails/18619775/analytics</t>
  </si>
  <si>
    <t>WEBINAR - WAG - AUG Choosing the right investment option INVITE</t>
  </si>
  <si>
    <t>https://litmus.com/folders/324180/emails/18679502/analytics</t>
  </si>
  <si>
    <t>https://litmus.com/folders/324180/emails/18679501/analytics</t>
  </si>
  <si>
    <t>SEMINAR - AUG (TAS) Retirement Seminar &amp; webinars (CBUS &amp; MS) REMINDER</t>
  </si>
  <si>
    <t>SEMINAR - AUG (CAN) Retirement Seminar &amp; webinars (CBUS &amp; MS) 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</si>
</sst>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</font>
    <font>
      <sz val="11"/>
      <color theme="1" tint="0.14993743705557422"/>
      <name val="Aptos Narrow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sz val="11"/>
      <color theme="1" tint="0.499984740745262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5"/>
      <name val="Arial"/>
      <family val="2"/>
    </font>
    <font>
      <b/>
      <sz val="11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" fillId="0" borderId="0">
      <alignment horizontal="right" vertical="center" indent="2"/>
    </xf>
    <xf numFmtId="0" fontId="3" fillId="0" borderId="0"/>
  </cellStyleXfs>
  <cellXfs count="57">
    <xf numFmtId="0" fontId="0" fillId="0" borderId="0" xfId="0"/>
    <xf numFmtId="0" fontId="5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5" fillId="0" borderId="8" xfId="0" applyFont="1" applyBorder="1" applyAlignment="1">
      <alignment horizontal="center" vertical="center" indent="1"/>
    </xf>
    <xf numFmtId="0" fontId="5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4" fillId="0" borderId="2" xfId="0" applyFont="1" applyBorder="1"/>
    <xf numFmtId="3" fontId="6" fillId="0" borderId="3" xfId="0" applyNumberFormat="1" applyFont="1" applyBorder="1" applyAlignment="1">
      <alignment vertical="center"/>
    </xf>
    <xf numFmtId="3" fontId="8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0" borderId="3" xfId="0" applyFont="1" applyBorder="1"/>
    <xf numFmtId="3" fontId="6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/>
    <xf numFmtId="3" fontId="6" fillId="0" borderId="11" xfId="0" applyNumberFormat="1" applyFont="1" applyBorder="1" applyAlignment="1">
      <alignment vertical="center"/>
    </xf>
    <xf numFmtId="2" fontId="6" fillId="0" borderId="11" xfId="0" applyNumberFormat="1" applyFont="1" applyBorder="1" applyAlignment="1">
      <alignment vertical="center"/>
    </xf>
    <xf numFmtId="0" fontId="6" fillId="0" borderId="11" xfId="0" applyFont="1" applyBorder="1" applyAlignment="1">
      <alignment horizontal="center" vertical="center" indent="2"/>
    </xf>
    <xf numFmtId="15" fontId="6" fillId="0" borderId="10" xfId="1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/>
    <xf numFmtId="0" fontId="4" fillId="0" borderId="1" xfId="0" applyFont="1" applyBorder="1" applyAlignment="1">
      <alignment horizontal="center" indent="1"/>
    </xf>
    <xf numFmtId="0" fontId="8" fillId="0" borderId="1" xfId="0" applyFont="1" applyBorder="1"/>
    <xf numFmtId="2" fontId="4" fillId="0" borderId="1" xfId="0" applyNumberFormat="1" applyFont="1" applyBorder="1"/>
    <xf numFmtId="15" fontId="6" fillId="0" borderId="4" xfId="1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 indent="1"/>
    </xf>
    <xf numFmtId="0" fontId="1" fillId="0" borderId="10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indent="2"/>
    </xf>
    <xf numFmtId="0" fontId="11" fillId="0" borderId="8" xfId="0" applyFont="1" applyBorder="1" applyAlignment="1">
      <alignment horizontal="right" vertical="center"/>
    </xf>
    <xf numFmtId="3" fontId="8" fillId="0" borderId="13" xfId="0" applyNumberFormat="1" applyFont="1" applyBorder="1" applyAlignment="1">
      <alignment vertical="center"/>
    </xf>
    <xf numFmtId="1" fontId="5" fillId="0" borderId="8" xfId="0" applyNumberFormat="1" applyFont="1" applyBorder="1" applyAlignment="1">
      <alignment horizontal="right" vertical="center"/>
    </xf>
    <xf numFmtId="1" fontId="6" fillId="0" borderId="3" xfId="0" applyNumberFormat="1" applyFont="1" applyBorder="1" applyAlignment="1">
      <alignment vertical="center"/>
    </xf>
    <xf numFmtId="1" fontId="6" fillId="0" borderId="11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" fontId="0" fillId="0" borderId="0" xfId="0" applyNumberFormat="1"/>
    <xf numFmtId="1" fontId="5" fillId="0" borderId="9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vertical="center"/>
    </xf>
    <xf numFmtId="1" fontId="6" fillId="0" borderId="12" xfId="0" applyNumberFormat="1" applyFont="1" applyBorder="1" applyAlignment="1">
      <alignment vertical="center"/>
    </xf>
    <xf numFmtId="1" fontId="6" fillId="0" borderId="6" xfId="0" applyNumberFormat="1" applyFont="1" applyBorder="1" applyAlignment="1">
      <alignment vertical="center"/>
    </xf>
    <xf numFmtId="2" fontId="7" fillId="0" borderId="9" xfId="0" applyNumberFormat="1" applyFont="1" applyBorder="1" applyAlignment="1">
      <alignment horizontal="right" vertical="center"/>
    </xf>
    <xf numFmtId="2" fontId="8" fillId="0" borderId="5" xfId="0" applyNumberFormat="1" applyFont="1" applyBorder="1" applyAlignment="1">
      <alignment vertical="center"/>
    </xf>
    <xf numFmtId="2" fontId="8" fillId="0" borderId="1" xfId="0" applyNumberFormat="1" applyFont="1" applyBorder="1"/>
    <xf numFmtId="0" fontId="12" fillId="0" borderId="2" xfId="0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2" fontId="7" fillId="0" borderId="8" xfId="0" applyNumberFormat="1" applyFont="1" applyBorder="1" applyAlignment="1">
      <alignment horizontal="right" vertical="center"/>
    </xf>
    <xf numFmtId="2" fontId="8" fillId="0" borderId="3" xfId="0" applyNumberFormat="1" applyFont="1" applyBorder="1" applyAlignment="1">
      <alignment vertical="center"/>
    </xf>
    <xf numFmtId="2" fontId="8" fillId="0" borderId="1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0" borderId="3" xfId="1" applyBorder="1" applyAlignment="1">
      <alignment horizontal="left" vertical="center"/>
    </xf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/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B1:P26" totalsRowShown="0" headerRowDxfId="18" dataDxfId="17" headerRowBorderDxfId="15" tableBorderDxfId="16">
  <autoFilter ref="B1:P26" xr:uid="{50DD768E-A427-4502-A92D-DAA15A17B5EF}"/>
  <sortState xmlns:xlrd2="http://schemas.microsoft.com/office/spreadsheetml/2017/richdata2" ref="B2:J2">
    <sortCondition ref="C1:C2"/>
  </sortState>
  <tableColumns count="15">
    <tableColumn id="1" xr3:uid="{592A3136-8A60-4650-9DF6-CD74A33464B1}" name="name" dataDxfId="14" dataCellStyle="Hyperlink"/>
    <tableColumn id="7" xr3:uid="{1F194343-9489-4FF7-8BA8-8FE4AD211F8B}" name="date" dataDxfId="13" dataCellStyle="Hyperlink"/>
    <tableColumn id="2" xr3:uid="{613F8D1F-C5D7-46FB-834A-5183617D5BF8}" name="brand" dataDxfId="12"/>
    <tableColumn id="3" xr3:uid="{39913B7C-CBB3-470C-8F4E-6888A201DA8B}" name="type" dataDxfId="11"/>
    <tableColumn id="4" xr3:uid="{0D81733F-25B3-4A7C-B3C0-DFE06A90464F}" name="unique-sends" dataDxfId="10"/>
    <tableColumn id="5" xr3:uid="{274A7B85-7FDE-4D40-8515-C885EF39314B}" name="unique-opens" dataDxfId="9"/>
    <tableColumn id="6" xr3:uid="{C860F744-163F-46E0-BC1A-15DDD6121358}" name="unique-clicks" dataDxfId="8"/>
    <tableColumn id="10" xr3:uid="{A71DAAD5-121C-41AC-A08E-BF363CF89DFE}" name="unsub" dataDxfId="7"/>
    <tableColumn id="11" xr3:uid="{3E23A808-3FEF-4D90-BACE-62A3345A0868}" name="unsub-pc" dataDxfId="6">
      <calculatedColumnFormula>(Table1[[#This Row],[unsub]]/Table1[[#This Row],[unique-sends]])*100</calculatedColumnFormula>
    </tableColumn>
    <tableColumn id="8" xr3:uid="{E7D2EFD0-301C-4002-8501-CE02665F086E}" name="unique-opens-pc" dataDxfId="5">
      <calculatedColumnFormula>Table1[[#This Row],[unique-opens]] / Table1[[#This Row],[unique-sends]] * 100</calculatedColumnFormula>
    </tableColumn>
    <tableColumn id="9" xr3:uid="{FE8ED384-E8DC-43C9-9628-C6A9E5DFA5BE}" name="unique-clicks-pc" dataDxfId="4">
      <calculatedColumnFormula>Table1[[#This Row],[unique-clicks]] / Table1[[#This Row],[unique-sends]] * 100</calculatedColumnFormula>
    </tableColumn>
    <tableColumn id="12" xr3:uid="{3CA46112-C95F-E64B-A58D-81BDEBF2FDC4}" name="read-over-8s" dataDxfId="3"/>
    <tableColumn id="13" xr3:uid="{985DCAD1-25BF-804E-9E49-5E19FC44B93C}" name="read-under-8s" dataDxfId="2"/>
    <tableColumn id="14" xr3:uid="{986830C2-C7E6-C645-8ACD-C78E1B2E462F}" name="read-under-2s" dataDxfId="1"/>
    <tableColumn id="15" xr3:uid="{D273CFB9-324F-4CB2-B1BA-58EEE2D8C50F}" name="Litmus-tacking-id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26" Type="http://schemas.openxmlformats.org/officeDocument/2006/relationships/hyperlink" Target="https://litmus.com/folders/358386/emails/18105943/analytics" TargetMode="External"/><Relationship Id="rId39" Type="http://schemas.openxmlformats.org/officeDocument/2006/relationships/hyperlink" Target="https://litmus.com/folders/324180/emails/18619775/analytics" TargetMode="External"/><Relationship Id="rId21" Type="http://schemas.openxmlformats.org/officeDocument/2006/relationships/hyperlink" Target="https://experience.adobe.com/" TargetMode="External"/><Relationship Id="rId34" Type="http://schemas.openxmlformats.org/officeDocument/2006/relationships/hyperlink" Target="https://litmus.com/folders/324180/emails/18485780/analytics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s://experience.adobe.com/" TargetMode="External"/><Relationship Id="rId2" Type="http://schemas.openxmlformats.org/officeDocument/2006/relationships/hyperlink" Target="https://experience.adobe.com/" TargetMode="External"/><Relationship Id="rId16" Type="http://schemas.openxmlformats.org/officeDocument/2006/relationships/hyperlink" Target="https://experience.adobe.com/" TargetMode="External"/><Relationship Id="rId20" Type="http://schemas.openxmlformats.org/officeDocument/2006/relationships/hyperlink" Target="https://experience.adobe.com/" TargetMode="External"/><Relationship Id="rId29" Type="http://schemas.openxmlformats.org/officeDocument/2006/relationships/hyperlink" Target="https://litmus.com/folders/324180/emails/18300326/analytics" TargetMode="External"/><Relationship Id="rId41" Type="http://schemas.openxmlformats.org/officeDocument/2006/relationships/hyperlink" Target="https://litmus.com/folders/324180/emails/18679501/analytics" TargetMode="Externa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24" Type="http://schemas.openxmlformats.org/officeDocument/2006/relationships/hyperlink" Target="https://experience.adobe.com/" TargetMode="External"/><Relationship Id="rId32" Type="http://schemas.openxmlformats.org/officeDocument/2006/relationships/hyperlink" Target="https://litmus.com/folders/324180/emails/18452760/analytics" TargetMode="External"/><Relationship Id="rId37" Type="http://schemas.openxmlformats.org/officeDocument/2006/relationships/hyperlink" Target="https://litmus.com/folders/324180/emails/18529296/analytics" TargetMode="External"/><Relationship Id="rId40" Type="http://schemas.openxmlformats.org/officeDocument/2006/relationships/hyperlink" Target="https://litmus.com/folders/324180/emails/18679502/analytics" TargetMode="External"/><Relationship Id="rId5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hyperlink" Target="https://litmus.com/folders/324180/emails/18300323/analytics" TargetMode="External"/><Relationship Id="rId36" Type="http://schemas.openxmlformats.org/officeDocument/2006/relationships/hyperlink" Target="https://litmus.com/folders/324180/emails/18529297/analytics" TargetMode="External"/><Relationship Id="rId10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31" Type="http://schemas.openxmlformats.org/officeDocument/2006/relationships/hyperlink" Target="https://litmus.com/folders/324180/emails/18452988/analytics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22" Type="http://schemas.openxmlformats.org/officeDocument/2006/relationships/hyperlink" Target="https://experience.adobe.com/" TargetMode="External"/><Relationship Id="rId27" Type="http://schemas.openxmlformats.org/officeDocument/2006/relationships/hyperlink" Target="https://litmus.com/folders/324180/emails/18380262/analytics" TargetMode="External"/><Relationship Id="rId30" Type="http://schemas.openxmlformats.org/officeDocument/2006/relationships/hyperlink" Target="https://litmus.com/folders/324180/emails/18452986/analytics" TargetMode="External"/><Relationship Id="rId35" Type="http://schemas.openxmlformats.org/officeDocument/2006/relationships/hyperlink" Target="https://litmus.com/folders/324180/emails/18485781/analytics" TargetMode="External"/><Relationship Id="rId43" Type="http://schemas.openxmlformats.org/officeDocument/2006/relationships/table" Target="../tables/table1.xml"/><Relationship Id="rId8" Type="http://schemas.openxmlformats.org/officeDocument/2006/relationships/hyperlink" Target="https://experience.adobe.com/" TargetMode="External"/><Relationship Id="rId3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33" Type="http://schemas.openxmlformats.org/officeDocument/2006/relationships/hyperlink" Target="https://litmus.com/folders/324180/emails/18452759/analytics" TargetMode="External"/><Relationship Id="rId38" Type="http://schemas.openxmlformats.org/officeDocument/2006/relationships/hyperlink" Target="https://litmus.com/folders/324180/emails/18619780/analy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P26"/>
  <sheetViews>
    <sheetView tabSelected="1" topLeftCell="B1" workbookViewId="0">
      <pane ySplit="1" topLeftCell="E17" activePane="bottomLeft" state="frozen"/>
      <selection pane="bottomLeft" activeCell="O23" sqref="O23"/>
    </sheetView>
  </sheetViews>
  <sheetFormatPr defaultColWidth="10.875" defaultRowHeight="32.1" customHeight="1"/>
  <cols>
    <col min="1" max="1" width="8.875" style="14" customWidth="1"/>
    <col min="2" max="2" width="66.5" style="20" customWidth="1"/>
    <col min="3" max="3" width="14.125" style="21" customWidth="1"/>
    <col min="4" max="4" width="14.375" style="22" bestFit="1" customWidth="1"/>
    <col min="5" max="5" width="14.375" style="22" customWidth="1"/>
    <col min="6" max="6" width="15.125" style="14" bestFit="1" customWidth="1"/>
    <col min="7" max="7" width="13.375" style="36" customWidth="1"/>
    <col min="8" max="8" width="14.625" style="36" customWidth="1"/>
    <col min="9" max="9" width="11.5" style="23" customWidth="1"/>
    <col min="10" max="10" width="15.375" style="24" customWidth="1"/>
    <col min="11" max="11" width="15.875" style="14" customWidth="1"/>
    <col min="12" max="12" width="21" style="43" customWidth="1"/>
    <col min="13" max="13" width="17.125" style="24" customWidth="1"/>
    <col min="14" max="14" width="14.625" style="23" customWidth="1"/>
    <col min="15" max="15" width="15.375" style="14" customWidth="1"/>
    <col min="16" max="16" width="52" style="55" customWidth="1"/>
    <col min="17" max="16384" width="10.875" style="14"/>
  </cols>
  <sheetData>
    <row r="1" spans="1:16" s="6" customFormat="1" ht="32.1" customHeight="1">
      <c r="A1" s="44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2" t="s">
        <v>6</v>
      </c>
      <c r="H1" s="37" t="s">
        <v>7</v>
      </c>
      <c r="I1" s="4" t="s">
        <v>8</v>
      </c>
      <c r="J1" s="48" t="s">
        <v>9</v>
      </c>
      <c r="K1" s="5" t="s">
        <v>10</v>
      </c>
      <c r="L1" s="41" t="s">
        <v>11</v>
      </c>
      <c r="M1" s="30" t="s">
        <v>12</v>
      </c>
      <c r="N1" s="30" t="s">
        <v>13</v>
      </c>
      <c r="O1" s="30" t="s">
        <v>14</v>
      </c>
      <c r="P1" s="52" t="s">
        <v>15</v>
      </c>
    </row>
    <row r="2" spans="1:16" s="10" customFormat="1" ht="32.1" customHeight="1">
      <c r="A2" s="45">
        <v>31</v>
      </c>
      <c r="B2" s="28" t="s">
        <v>16</v>
      </c>
      <c r="C2" s="25">
        <v>45839</v>
      </c>
      <c r="D2" s="26" t="s">
        <v>17</v>
      </c>
      <c r="E2" s="26" t="s">
        <v>18</v>
      </c>
      <c r="F2" s="7">
        <v>9564</v>
      </c>
      <c r="G2" s="33">
        <v>5260</v>
      </c>
      <c r="H2" s="38">
        <v>50</v>
      </c>
      <c r="I2" s="9">
        <v>3</v>
      </c>
      <c r="J2" s="49">
        <f>(Table1[[#This Row],[unsub]]/Table1[[#This Row],[unique-sends]])*100</f>
        <v>3.1367628607277286E-2</v>
      </c>
      <c r="K2" s="8">
        <f>Table1[[#This Row],[unique-opens]] / Table1[[#This Row],[unique-sends]] * 100</f>
        <v>54.997908824759513</v>
      </c>
      <c r="L2" s="42">
        <f>Table1[[#This Row],[unique-clicks]] / Table1[[#This Row],[unique-sends]] * 100</f>
        <v>0.52279381012128812</v>
      </c>
      <c r="M2" s="9">
        <v>61.9</v>
      </c>
      <c r="N2" s="9">
        <v>19</v>
      </c>
      <c r="O2" s="9">
        <v>19</v>
      </c>
      <c r="P2" s="56" t="s">
        <v>19</v>
      </c>
    </row>
    <row r="3" spans="1:16" ht="32.1" customHeight="1">
      <c r="A3" s="19">
        <v>31</v>
      </c>
      <c r="B3" s="28" t="s">
        <v>16</v>
      </c>
      <c r="C3" s="18">
        <v>45839</v>
      </c>
      <c r="D3" s="17" t="s">
        <v>20</v>
      </c>
      <c r="E3" s="26" t="s">
        <v>18</v>
      </c>
      <c r="F3" s="15">
        <v>230</v>
      </c>
      <c r="G3" s="34">
        <v>132</v>
      </c>
      <c r="H3" s="39">
        <v>0</v>
      </c>
      <c r="I3" s="19">
        <v>0</v>
      </c>
      <c r="J3" s="50">
        <f>(Table1[[#This Row],[unsub]]/Table1[[#This Row],[unique-sends]])*100</f>
        <v>0</v>
      </c>
      <c r="K3" s="8">
        <f>Table1[[#This Row],[unique-opens]] / Table1[[#This Row],[unique-sends]] * 100</f>
        <v>57.391304347826086</v>
      </c>
      <c r="L3" s="42">
        <f>Table1[[#This Row],[unique-clicks]] / Table1[[#This Row],[unique-sends]] * 100</f>
        <v>0</v>
      </c>
      <c r="M3" s="9">
        <v>83.3</v>
      </c>
      <c r="N3" s="9">
        <v>16.7</v>
      </c>
      <c r="O3" s="9">
        <v>0</v>
      </c>
      <c r="P3" s="53" t="s">
        <v>21</v>
      </c>
    </row>
    <row r="4" spans="1:16" ht="32.1" customHeight="1">
      <c r="A4" s="46">
        <v>31</v>
      </c>
      <c r="B4" s="27" t="s">
        <v>22</v>
      </c>
      <c r="C4" s="18">
        <v>45846</v>
      </c>
      <c r="D4" s="17" t="s">
        <v>17</v>
      </c>
      <c r="E4" s="26" t="s">
        <v>18</v>
      </c>
      <c r="F4" s="15">
        <v>8314</v>
      </c>
      <c r="G4" s="34">
        <v>3958</v>
      </c>
      <c r="H4" s="39">
        <v>126</v>
      </c>
      <c r="I4" s="19">
        <v>2</v>
      </c>
      <c r="J4" s="50">
        <f>(Table1[[#This Row],[unsub]]/Table1[[#This Row],[unique-sends]])*100</f>
        <v>2.4055809477988934E-2</v>
      </c>
      <c r="K4" s="31">
        <f>Table1[[#This Row],[unique-opens]] / Table1[[#This Row],[unique-sends]] * 100</f>
        <v>47.606446956940104</v>
      </c>
      <c r="L4" s="42">
        <f>Table1[[#This Row],[unique-clicks]] / Table1[[#This Row],[unique-sends]] * 100</f>
        <v>1.5155159971133028</v>
      </c>
      <c r="M4" s="9">
        <v>78.8</v>
      </c>
      <c r="N4" s="9">
        <v>14.1</v>
      </c>
      <c r="O4" s="9">
        <v>7.1</v>
      </c>
      <c r="P4" s="53" t="s">
        <v>23</v>
      </c>
    </row>
    <row r="5" spans="1:16" ht="32.1" customHeight="1">
      <c r="A5" s="19">
        <v>31</v>
      </c>
      <c r="B5" s="27" t="s">
        <v>22</v>
      </c>
      <c r="C5" s="18">
        <v>45846</v>
      </c>
      <c r="D5" s="17" t="s">
        <v>20</v>
      </c>
      <c r="E5" s="26" t="s">
        <v>18</v>
      </c>
      <c r="F5" s="15">
        <v>465</v>
      </c>
      <c r="G5" s="34">
        <v>279</v>
      </c>
      <c r="H5" s="39">
        <v>11</v>
      </c>
      <c r="I5" s="19">
        <v>0</v>
      </c>
      <c r="J5" s="50">
        <f>(Table1[[#This Row],[unsub]]/Table1[[#This Row],[unique-sends]])*100</f>
        <v>0</v>
      </c>
      <c r="K5" s="31">
        <f>Table1[[#This Row],[unique-opens]] / Table1[[#This Row],[unique-sends]] * 100</f>
        <v>60</v>
      </c>
      <c r="L5" s="42">
        <f>Table1[[#This Row],[unique-clicks]] / Table1[[#This Row],[unique-sends]] * 100</f>
        <v>2.3655913978494625</v>
      </c>
      <c r="M5" s="9">
        <v>60</v>
      </c>
      <c r="N5" s="9">
        <v>20</v>
      </c>
      <c r="O5" s="9">
        <v>20</v>
      </c>
      <c r="P5" s="53" t="s">
        <v>24</v>
      </c>
    </row>
    <row r="6" spans="1:16" ht="32.1" customHeight="1">
      <c r="A6" s="46">
        <v>30</v>
      </c>
      <c r="B6" s="27" t="s">
        <v>25</v>
      </c>
      <c r="C6" s="18">
        <v>45846</v>
      </c>
      <c r="D6" s="17" t="s">
        <v>17</v>
      </c>
      <c r="E6" s="26" t="s">
        <v>18</v>
      </c>
      <c r="F6" s="15">
        <v>2085</v>
      </c>
      <c r="G6" s="34">
        <v>1052</v>
      </c>
      <c r="H6" s="39">
        <v>102</v>
      </c>
      <c r="I6" s="19">
        <v>0</v>
      </c>
      <c r="J6" s="50">
        <f>(Table1[[#This Row],[unsub]]/Table1[[#This Row],[unique-sends]])*100</f>
        <v>0</v>
      </c>
      <c r="K6" s="31">
        <f>Table1[[#This Row],[unique-opens]] / Table1[[#This Row],[unique-sends]] * 100</f>
        <v>50.455635491606706</v>
      </c>
      <c r="L6" s="42">
        <f>Table1[[#This Row],[unique-clicks]] / Table1[[#This Row],[unique-sends]] * 100</f>
        <v>4.8920863309352516</v>
      </c>
      <c r="M6" s="9">
        <v>82</v>
      </c>
      <c r="N6" s="9">
        <v>8.9</v>
      </c>
      <c r="O6" s="9">
        <v>8.9</v>
      </c>
      <c r="P6" s="53" t="s">
        <v>26</v>
      </c>
    </row>
    <row r="7" spans="1:16" ht="32.1" customHeight="1">
      <c r="A7" s="13">
        <v>30</v>
      </c>
      <c r="B7" s="27" t="s">
        <v>25</v>
      </c>
      <c r="C7" s="18">
        <v>45846</v>
      </c>
      <c r="D7" s="17" t="s">
        <v>20</v>
      </c>
      <c r="E7" s="26" t="s">
        <v>18</v>
      </c>
      <c r="F7" s="11">
        <v>217</v>
      </c>
      <c r="G7" s="35">
        <v>152</v>
      </c>
      <c r="H7" s="40">
        <v>13</v>
      </c>
      <c r="I7" s="13">
        <v>0</v>
      </c>
      <c r="J7" s="51">
        <f>(Table1[[#This Row],[unsub]]/Table1[[#This Row],[unique-sends]])*100</f>
        <v>0</v>
      </c>
      <c r="K7" s="8">
        <f>Table1[[#This Row],[unique-opens]] / Table1[[#This Row],[unique-sends]] * 100</f>
        <v>70.046082949308754</v>
      </c>
      <c r="L7" s="42">
        <f>Table1[[#This Row],[unique-clicks]] / Table1[[#This Row],[unique-sends]] * 100</f>
        <v>5.9907834101382482</v>
      </c>
      <c r="M7" s="9">
        <v>73.099999999999994</v>
      </c>
      <c r="N7" s="9">
        <v>19.2</v>
      </c>
      <c r="O7" s="9">
        <v>7.7</v>
      </c>
      <c r="P7" s="53" t="s">
        <v>27</v>
      </c>
    </row>
    <row r="8" spans="1:16" ht="32.1" customHeight="1">
      <c r="A8" s="46">
        <v>30</v>
      </c>
      <c r="B8" s="27" t="s">
        <v>28</v>
      </c>
      <c r="C8" s="18">
        <v>45846</v>
      </c>
      <c r="D8" s="17" t="s">
        <v>17</v>
      </c>
      <c r="E8" s="26" t="s">
        <v>18</v>
      </c>
      <c r="F8" s="15">
        <v>8369</v>
      </c>
      <c r="G8" s="34">
        <v>4411</v>
      </c>
      <c r="H8" s="39">
        <v>235</v>
      </c>
      <c r="I8" s="19">
        <v>1</v>
      </c>
      <c r="J8" s="50">
        <f>(Table1[[#This Row],[unsub]]/Table1[[#This Row],[unique-sends]])*100</f>
        <v>1.1948858883976579E-2</v>
      </c>
      <c r="K8" s="31">
        <f>Table1[[#This Row],[unique-opens]] / Table1[[#This Row],[unique-sends]] * 100</f>
        <v>52.70641653722069</v>
      </c>
      <c r="L8" s="42">
        <f>Table1[[#This Row],[unique-clicks]] / Table1[[#This Row],[unique-sends]] * 100</f>
        <v>2.8079818377344963</v>
      </c>
      <c r="M8" s="9">
        <v>73.599999999999994</v>
      </c>
      <c r="N8" s="9">
        <v>14.6</v>
      </c>
      <c r="O8" s="9">
        <v>11.8</v>
      </c>
      <c r="P8" s="53" t="s">
        <v>29</v>
      </c>
    </row>
    <row r="9" spans="1:16" ht="32.1" customHeight="1">
      <c r="A9" s="13">
        <v>30</v>
      </c>
      <c r="B9" s="27" t="s">
        <v>28</v>
      </c>
      <c r="C9" s="18">
        <v>45846</v>
      </c>
      <c r="D9" s="17" t="s">
        <v>20</v>
      </c>
      <c r="E9" s="26" t="s">
        <v>18</v>
      </c>
      <c r="F9" s="11">
        <v>1253</v>
      </c>
      <c r="G9" s="35">
        <v>800</v>
      </c>
      <c r="H9" s="40">
        <v>46</v>
      </c>
      <c r="I9" s="13">
        <v>0</v>
      </c>
      <c r="J9" s="51">
        <f>(Table1[[#This Row],[unsub]]/Table1[[#This Row],[unique-sends]])*100</f>
        <v>0</v>
      </c>
      <c r="K9" s="8">
        <f>Table1[[#This Row],[unique-opens]] / Table1[[#This Row],[unique-sends]] * 100</f>
        <v>63.846767757382281</v>
      </c>
      <c r="L9" s="42">
        <f>Table1[[#This Row],[unique-clicks]] / Table1[[#This Row],[unique-sends]] * 100</f>
        <v>3.6711891460494814</v>
      </c>
      <c r="M9" s="9">
        <v>66.7</v>
      </c>
      <c r="N9" s="9">
        <v>25.3</v>
      </c>
      <c r="O9" s="9">
        <v>8.1</v>
      </c>
      <c r="P9" s="53" t="s">
        <v>30</v>
      </c>
    </row>
    <row r="10" spans="1:16" ht="32.1" customHeight="1">
      <c r="A10" s="46">
        <v>30</v>
      </c>
      <c r="B10" s="27" t="s">
        <v>31</v>
      </c>
      <c r="C10" s="18">
        <v>45848</v>
      </c>
      <c r="D10" s="17" t="s">
        <v>17</v>
      </c>
      <c r="E10" s="26" t="s">
        <v>18</v>
      </c>
      <c r="F10" s="15">
        <v>1542</v>
      </c>
      <c r="G10" s="34">
        <v>822</v>
      </c>
      <c r="H10" s="39">
        <v>44</v>
      </c>
      <c r="I10" s="19">
        <v>0</v>
      </c>
      <c r="J10" s="50">
        <f>(Table1[[#This Row],[unsub]]/Table1[[#This Row],[unique-sends]])*100</f>
        <v>0</v>
      </c>
      <c r="K10" s="31">
        <f>Table1[[#This Row],[unique-opens]] / Table1[[#This Row],[unique-sends]] * 100</f>
        <v>53.307392996108952</v>
      </c>
      <c r="L10" s="42">
        <f>Table1[[#This Row],[unique-clicks]] / Table1[[#This Row],[unique-sends]] * 100</f>
        <v>2.8534370946822309</v>
      </c>
      <c r="M10" s="9">
        <v>75.8</v>
      </c>
      <c r="N10" s="9">
        <v>13.2</v>
      </c>
      <c r="O10" s="9">
        <v>11.1</v>
      </c>
      <c r="P10" s="53" t="s">
        <v>32</v>
      </c>
    </row>
    <row r="11" spans="1:16" ht="32.1" customHeight="1">
      <c r="A11" s="13">
        <v>30</v>
      </c>
      <c r="B11" s="27" t="s">
        <v>31</v>
      </c>
      <c r="C11" s="18">
        <v>45848</v>
      </c>
      <c r="D11" s="17" t="s">
        <v>20</v>
      </c>
      <c r="E11" s="26" t="s">
        <v>18</v>
      </c>
      <c r="F11" s="11">
        <v>182</v>
      </c>
      <c r="G11" s="35">
        <v>109</v>
      </c>
      <c r="H11" s="40">
        <v>4</v>
      </c>
      <c r="I11" s="13">
        <v>0</v>
      </c>
      <c r="J11" s="51">
        <f>(Table1[[#This Row],[unsub]]/Table1[[#This Row],[unique-sends]])*100</f>
        <v>0</v>
      </c>
      <c r="K11" s="8">
        <f>Table1[[#This Row],[unique-opens]] / Table1[[#This Row],[unique-sends]] * 100</f>
        <v>59.890109890109891</v>
      </c>
      <c r="L11" s="42">
        <f>Table1[[#This Row],[unique-clicks]] / Table1[[#This Row],[unique-sends]] * 100</f>
        <v>2.197802197802198</v>
      </c>
      <c r="M11" s="9">
        <v>66.7</v>
      </c>
      <c r="N11" s="9">
        <v>14.8</v>
      </c>
      <c r="O11" s="9">
        <v>18.5</v>
      </c>
      <c r="P11" s="53" t="s">
        <v>33</v>
      </c>
    </row>
    <row r="12" spans="1:16" ht="32.1" customHeight="1">
      <c r="A12" s="46">
        <v>61</v>
      </c>
      <c r="B12" s="27" t="s">
        <v>34</v>
      </c>
      <c r="C12" s="18">
        <v>45852</v>
      </c>
      <c r="D12" s="17" t="s">
        <v>17</v>
      </c>
      <c r="E12" s="17" t="s">
        <v>35</v>
      </c>
      <c r="F12" s="15">
        <v>320093</v>
      </c>
      <c r="G12" s="34">
        <v>144678</v>
      </c>
      <c r="H12" s="39">
        <v>4310</v>
      </c>
      <c r="I12" s="19">
        <v>4310</v>
      </c>
      <c r="J12" s="50">
        <f>(Table1[[#This Row],[unsub]]/Table1[[#This Row],[unique-sends]])*100</f>
        <v>1.3464836781810285</v>
      </c>
      <c r="K12" s="31">
        <f>Table1[[#This Row],[unique-opens]] / Table1[[#This Row],[unique-sends]] * 100</f>
        <v>45.19873911644428</v>
      </c>
      <c r="L12" s="42">
        <f>Table1[[#This Row],[unique-clicks]] / Table1[[#This Row],[unique-sends]] * 100</f>
        <v>1.3464836781810285</v>
      </c>
      <c r="M12" s="9">
        <v>68.5</v>
      </c>
      <c r="N12" s="9">
        <v>17.2</v>
      </c>
      <c r="O12" s="9">
        <v>14.3</v>
      </c>
      <c r="P12" s="54"/>
    </row>
    <row r="13" spans="1:16" ht="32.1" customHeight="1">
      <c r="A13" s="19">
        <v>5</v>
      </c>
      <c r="B13" s="27" t="s">
        <v>36</v>
      </c>
      <c r="C13" s="18">
        <v>45852</v>
      </c>
      <c r="D13" s="17" t="s">
        <v>20</v>
      </c>
      <c r="E13" s="17" t="s">
        <v>35</v>
      </c>
      <c r="F13" s="15">
        <v>28154</v>
      </c>
      <c r="G13" s="34">
        <v>17646</v>
      </c>
      <c r="H13" s="39">
        <v>950</v>
      </c>
      <c r="I13" s="19">
        <v>13</v>
      </c>
      <c r="J13" s="50">
        <f>(Table1[[#This Row],[unsub]]/Table1[[#This Row],[unique-sends]])*100</f>
        <v>4.617461106769908E-2</v>
      </c>
      <c r="K13" s="31">
        <f>Table1[[#This Row],[unique-opens]] / Table1[[#This Row],[unique-sends]] * 100</f>
        <v>62.676706684662932</v>
      </c>
      <c r="L13" s="42">
        <f>Table1[[#This Row],[unique-clicks]] / Table1[[#This Row],[unique-sends]] * 100</f>
        <v>3.3742985011010869</v>
      </c>
      <c r="M13" s="16">
        <v>66.3</v>
      </c>
      <c r="N13" s="19">
        <v>16.399999999999999</v>
      </c>
      <c r="O13" s="19">
        <v>17.2</v>
      </c>
      <c r="P13" s="54"/>
    </row>
    <row r="14" spans="1:16" ht="32.1" customHeight="1">
      <c r="A14" s="47">
        <v>62</v>
      </c>
      <c r="B14" s="27" t="s">
        <v>37</v>
      </c>
      <c r="C14" s="18">
        <v>45852</v>
      </c>
      <c r="D14" s="29" t="s">
        <v>17</v>
      </c>
      <c r="E14" s="17" t="s">
        <v>35</v>
      </c>
      <c r="F14" s="11">
        <v>20052</v>
      </c>
      <c r="G14" s="35">
        <v>12307</v>
      </c>
      <c r="H14" s="40">
        <v>875</v>
      </c>
      <c r="I14" s="13">
        <v>1</v>
      </c>
      <c r="J14" s="51">
        <f>(Table1[[#This Row],[unsub]]/Table1[[#This Row],[unique-sends]])*100</f>
        <v>4.9870337123478952E-3</v>
      </c>
      <c r="K14" s="8">
        <f>Table1[[#This Row],[unique-opens]] / Table1[[#This Row],[unique-sends]] * 100</f>
        <v>61.375423897865545</v>
      </c>
      <c r="L14" s="42">
        <f>Table1[[#This Row],[unique-clicks]] / Table1[[#This Row],[unique-sends]] * 100</f>
        <v>4.3636544983044079</v>
      </c>
      <c r="M14" s="12">
        <v>73.3</v>
      </c>
      <c r="N14" s="13">
        <v>15.1</v>
      </c>
      <c r="O14" s="13">
        <v>11.6</v>
      </c>
      <c r="P14" s="54"/>
    </row>
    <row r="15" spans="1:16" ht="32.1" customHeight="1">
      <c r="A15" s="13">
        <v>63</v>
      </c>
      <c r="B15" s="27" t="s">
        <v>38</v>
      </c>
      <c r="C15" s="18">
        <v>45852</v>
      </c>
      <c r="D15" s="29" t="s">
        <v>17</v>
      </c>
      <c r="E15" s="17" t="s">
        <v>35</v>
      </c>
      <c r="F15" s="11">
        <v>6012</v>
      </c>
      <c r="G15" s="35">
        <v>4122</v>
      </c>
      <c r="H15" s="40">
        <v>315</v>
      </c>
      <c r="I15" s="13">
        <v>3</v>
      </c>
      <c r="J15" s="51">
        <f>(Table1[[#This Row],[unsub]]/Table1[[#This Row],[unique-sends]])*100</f>
        <v>4.9900199600798396E-2</v>
      </c>
      <c r="K15" s="8">
        <f>Table1[[#This Row],[unique-opens]] / Table1[[#This Row],[unique-sends]] * 100</f>
        <v>68.562874251497007</v>
      </c>
      <c r="L15" s="42">
        <f>Table1[[#This Row],[unique-clicks]] / Table1[[#This Row],[unique-sends]] * 100</f>
        <v>5.2395209580838316</v>
      </c>
      <c r="M15" s="12">
        <v>76.3</v>
      </c>
      <c r="N15" s="13">
        <v>14.8</v>
      </c>
      <c r="O15" s="13">
        <v>9</v>
      </c>
      <c r="P15" s="54"/>
    </row>
    <row r="16" spans="1:16" ht="32.1" customHeight="1">
      <c r="A16" s="46">
        <v>31</v>
      </c>
      <c r="B16" s="27" t="s">
        <v>39</v>
      </c>
      <c r="C16" s="18">
        <v>45853</v>
      </c>
      <c r="D16" s="17" t="s">
        <v>17</v>
      </c>
      <c r="E16" s="17" t="s">
        <v>18</v>
      </c>
      <c r="F16" s="15">
        <v>6597</v>
      </c>
      <c r="G16" s="34">
        <v>4032</v>
      </c>
      <c r="H16" s="39">
        <v>176</v>
      </c>
      <c r="I16" s="19">
        <v>1</v>
      </c>
      <c r="J16" s="50">
        <f>(Table1[[#This Row],[unsub]]/Table1[[#This Row],[unique-sends]])*100</f>
        <v>1.5158405335758679E-2</v>
      </c>
      <c r="K16" s="31">
        <f>Table1[[#This Row],[unique-opens]] / Table1[[#This Row],[unique-sends]] * 100</f>
        <v>61.118690313778991</v>
      </c>
      <c r="L16" s="42">
        <f>Table1[[#This Row],[unique-clicks]] / Table1[[#This Row],[unique-sends]] * 100</f>
        <v>2.6678793390935271</v>
      </c>
      <c r="M16" s="9">
        <v>64</v>
      </c>
      <c r="N16" s="9">
        <v>23.4</v>
      </c>
      <c r="O16" s="9">
        <v>12.6</v>
      </c>
      <c r="P16" s="53" t="s">
        <v>40</v>
      </c>
    </row>
    <row r="17" spans="1:16" ht="32.1" customHeight="1">
      <c r="A17" s="19">
        <v>31</v>
      </c>
      <c r="B17" s="27" t="s">
        <v>39</v>
      </c>
      <c r="C17" s="18">
        <v>45853</v>
      </c>
      <c r="D17" s="17" t="s">
        <v>20</v>
      </c>
      <c r="E17" s="17" t="s">
        <v>18</v>
      </c>
      <c r="F17" s="15">
        <v>432</v>
      </c>
      <c r="G17" s="34">
        <v>306</v>
      </c>
      <c r="H17" s="39">
        <v>21</v>
      </c>
      <c r="I17" s="19">
        <v>0</v>
      </c>
      <c r="J17" s="50">
        <f>(Table1[[#This Row],[unsub]]/Table1[[#This Row],[unique-sends]])*100</f>
        <v>0</v>
      </c>
      <c r="K17" s="31">
        <f>Table1[[#This Row],[unique-opens]] / Table1[[#This Row],[unique-sends]] * 100</f>
        <v>70.833333333333343</v>
      </c>
      <c r="L17" s="42">
        <f>Table1[[#This Row],[unique-clicks]] / Table1[[#This Row],[unique-sends]] * 100</f>
        <v>4.8611111111111116</v>
      </c>
      <c r="M17" s="9">
        <v>51.2</v>
      </c>
      <c r="N17" s="9">
        <v>24.4</v>
      </c>
      <c r="O17" s="9">
        <v>4.4000000000000004</v>
      </c>
      <c r="P17" s="53" t="s">
        <v>41</v>
      </c>
    </row>
    <row r="18" spans="1:16" ht="32.1" customHeight="1">
      <c r="A18" s="46">
        <v>77</v>
      </c>
      <c r="B18" s="27" t="s">
        <v>42</v>
      </c>
      <c r="C18" s="18">
        <v>45860</v>
      </c>
      <c r="D18" s="17" t="s">
        <v>17</v>
      </c>
      <c r="E18" s="17" t="s">
        <v>43</v>
      </c>
      <c r="F18" s="11">
        <v>28</v>
      </c>
      <c r="G18" s="35">
        <v>12</v>
      </c>
      <c r="H18" s="40">
        <v>5</v>
      </c>
      <c r="I18" s="19">
        <v>0</v>
      </c>
      <c r="J18" s="50">
        <f>(Table1[[#This Row],[unsub]]/Table1[[#This Row],[unique-sends]])*100</f>
        <v>0</v>
      </c>
      <c r="K18" s="31">
        <f>Table1[[#This Row],[unique-opens]] / Table1[[#This Row],[unique-sends]] * 100</f>
        <v>42.857142857142854</v>
      </c>
      <c r="L18" s="42">
        <f>Table1[[#This Row],[unique-clicks]] / Table1[[#This Row],[unique-sends]] * 100</f>
        <v>17.857142857142858</v>
      </c>
      <c r="M18" s="16">
        <v>60</v>
      </c>
      <c r="N18" s="19">
        <v>10</v>
      </c>
      <c r="O18" s="19">
        <v>30</v>
      </c>
      <c r="P18" s="54"/>
    </row>
    <row r="19" spans="1:16" ht="32.1" customHeight="1">
      <c r="A19" s="13">
        <v>31</v>
      </c>
      <c r="B19" s="27" t="s">
        <v>44</v>
      </c>
      <c r="C19" s="18">
        <v>45861</v>
      </c>
      <c r="D19" s="29" t="s">
        <v>17</v>
      </c>
      <c r="E19" s="17" t="s">
        <v>18</v>
      </c>
      <c r="F19" s="15">
        <v>52075</v>
      </c>
      <c r="G19" s="34">
        <v>31853</v>
      </c>
      <c r="H19" s="39">
        <v>852</v>
      </c>
      <c r="I19" s="13">
        <v>53</v>
      </c>
      <c r="J19" s="50">
        <f>(Table1[[#This Row],[unsub]]/Table1[[#This Row],[unique-sends]])*100</f>
        <v>0.10177628420547288</v>
      </c>
      <c r="K19" s="31">
        <f>Table1[[#This Row],[unique-opens]] / Table1[[#This Row],[unique-sends]] * 100</f>
        <v>61.167546807489202</v>
      </c>
      <c r="L19" s="42">
        <f>Table1[[#This Row],[unique-clicks]] / Table1[[#This Row],[unique-sends]] * 100</f>
        <v>1.6361017762842056</v>
      </c>
      <c r="M19" s="9">
        <v>63.7</v>
      </c>
      <c r="N19" s="9">
        <v>22.8</v>
      </c>
      <c r="O19" s="9">
        <v>13.6</v>
      </c>
      <c r="P19" s="53" t="s">
        <v>45</v>
      </c>
    </row>
    <row r="20" spans="1:16" ht="32.1" customHeight="1">
      <c r="A20" s="47">
        <v>31</v>
      </c>
      <c r="B20" s="27" t="s">
        <v>44</v>
      </c>
      <c r="C20" s="18">
        <v>45861</v>
      </c>
      <c r="D20" s="29" t="s">
        <v>20</v>
      </c>
      <c r="E20" s="17" t="s">
        <v>18</v>
      </c>
      <c r="F20" s="11">
        <v>8068</v>
      </c>
      <c r="G20" s="35">
        <v>5683</v>
      </c>
      <c r="H20" s="40">
        <v>269</v>
      </c>
      <c r="I20" s="13">
        <v>0</v>
      </c>
      <c r="J20" s="50">
        <f>(Table1[[#This Row],[unsub]]/Table1[[#This Row],[unique-sends]])*100</f>
        <v>0</v>
      </c>
      <c r="K20" s="31">
        <f>Table1[[#This Row],[unique-opens]] / Table1[[#This Row],[unique-sends]] * 100</f>
        <v>70.438770451165098</v>
      </c>
      <c r="L20" s="42">
        <f>Table1[[#This Row],[unique-clicks]] / Table1[[#This Row],[unique-sends]] * 100</f>
        <v>3.3341596430342091</v>
      </c>
      <c r="M20" s="9">
        <v>59</v>
      </c>
      <c r="N20" s="9">
        <v>22.4</v>
      </c>
      <c r="O20" s="9">
        <v>18.600000000000001</v>
      </c>
      <c r="P20" s="53" t="s">
        <v>46</v>
      </c>
    </row>
    <row r="21" spans="1:16" ht="32.1" customHeight="1">
      <c r="A21" s="13">
        <v>31</v>
      </c>
      <c r="B21" s="27" t="s">
        <v>47</v>
      </c>
      <c r="C21" s="18">
        <v>45867</v>
      </c>
      <c r="D21" s="17" t="s">
        <v>17</v>
      </c>
      <c r="E21" s="17" t="s">
        <v>18</v>
      </c>
      <c r="F21" s="15">
        <v>8974</v>
      </c>
      <c r="G21" s="34">
        <v>5645</v>
      </c>
      <c r="H21" s="39">
        <v>165</v>
      </c>
      <c r="I21" s="19">
        <v>31</v>
      </c>
      <c r="J21" s="50">
        <f>(Table1[[#This Row],[unsub]]/Table1[[#This Row],[unique-sends]])*100</f>
        <v>0.34544238912413638</v>
      </c>
      <c r="K21" s="31">
        <f>Table1[[#This Row],[unique-opens]] / Table1[[#This Row],[unique-sends]] * 100</f>
        <v>62.903944729217741</v>
      </c>
      <c r="L21" s="42">
        <f>Table1[[#This Row],[unique-clicks]] / Table1[[#This Row],[unique-sends]] * 100</f>
        <v>1.8386449743704034</v>
      </c>
      <c r="M21" s="9">
        <v>61.8</v>
      </c>
      <c r="N21" s="9">
        <v>19.100000000000001</v>
      </c>
      <c r="O21" s="9">
        <v>19.100000000000001</v>
      </c>
      <c r="P21" s="53" t="s">
        <v>48</v>
      </c>
    </row>
    <row r="22" spans="1:16" ht="32.1" customHeight="1">
      <c r="A22" s="47">
        <v>31</v>
      </c>
      <c r="B22" s="27" t="s">
        <v>47</v>
      </c>
      <c r="C22" s="18">
        <v>45867</v>
      </c>
      <c r="D22" s="17" t="s">
        <v>20</v>
      </c>
      <c r="E22" s="17" t="s">
        <v>18</v>
      </c>
      <c r="F22" s="15">
        <v>610</v>
      </c>
      <c r="G22" s="34">
        <v>388</v>
      </c>
      <c r="H22" s="39">
        <v>12</v>
      </c>
      <c r="I22" s="19">
        <v>0</v>
      </c>
      <c r="J22" s="50">
        <f>(Table1[[#This Row],[unsub]]/Table1[[#This Row],[unique-sends]])*100</f>
        <v>0</v>
      </c>
      <c r="K22" s="31">
        <f>Table1[[#This Row],[unique-opens]] / Table1[[#This Row],[unique-sends]] * 100</f>
        <v>63.606557377049178</v>
      </c>
      <c r="L22" s="42">
        <f>Table1[[#This Row],[unique-clicks]] / Table1[[#This Row],[unique-sends]] * 100</f>
        <v>1.9672131147540985</v>
      </c>
      <c r="M22" s="9">
        <v>52.4</v>
      </c>
      <c r="N22" s="9">
        <v>14.3</v>
      </c>
      <c r="O22" s="9">
        <v>33.299999999999997</v>
      </c>
      <c r="P22" s="53" t="s">
        <v>49</v>
      </c>
    </row>
    <row r="23" spans="1:16" ht="32.1" customHeight="1">
      <c r="A23" s="19">
        <v>30</v>
      </c>
      <c r="B23" s="27" t="s">
        <v>50</v>
      </c>
      <c r="C23" s="18">
        <v>45867</v>
      </c>
      <c r="D23" s="17" t="s">
        <v>17</v>
      </c>
      <c r="E23" s="17" t="s">
        <v>18</v>
      </c>
      <c r="F23" s="15">
        <v>1628</v>
      </c>
      <c r="G23" s="34">
        <v>911</v>
      </c>
      <c r="H23" s="39">
        <v>53</v>
      </c>
      <c r="I23" s="19">
        <v>7</v>
      </c>
      <c r="J23" s="50">
        <f>(Table1[[#This Row],[unsub]]/Table1[[#This Row],[unique-sends]])*100</f>
        <v>0.42997542997542998</v>
      </c>
      <c r="K23" s="31">
        <f>Table1[[#This Row],[unique-opens]] / Table1[[#This Row],[unique-sends]] * 100</f>
        <v>55.958230958230956</v>
      </c>
      <c r="L23" s="42">
        <f>Table1[[#This Row],[unique-clicks]] / Table1[[#This Row],[unique-sends]] * 100</f>
        <v>3.2555282555282554</v>
      </c>
      <c r="M23" s="9">
        <v>0</v>
      </c>
      <c r="N23" s="9">
        <v>0</v>
      </c>
      <c r="O23" s="9">
        <v>0</v>
      </c>
      <c r="P23" s="54"/>
    </row>
    <row r="24" spans="1:16" ht="32.1" customHeight="1">
      <c r="A24" s="46">
        <v>30</v>
      </c>
      <c r="B24" s="27" t="s">
        <v>50</v>
      </c>
      <c r="C24" s="18">
        <v>45867</v>
      </c>
      <c r="D24" s="17" t="s">
        <v>20</v>
      </c>
      <c r="E24" s="17" t="s">
        <v>18</v>
      </c>
      <c r="F24" s="15">
        <v>188</v>
      </c>
      <c r="G24" s="34">
        <v>127</v>
      </c>
      <c r="H24" s="39">
        <v>16</v>
      </c>
      <c r="I24" s="19">
        <v>0</v>
      </c>
      <c r="J24" s="50">
        <f>(Table1[[#This Row],[unsub]]/Table1[[#This Row],[unique-sends]])*100</f>
        <v>0</v>
      </c>
      <c r="K24" s="31">
        <f>Table1[[#This Row],[unique-opens]] / Table1[[#This Row],[unique-sends]] * 100</f>
        <v>67.553191489361694</v>
      </c>
      <c r="L24" s="42">
        <f>Table1[[#This Row],[unique-clicks]] / Table1[[#This Row],[unique-sends]] * 100</f>
        <v>8.5106382978723403</v>
      </c>
      <c r="M24" s="9">
        <v>0</v>
      </c>
      <c r="N24" s="9">
        <v>0</v>
      </c>
      <c r="O24" s="9">
        <v>0</v>
      </c>
      <c r="P24" s="54"/>
    </row>
    <row r="25" spans="1:16" ht="32.1" customHeight="1">
      <c r="A25" s="19">
        <v>30</v>
      </c>
      <c r="B25" s="27" t="s">
        <v>51</v>
      </c>
      <c r="C25" s="18">
        <v>45867</v>
      </c>
      <c r="D25" s="17" t="s">
        <v>17</v>
      </c>
      <c r="E25" s="17" t="s">
        <v>18</v>
      </c>
      <c r="F25" s="15">
        <v>1217</v>
      </c>
      <c r="G25" s="34">
        <v>733</v>
      </c>
      <c r="H25" s="39">
        <v>38</v>
      </c>
      <c r="I25" s="19">
        <v>1</v>
      </c>
      <c r="J25" s="50">
        <f>(Table1[[#This Row],[unsub]]/Table1[[#This Row],[unique-sends]])*100</f>
        <v>8.2169268693508629E-2</v>
      </c>
      <c r="K25" s="31">
        <f>Table1[[#This Row],[unique-opens]] / Table1[[#This Row],[unique-sends]] * 100</f>
        <v>60.230073952341826</v>
      </c>
      <c r="L25" s="42">
        <f>Table1[[#This Row],[unique-clicks]] / Table1[[#This Row],[unique-sends]] * 100</f>
        <v>3.122432210353328</v>
      </c>
      <c r="M25" s="9">
        <v>0</v>
      </c>
      <c r="N25" s="9">
        <v>0</v>
      </c>
      <c r="O25" s="9">
        <v>0</v>
      </c>
      <c r="P25" s="54"/>
    </row>
    <row r="26" spans="1:16" ht="32.1" customHeight="1">
      <c r="A26" s="47">
        <v>30</v>
      </c>
      <c r="B26" s="27" t="s">
        <v>51</v>
      </c>
      <c r="C26" s="18">
        <v>45867</v>
      </c>
      <c r="D26" s="17" t="s">
        <v>20</v>
      </c>
      <c r="E26" s="17" t="s">
        <v>18</v>
      </c>
      <c r="F26" s="11">
        <v>155</v>
      </c>
      <c r="G26" s="35">
        <v>106</v>
      </c>
      <c r="H26" s="40">
        <v>4</v>
      </c>
      <c r="I26" s="13">
        <v>0</v>
      </c>
      <c r="J26" s="51">
        <f>(Table1[[#This Row],[unsub]]/Table1[[#This Row],[unique-sends]])*100</f>
        <v>0</v>
      </c>
      <c r="K26" s="8">
        <f>Table1[[#This Row],[unique-opens]] / Table1[[#This Row],[unique-sends]] * 100</f>
        <v>68.387096774193552</v>
      </c>
      <c r="L26" s="42">
        <f>Table1[[#This Row],[unique-clicks]] / Table1[[#This Row],[unique-sends]] * 100</f>
        <v>2.5806451612903225</v>
      </c>
      <c r="M26" s="9">
        <v>0</v>
      </c>
      <c r="N26" s="9">
        <v>0</v>
      </c>
      <c r="O26" s="9">
        <v>0</v>
      </c>
      <c r="P26" s="54"/>
    </row>
  </sheetData>
  <hyperlinks>
    <hyperlink ref="B2" r:id="rId1" location="/@cbus/sname:prod/journey-optimizer/journey/report/#/workspace/template/ajo-journey/541e1d3f-d064-4e8c-ad26-a2f26946d5ec" xr:uid="{A0444A8C-B658-434F-912C-6E4903003899}"/>
    <hyperlink ref="B4" r:id="rId2" location="/@cbus/sname:prod/journey-optimizer/journey/report/" xr:uid="{7F7AB8F8-DEAF-3449-99E1-B7BA87B8D6EF}"/>
    <hyperlink ref="B5" r:id="rId3" location="/@cbus/sname:prod/journey-optimizer/journey/report/" xr:uid="{B63C576D-7994-6D43-BAC0-C9CB36419E3D}"/>
    <hyperlink ref="B6" r:id="rId4" location="/@cbus/sname:prod/journey-optimizer/journey/report/" xr:uid="{55F1AE99-10CB-7148-815A-490ABAE8C7E5}"/>
    <hyperlink ref="B7" r:id="rId5" location="/@cbus/sname:prod/journey-optimizer/journey/report/" xr:uid="{E086D344-6939-0546-BD48-E1DE212F93A3}"/>
    <hyperlink ref="B8" r:id="rId6" location="/@cbus/sname:prod/journey-optimizer/journey/report/" xr:uid="{BA7A759B-B2FB-C64C-AACF-2D62F08DC76A}"/>
    <hyperlink ref="B9" r:id="rId7" location="/@cbus/sname:prod/journey-optimizer/journey/report/" xr:uid="{4D168887-CA13-A245-A790-692A0821F674}"/>
    <hyperlink ref="B10" r:id="rId8" location="/@cbus/sname:prod/journey-optimizer/journey/report/" xr:uid="{A74DA7AF-FF8B-CD43-A7F7-7E57FBD2A7BA}"/>
    <hyperlink ref="B11" r:id="rId9" location="/@cbus/sname:prod/journey-optimizer/journey/report/" xr:uid="{0DCFFBD3-AB88-B84D-96F9-F86FD4E67D64}"/>
    <hyperlink ref="B12" r:id="rId10" location="/@cbus/sname:prod/journey-optimizer/journey/report/" xr:uid="{6DF15277-6029-7343-8803-C69575ED3570}"/>
    <hyperlink ref="B13" r:id="rId11" location="/@cbus/sname:prod/journey-optimizer/journey/report/" display="EOFY Performance" xr:uid="{4F2D85B6-4267-0641-8B81-5023B9593C70}"/>
    <hyperlink ref="B14" r:id="rId12" location="/@cbus/sname:prod/journey-optimizer/journey/report/" display="EOFY Performance" xr:uid="{B316FBC2-9FEE-B340-A267-E6ECABFCA375}"/>
    <hyperlink ref="B15" r:id="rId13" location="/@cbus/sname:prod/journey-optimizer/journey/report/" display="EOFY Performance" xr:uid="{ED60402C-1452-B241-8941-D6448A79EB4B}"/>
    <hyperlink ref="B16" r:id="rId14" location="/@cbus/sname:prod/journey-optimizer/journey/report/" xr:uid="{2DDC3489-8245-B045-B27C-0C53BE66B1D3}"/>
    <hyperlink ref="B17" r:id="rId15" location="/@cbus/sname:prod/journey-optimizer/journey/report/" xr:uid="{CC18B321-7B40-B14C-B0BA-0B394F37FB1B}"/>
    <hyperlink ref="B18" r:id="rId16" location="/@cbus/sname:prod/journey-optimizer/journey/report/" display="CBUS - Corporate insurance SEN (AME) Cbus" xr:uid="{C540744B-5256-B74D-917A-E9C3183B0ED0}"/>
    <hyperlink ref="B19" r:id="rId17" location="/@cbus/sname:prod/journey-optimizer/journey/report/" xr:uid="{D2AD9D56-ED8D-A74B-BF75-E0A47B438E34}"/>
    <hyperlink ref="B20" r:id="rId18" location="/@cbus/sname:prod/journey-optimizer/journey/report/" xr:uid="{E0417873-39DF-B845-B923-0200FA9CA2F7}"/>
    <hyperlink ref="B21" r:id="rId19" location="/@cbus/sname:prod/journey-optimizer/journey/report/" xr:uid="{D74E4B1C-FE5C-C542-800C-ECA69E65CCF0}"/>
    <hyperlink ref="B22" r:id="rId20" location="/@cbus/sname:prod/journey-optimizer/journey/report/" xr:uid="{9E4CF538-4AC2-1849-8C5A-4AB7B64B6F63}"/>
    <hyperlink ref="B23" r:id="rId21" location="/@cbus/sname:prod/journey-optimizer/journey/report/" xr:uid="{B25CC288-D429-7342-8850-3247BA70AFCE}"/>
    <hyperlink ref="B24" r:id="rId22" location="/@cbus/sname:prod/journey-optimizer/journey/report/" xr:uid="{53BC90F5-EC80-0D48-BDE3-6B226F229779}"/>
    <hyperlink ref="B25" r:id="rId23" location="/@cbus/sname:prod/journey-optimizer/journey/report/" xr:uid="{9AB33328-4010-F843-B550-8D7E64EC2CD1}"/>
    <hyperlink ref="B26" r:id="rId24" location="/@cbus/sname:prod/journey-optimizer/journey/report/" xr:uid="{1CD36E2E-A888-B64A-A43F-52462AF0D631}"/>
    <hyperlink ref="B3" r:id="rId25" location="/@cbus/sname:prod/journey-optimizer/journey/report/#/workspace/template/ajo-journey/541e1d3f-d064-4e8c-ad26-a2f26946d5ec" xr:uid="{BFA6D6B9-0F92-4A98-BC01-3F66ECBAF652}"/>
    <hyperlink ref="P3" r:id="rId26" xr:uid="{51BBEF75-8B33-4A54-A5A5-C3E2872BA63D}"/>
    <hyperlink ref="P2" r:id="rId27" xr:uid="{9B91B3EB-9AC1-4462-A67A-81961D7FCB79}"/>
    <hyperlink ref="P4" r:id="rId28" xr:uid="{1077084C-D29E-4ABC-BD53-A05F91719125}"/>
    <hyperlink ref="P5" r:id="rId29" xr:uid="{E82B6BA4-E16F-492E-BCD8-911C556EA12C}"/>
    <hyperlink ref="P6" r:id="rId30" xr:uid="{6184ED25-1DF9-49D3-AC87-98D010A3B3E0}"/>
    <hyperlink ref="P7" r:id="rId31" xr:uid="{23489B88-1AF7-440D-82A5-D2C99B402CE1}"/>
    <hyperlink ref="P8" r:id="rId32" xr:uid="{29D38B7B-0EEB-4F1D-BD67-2FE0B692C886}"/>
    <hyperlink ref="P9" r:id="rId33" xr:uid="{E529B59E-BC39-41D7-A6B8-B76C65B02964}"/>
    <hyperlink ref="P10" r:id="rId34" xr:uid="{75D776C4-686E-4764-A0CE-7978746739AA}"/>
    <hyperlink ref="P11" r:id="rId35" xr:uid="{18534669-D2F7-4C45-BE71-B06E441E98C4}"/>
    <hyperlink ref="P16" r:id="rId36" xr:uid="{4456DFDD-02ED-4178-A1B2-7A56262C79A7}"/>
    <hyperlink ref="P17" r:id="rId37" xr:uid="{85BEFFFA-77A3-49CF-94D8-7F3EBFED1A80}"/>
    <hyperlink ref="P19" r:id="rId38" xr:uid="{9D50E18A-27F4-4E22-95C5-F200362F77FE}"/>
    <hyperlink ref="P20" r:id="rId39" xr:uid="{49F0C4D7-6B49-48CB-9B69-3680BAAED979}"/>
    <hyperlink ref="P21" r:id="rId40" xr:uid="{669F8622-A0EA-44FE-8AAA-EAB6EE53AEB9}"/>
    <hyperlink ref="P22" r:id="rId41" xr:uid="{3EC869FD-833C-4252-AFF2-954077725E77}"/>
  </hyperlinks>
  <pageMargins left="0.7" right="0.7" top="0.75" bottom="0.75" header="0.3" footer="0.3"/>
  <legacyDrawing r:id="rId42"/>
  <tableParts count="1">
    <tablePart r:id="rId4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FB8158-C1A2-453A-A951-1338C1FD9481}"/>
</file>

<file path=customXml/itemProps2.xml><?xml version="1.0" encoding="utf-8"?>
<ds:datastoreItem xmlns:ds="http://schemas.openxmlformats.org/officeDocument/2006/customXml" ds:itemID="{EE0ECD7C-9783-4AF2-B19D-668092346D66}"/>
</file>

<file path=customXml/itemProps3.xml><?xml version="1.0" encoding="utf-8"?>
<ds:datastoreItem xmlns:ds="http://schemas.openxmlformats.org/officeDocument/2006/customXml" ds:itemID="{9BB0AA99-F2C0-47AC-BEFF-11024E9EC09D}"/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/>
  <cp:revision/>
  <dcterms:created xsi:type="dcterms:W3CDTF">2024-09-30T04:35:43Z</dcterms:created>
  <dcterms:modified xsi:type="dcterms:W3CDTF">2025-09-30T02:47:21Z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