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5" Type="http://schemas.microsoft.com/office/2020/02/relationships/classificationlabels" Target="docMetadata/LabelInfo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325"/>
  <workbookPr/>
  <mc:AlternateContent xmlns:mc="http://schemas.openxmlformats.org/markup-compatibility/2006">
    <mc:Choice Requires="x15">
      <x15ac:absPath xmlns:x15ac="http://schemas.microsoft.com/office/spreadsheetml/2010/11/ac" url="/Users/donnagalletta/Downloads/"/>
    </mc:Choice>
  </mc:AlternateContent>
  <xr:revisionPtr revIDLastSave="0" documentId="8_{7FD7961B-DB4A-4142-BB09-0C7D802AD00E}" xr6:coauthVersionLast="47" xr6:coauthVersionMax="47" xr10:uidLastSave="{00000000-0000-0000-0000-000000000000}"/>
  <bookViews>
    <workbookView xWindow="320" yWindow="740" windowWidth="29920" windowHeight="17700" xr2:uid="{2AF7D318-117B-4C45-A242-FA29CA5E08DD}"/>
  </bookViews>
  <sheets>
    <sheet name="FY-ajo-report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1" l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J54" i="1"/>
  <c r="K54" i="1"/>
  <c r="L54" i="1"/>
  <c r="J53" i="1"/>
  <c r="K53" i="1"/>
  <c r="L53" i="1"/>
  <c r="J52" i="1"/>
  <c r="K52" i="1"/>
  <c r="L52" i="1"/>
  <c r="J47" i="1"/>
  <c r="J48" i="1"/>
  <c r="J49" i="1"/>
  <c r="J51" i="1"/>
  <c r="J50" i="1"/>
  <c r="K47" i="1"/>
  <c r="K48" i="1"/>
  <c r="K49" i="1"/>
  <c r="K51" i="1"/>
  <c r="K50" i="1"/>
  <c r="L47" i="1"/>
  <c r="L48" i="1"/>
  <c r="L49" i="1"/>
  <c r="L51" i="1"/>
  <c r="L50" i="1"/>
  <c r="J46" i="1"/>
  <c r="K46" i="1"/>
  <c r="L46" i="1"/>
  <c r="K45" i="1"/>
  <c r="L45" i="1"/>
  <c r="J45" i="1"/>
  <c r="K44" i="1"/>
  <c r="L44" i="1"/>
  <c r="J44" i="1"/>
  <c r="J43" i="1"/>
  <c r="K43" i="1"/>
  <c r="L43" i="1"/>
  <c r="J42" i="1"/>
  <c r="K42" i="1"/>
  <c r="L42" i="1"/>
  <c r="J41" i="1"/>
  <c r="K41" i="1"/>
  <c r="L41" i="1"/>
  <c r="J40" i="1"/>
  <c r="K40" i="1"/>
  <c r="L40" i="1"/>
  <c r="J39" i="1"/>
  <c r="K39" i="1"/>
  <c r="L39" i="1"/>
  <c r="L37" i="1"/>
  <c r="K37" i="1"/>
  <c r="J37" i="1"/>
  <c r="J38" i="1"/>
  <c r="K38" i="1"/>
  <c r="L38" i="1"/>
  <c r="J36" i="1"/>
  <c r="K36" i="1"/>
  <c r="L36" i="1"/>
  <c r="J35" i="1"/>
  <c r="K35" i="1"/>
  <c r="L35" i="1"/>
  <c r="J34" i="1"/>
  <c r="K34" i="1"/>
  <c r="L34" i="1"/>
  <c r="J33" i="1"/>
  <c r="K33" i="1"/>
  <c r="L33" i="1"/>
  <c r="J32" i="1"/>
  <c r="K32" i="1"/>
  <c r="L32" i="1"/>
  <c r="J31" i="1"/>
  <c r="K31" i="1"/>
  <c r="L31" i="1"/>
  <c r="J30" i="1"/>
  <c r="K30" i="1"/>
  <c r="L30" i="1"/>
  <c r="J29" i="1"/>
  <c r="K29" i="1"/>
  <c r="L29" i="1"/>
  <c r="J28" i="1"/>
  <c r="K28" i="1"/>
  <c r="L28" i="1"/>
  <c r="J27" i="1"/>
  <c r="K27" i="1"/>
  <c r="L27" i="1"/>
  <c r="L2" i="1"/>
  <c r="J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J26" i="1"/>
  <c r="J25" i="1"/>
  <c r="J24" i="1"/>
  <c r="J23" i="1"/>
  <c r="J22" i="1"/>
  <c r="J21" i="1"/>
  <c r="J19" i="1"/>
  <c r="J20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Donna Galletta</author>
  </authors>
  <commentList>
    <comment ref="F1" authorId="0" shapeId="0" xr:uid="{651A3BC9-9674-4298-9C29-D0A8752ADD35}">
      <text>
        <r>
          <rPr>
            <sz val="12"/>
            <color rgb="FF000000"/>
            <rFont val="Aptos Narrow"/>
            <family val="2"/>
          </rPr>
          <t xml:space="preserve">Donna Galletta:
</t>
        </r>
        <r>
          <rPr>
            <sz val="12"/>
            <color rgb="FF000000"/>
            <rFont val="Aptos Narrow"/>
            <family val="2"/>
          </rPr>
          <t>Unique Delivered</t>
        </r>
      </text>
    </comment>
    <comment ref="G1" authorId="0" shapeId="0" xr:uid="{761775B3-0FA0-C74F-B0E5-F8D8501271BC}">
      <text>
        <r>
          <rPr>
            <b/>
            <sz val="10"/>
            <color rgb="FF000000"/>
            <rFont val="Tahoma"/>
            <family val="2"/>
          </rPr>
          <t>Donna Galletta: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Unique Estimated Email Opens
</t>
        </r>
      </text>
    </comment>
    <comment ref="H1" authorId="0" shapeId="0" xr:uid="{CA7289F9-DD5C-094B-A1F9-837957C16609}">
      <text>
        <r>
          <rPr>
            <b/>
            <sz val="10"/>
            <color rgb="FF000000"/>
            <rFont val="Tahoma"/>
            <family val="2"/>
          </rPr>
          <t>Donna Galletta: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Unique Clicks
</t>
        </r>
      </text>
    </comment>
    <comment ref="K1" authorId="0" shapeId="0" xr:uid="{001E35C9-A833-4BAF-AFEF-45767160AAD2}">
      <text>
        <r>
          <rPr>
            <sz val="12"/>
            <color rgb="FF000000"/>
            <rFont val="Aptos Narrow"/>
            <family val="2"/>
          </rPr>
          <t xml:space="preserve">Donna Galletta:
</t>
        </r>
        <r>
          <rPr>
            <sz val="12"/>
            <color rgb="FF000000"/>
            <rFont val="Aptos Narrow"/>
            <family val="2"/>
          </rPr>
          <t>Unique Estimated Email Opens</t>
        </r>
      </text>
    </comment>
    <comment ref="L1" authorId="0" shapeId="0" xr:uid="{804E0167-C66F-4E99-BA53-5FA4C0ED2323}">
      <text>
        <r>
          <rPr>
            <sz val="12"/>
            <color rgb="FF000000"/>
            <rFont val="Aptos Narrow"/>
            <family val="2"/>
          </rPr>
          <t xml:space="preserve">Donna Galletta:
</t>
        </r>
        <r>
          <rPr>
            <sz val="12"/>
            <color rgb="FF000000"/>
            <rFont val="Aptos Narrow"/>
            <family val="2"/>
          </rPr>
          <t xml:space="preserve">Unique Clicks (AJO)
</t>
        </r>
      </text>
    </comment>
    <comment ref="M1" authorId="0" shapeId="0" xr:uid="{C532881C-78D0-47C7-88B0-EC09AAD9C203}">
      <text>
        <r>
          <rPr>
            <sz val="12"/>
            <color rgb="FF000000"/>
            <rFont val="Aptos Narrow"/>
            <family val="2"/>
          </rPr>
          <t xml:space="preserve">Donna Galletta:
</t>
        </r>
        <r>
          <rPr>
            <sz val="12"/>
            <color rgb="FF000000"/>
            <rFont val="Aptos Narrow"/>
            <family val="2"/>
          </rPr>
          <t xml:space="preserve">Unique Clicks (AJO)
</t>
        </r>
      </text>
    </comment>
    <comment ref="Q1" authorId="0" shapeId="0" xr:uid="{C85A22D2-5413-4932-95A0-6343FF53898D}">
      <text>
        <r>
          <rPr>
            <sz val="12"/>
            <color theme="1"/>
            <rFont val="Aptos Narrow"/>
            <family val="2"/>
            <scheme val="minor"/>
          </rPr>
          <t>Donna Galletta:
Filter via: 
Aggregate Report</t>
        </r>
      </text>
    </comment>
  </commentList>
</comments>
</file>

<file path=xl/sharedStrings.xml><?xml version="1.0" encoding="utf-8"?>
<sst xmlns="http://schemas.openxmlformats.org/spreadsheetml/2006/main" count="219" uniqueCount="99">
  <si>
    <t>img-id</t>
  </si>
  <si>
    <t>name</t>
  </si>
  <si>
    <t>date</t>
  </si>
  <si>
    <t>brand</t>
  </si>
  <si>
    <t>type</t>
  </si>
  <si>
    <t>unique-sends</t>
  </si>
  <si>
    <t>unique-opens</t>
  </si>
  <si>
    <t>unique-clicks</t>
  </si>
  <si>
    <t>unsub</t>
  </si>
  <si>
    <t>unsub-pc</t>
  </si>
  <si>
    <t>unique-opens-pc</t>
  </si>
  <si>
    <t>unique-clicks-pc</t>
  </si>
  <si>
    <t>ctor-pc</t>
  </si>
  <si>
    <t>read-over-8s</t>
  </si>
  <si>
    <t>read-under-8s</t>
  </si>
  <si>
    <t>read-under-2s</t>
  </si>
  <si>
    <t>Litmus-tacking-id</t>
  </si>
  <si>
    <t xml:space="preserve">ALL BRANDS - WEBINAR - JUL 25 - Financial Literacy - Invite </t>
  </si>
  <si>
    <t>Cbus</t>
  </si>
  <si>
    <t>Event</t>
  </si>
  <si>
    <t>https://litmus.com/folders/324180/emails/18380262/analytics</t>
  </si>
  <si>
    <t>Media</t>
  </si>
  <si>
    <t>https://litmus.com/folders/358386/emails/18105943/analytics</t>
  </si>
  <si>
    <t>WEBINAR - WAG - JUL Super health check seminar INVITE</t>
  </si>
  <si>
    <t>https://litmus.com/folders/324180/emails/18300323/analytics</t>
  </si>
  <si>
    <t>https://litmus.com/folders/324180/emails/18300326/analytics</t>
  </si>
  <si>
    <t xml:space="preserve">SEMINAR - AUG (TAS) Retirement Seminar &amp; webinars (CBUS &amp; MS) INVITE </t>
  </si>
  <si>
    <t>https://litmus.com/folders/324180/emails/18452986/analytics</t>
  </si>
  <si>
    <t>https://litmus.com/folders/324180/emails/18452988/analytics</t>
  </si>
  <si>
    <t>WEBINAR - JUL Transition to Retirement strategy (TTR) INVITE</t>
  </si>
  <si>
    <t>https://litmus.com/folders/324180/emails/18452760/analytics</t>
  </si>
  <si>
    <t>https://litmus.com/folders/324180/emails/18452759/analytics</t>
  </si>
  <si>
    <t>SEMINAR - AUG (CAN) Retirement Seminar &amp; webinars (CBUS &amp; MS) INVITE</t>
  </si>
  <si>
    <t>https://litmus.com/folders/324180/emails/18485780/analytics</t>
  </si>
  <si>
    <t>https://litmus.com/folders/324180/emails/18485781/analytics</t>
  </si>
  <si>
    <t>EOFY Performance - Accum</t>
  </si>
  <si>
    <t>Marketing</t>
  </si>
  <si>
    <t>EOFY Performance - Media</t>
  </si>
  <si>
    <t>EOFY Performance - HNW</t>
  </si>
  <si>
    <t>https://litmus.com/folders/405552/emails/18364177/analytics</t>
  </si>
  <si>
    <t>EOFY Performance - SIS</t>
  </si>
  <si>
    <t>WEBINAR - WAG - JUL How much is enough? INVITE</t>
  </si>
  <si>
    <t>https://litmus.com/folders/324180/emails/18529297/analytics</t>
  </si>
  <si>
    <t>https://litmus.com/folders/324180/emails/18529296/analytics</t>
  </si>
  <si>
    <t>CBUS - Corporate insurance SEN (AME)</t>
  </si>
  <si>
    <t>Comms</t>
  </si>
  <si>
    <t>WEBINAR - JUL EOFY Investment Update INVITE</t>
  </si>
  <si>
    <t>https://litmus.com/folders/324180/emails/18619780/analytics</t>
  </si>
  <si>
    <t>https://litmus.com/folders/324180/emails/18619775/analytics</t>
  </si>
  <si>
    <t>WEBINAR - WAG - AUG Choosing the right investment option INVITE</t>
  </si>
  <si>
    <t>https://litmus.com/folders/324180/emails/18679502/analytics</t>
  </si>
  <si>
    <t>https://litmus.com/folders/324180/emails/18679501/analytics</t>
  </si>
  <si>
    <t>SEMINAR - AUG (TAS) Retirement Seminar &amp; webinars (CBUS &amp; MS) REMINDER</t>
  </si>
  <si>
    <t>SEMINAR - AUG (CAN) Retirement Seminar &amp; webinars (CBUS &amp; MS) REMINDER</t>
  </si>
  <si>
    <t>EOFY investment performance campaign (Microsoft Accum)Week 1</t>
  </si>
  <si>
    <t>https://litmus.com/folders/405552/emails/18192937/analytics</t>
  </si>
  <si>
    <t>EOFY investment performance campaign (Microsoft Accum)Week 2</t>
  </si>
  <si>
    <t>EOFY investment performance campaign (Microsoft Accum)Week 3</t>
  </si>
  <si>
    <t>WEBINAR - WAG - AUG Super health check seminar INVITE</t>
  </si>
  <si>
    <t>https://litmus.com/folders/358386/emails/18527135/analytics</t>
  </si>
  <si>
    <t>https://litmus.com/folders/324180/emails/18752356/analytics</t>
  </si>
  <si>
    <t>SEMINAR - SEP (VIC Mornington) Retirement Seminar &amp; webinars Invite</t>
  </si>
  <si>
    <t>https://litmus.com/folders/324180/emails/18752012/analytics</t>
  </si>
  <si>
    <t>https://litmus.com/folders/366549/emails/18664429/analytics</t>
  </si>
  <si>
    <t>WEBINAR - WAG - AUG Financial Literacy INVITE</t>
  </si>
  <si>
    <t>https://litmus.com/folders/324180/emails/18823362/analytics</t>
  </si>
  <si>
    <t>https://litmus.com/folders/324180/emails/18823361/analytics</t>
  </si>
  <si>
    <t xml:space="preserve">SEMINAR - SEP (VIC) Retirement Info Forum (RIF) (CBUS) INVITE </t>
  </si>
  <si>
    <t>https://litmus.com/folders/366549/emails/18737825/analytics</t>
  </si>
  <si>
    <t>SEMINAR - SEP (VIC Doncaster) Retirement Seminar &amp; webinars (CBUS &amp; MS) INVITE</t>
  </si>
  <si>
    <t>https://litmus.com/folders/324180/emails/18892611/analytics</t>
  </si>
  <si>
    <t>https://litmus.com/folders/324180/emails/18892607/analytics</t>
  </si>
  <si>
    <t>Cbus Advocacy Research Survey</t>
  </si>
  <si>
    <t>Other</t>
  </si>
  <si>
    <t>https://litmus.com/folders/421343/emails/18865528/analytics</t>
  </si>
  <si>
    <t>WEBINAR - WAG - SEP Discover your insurance options within super (CBUS only)</t>
  </si>
  <si>
    <t>https://litmus.com/folders/324180/emails/18965907/analytics</t>
  </si>
  <si>
    <t>SEMINAR - SEP (VIC Mornington) Retirement Seminar &amp; webinars (CBUS &amp; MS) REMINDER</t>
  </si>
  <si>
    <t>EOFY investment performance campaign (Microsoft Media)</t>
  </si>
  <si>
    <t>EOFY investment performance campaign (Microsoft SIS)</t>
  </si>
  <si>
    <t>EOFY investment performance campaign (Microsoft HNW)</t>
  </si>
  <si>
    <t>SIS Acquisition Sept 2025 - Segment 1 - Cbus</t>
  </si>
  <si>
    <t>https://litmus.com/folders/418112/emails/18808546/analytics</t>
  </si>
  <si>
    <t>SIS Acquisition Sept 2025 - Segment 1 - Media</t>
  </si>
  <si>
    <t>https://litmus.com/folders/418112/emails/18807835/analytics</t>
  </si>
  <si>
    <t>SIS Acquisition Sept 2025 - Segment 2 - Cbus</t>
  </si>
  <si>
    <t>https://litmus.com/folders/418112/emails/18808545/analytics</t>
  </si>
  <si>
    <t>SIS Acquisition Sept 2025 - Segment 2 - Media</t>
  </si>
  <si>
    <t>https://litmus.com/folders/418112/emails/18808822/analytics</t>
  </si>
  <si>
    <t>SIS Acquisition Sept 2025 - Segment 3 - Media</t>
  </si>
  <si>
    <t>https://litmus.com/folders/418112/emails/18808813/analytics</t>
  </si>
  <si>
    <t>SIS Acquisition Sept 2025 - Segment 3 - Cbus B</t>
  </si>
  <si>
    <t>https://litmus.com/folders/418112/emails/18808542/analytics</t>
  </si>
  <si>
    <t>SIS Acquisition Sept 2025 - Segment 3 - Cbus A</t>
  </si>
  <si>
    <t>https://litmus.com/folders/418112/emails/18808544/analytics</t>
  </si>
  <si>
    <t>SIS Acquisition Sept 2025 - Segment 4  - Media</t>
  </si>
  <si>
    <t>https://litmus.com/folders/418112/emails/18808809/analytics</t>
  </si>
  <si>
    <t>SIS Acquisition Sept 2025 - Segment 4  - Cbus</t>
  </si>
  <si>
    <t>https://litmus.com/folders/418112/emails/18808537/analytics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</si>
</sst>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3">
    <font>
      <sz val="12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sz val="12"/>
      <color rgb="FF000000"/>
      <name val="Aptos Narrow"/>
      <family val="2"/>
    </font>
    <font>
      <sz val="11"/>
      <color theme="1" tint="0.14993743705557422"/>
      <name val="Aptos Narrow"/>
      <family val="2"/>
      <scheme val="minor"/>
    </font>
    <font>
      <sz val="11"/>
      <color theme="1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b/>
      <sz val="11"/>
      <color theme="1" tint="0.499984740745262"/>
      <name val="Arial"/>
      <family val="2"/>
    </font>
    <font>
      <sz val="11"/>
      <color theme="1" tint="0.499984740745262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b/>
      <sz val="11"/>
      <color theme="5"/>
      <name val="Arial"/>
      <family val="2"/>
    </font>
    <font>
      <b/>
      <sz val="11"/>
      <color theme="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16">
    <border>
      <left/>
      <right/>
      <top/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1" tint="0.34998626667073579"/>
      </bottom>
      <diagonal/>
    </border>
    <border>
      <left style="thin">
        <color theme="2"/>
      </left>
      <right style="thin">
        <color theme="2"/>
      </right>
      <top/>
      <bottom style="thin">
        <color theme="2"/>
      </bottom>
      <diagonal/>
    </border>
    <border>
      <left/>
      <right style="thin">
        <color theme="2"/>
      </right>
      <top/>
      <bottom style="thin">
        <color theme="2"/>
      </bottom>
      <diagonal/>
    </border>
    <border>
      <left style="thin">
        <color theme="2"/>
      </left>
      <right/>
      <top/>
      <bottom style="thin">
        <color theme="2"/>
      </bottom>
      <diagonal/>
    </border>
    <border>
      <left style="thin">
        <color theme="2"/>
      </left>
      <right/>
      <top style="thin">
        <color theme="2"/>
      </top>
      <bottom style="thin">
        <color theme="2"/>
      </bottom>
      <diagonal/>
    </border>
    <border>
      <left/>
      <right style="thin">
        <color theme="2"/>
      </right>
      <top/>
      <bottom style="thin">
        <color theme="1" tint="0.34998626667073579"/>
      </bottom>
      <diagonal/>
    </border>
    <border>
      <left style="thin">
        <color theme="2"/>
      </left>
      <right style="thin">
        <color theme="2"/>
      </right>
      <top/>
      <bottom style="thin">
        <color theme="1" tint="0.34998626667073579"/>
      </bottom>
      <diagonal/>
    </border>
    <border>
      <left style="thin">
        <color theme="2"/>
      </left>
      <right/>
      <top/>
      <bottom style="thin">
        <color theme="1" tint="0.34998626667073579"/>
      </bottom>
      <diagonal/>
    </border>
    <border>
      <left/>
      <right style="thin">
        <color theme="2"/>
      </right>
      <top style="thin">
        <color theme="2"/>
      </top>
      <bottom/>
      <diagonal/>
    </border>
    <border>
      <left style="thin">
        <color theme="2"/>
      </left>
      <right style="thin">
        <color theme="2"/>
      </right>
      <top style="thin">
        <color theme="2"/>
      </top>
      <bottom/>
      <diagonal/>
    </border>
    <border>
      <left style="thin">
        <color theme="2"/>
      </left>
      <right/>
      <top style="thin">
        <color theme="2"/>
      </top>
      <bottom/>
      <diagonal/>
    </border>
    <border>
      <left style="thin">
        <color theme="2"/>
      </left>
      <right style="thin">
        <color theme="2"/>
      </right>
      <top/>
      <bottom/>
      <diagonal/>
    </border>
    <border>
      <left style="thin">
        <color theme="2"/>
      </left>
      <right/>
      <top/>
      <bottom/>
      <diagonal/>
    </border>
    <border>
      <left/>
      <right style="thin">
        <color theme="2"/>
      </right>
      <top style="thin">
        <color theme="2"/>
      </top>
      <bottom style="thin">
        <color theme="2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14" fontId="3" fillId="0" borderId="0">
      <alignment horizontal="right" vertical="center" indent="2"/>
    </xf>
    <xf numFmtId="0" fontId="3" fillId="0" borderId="0"/>
  </cellStyleXfs>
  <cellXfs count="67">
    <xf numFmtId="0" fontId="0" fillId="0" borderId="0" xfId="0"/>
    <xf numFmtId="0" fontId="5" fillId="0" borderId="7" xfId="0" applyFont="1" applyBorder="1" applyAlignment="1">
      <alignment horizontal="left" vertical="center"/>
    </xf>
    <xf numFmtId="0" fontId="5" fillId="0" borderId="8" xfId="0" applyFont="1" applyBorder="1" applyAlignment="1">
      <alignment horizontal="center" vertical="center" indent="1"/>
    </xf>
    <xf numFmtId="0" fontId="5" fillId="0" borderId="8" xfId="0" applyFont="1" applyBorder="1" applyAlignment="1">
      <alignment horizontal="right" vertical="center"/>
    </xf>
    <xf numFmtId="0" fontId="7" fillId="0" borderId="8" xfId="0" applyFont="1" applyBorder="1" applyAlignment="1">
      <alignment horizontal="right" vertical="center"/>
    </xf>
    <xf numFmtId="0" fontId="4" fillId="0" borderId="2" xfId="0" applyFont="1" applyBorder="1"/>
    <xf numFmtId="3" fontId="6" fillId="0" borderId="3" xfId="0" applyNumberFormat="1" applyFont="1" applyBorder="1" applyAlignment="1">
      <alignment vertical="center"/>
    </xf>
    <xf numFmtId="3" fontId="8" fillId="0" borderId="3" xfId="0" applyNumberFormat="1" applyFont="1" applyBorder="1" applyAlignment="1">
      <alignment vertical="center"/>
    </xf>
    <xf numFmtId="0" fontId="6" fillId="0" borderId="3" xfId="0" applyFont="1" applyBorder="1" applyAlignment="1">
      <alignment vertical="center"/>
    </xf>
    <xf numFmtId="0" fontId="4" fillId="0" borderId="3" xfId="0" applyFont="1" applyBorder="1"/>
    <xf numFmtId="3" fontId="6" fillId="0" borderId="1" xfId="0" applyNumberFormat="1" applyFont="1" applyBorder="1" applyAlignment="1">
      <alignment vertical="center"/>
    </xf>
    <xf numFmtId="2" fontId="6" fillId="0" borderId="1" xfId="0" applyNumberFormat="1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4" fillId="0" borderId="1" xfId="0" applyFont="1" applyBorder="1"/>
    <xf numFmtId="3" fontId="6" fillId="0" borderId="11" xfId="0" applyNumberFormat="1" applyFont="1" applyBorder="1" applyAlignment="1">
      <alignment vertical="center"/>
    </xf>
    <xf numFmtId="2" fontId="6" fillId="0" borderId="11" xfId="0" applyNumberFormat="1" applyFont="1" applyBorder="1" applyAlignment="1">
      <alignment vertical="center"/>
    </xf>
    <xf numFmtId="0" fontId="6" fillId="0" borderId="11" xfId="0" applyFont="1" applyBorder="1" applyAlignment="1">
      <alignment horizontal="center" vertical="center" indent="2"/>
    </xf>
    <xf numFmtId="0" fontId="6" fillId="0" borderId="11" xfId="0" applyFont="1" applyBorder="1" applyAlignment="1">
      <alignment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center" indent="1"/>
    </xf>
    <xf numFmtId="0" fontId="8" fillId="0" borderId="1" xfId="0" applyFont="1" applyBorder="1"/>
    <xf numFmtId="2" fontId="4" fillId="0" borderId="1" xfId="0" applyNumberFormat="1" applyFont="1" applyBorder="1"/>
    <xf numFmtId="0" fontId="6" fillId="0" borderId="3" xfId="0" applyFont="1" applyBorder="1" applyAlignment="1">
      <alignment horizontal="center" vertical="center" indent="1"/>
    </xf>
    <xf numFmtId="0" fontId="1" fillId="0" borderId="10" xfId="1" applyBorder="1" applyAlignment="1">
      <alignment horizontal="left" vertical="center"/>
    </xf>
    <xf numFmtId="0" fontId="1" fillId="0" borderId="4" xfId="1" applyBorder="1" applyAlignment="1">
      <alignment horizontal="left" vertical="center"/>
    </xf>
    <xf numFmtId="0" fontId="6" fillId="0" borderId="1" xfId="0" applyFont="1" applyBorder="1" applyAlignment="1">
      <alignment horizontal="center" vertical="center" indent="2"/>
    </xf>
    <xf numFmtId="0" fontId="11" fillId="0" borderId="8" xfId="0" applyFont="1" applyBorder="1" applyAlignment="1">
      <alignment horizontal="right" vertical="center"/>
    </xf>
    <xf numFmtId="3" fontId="8" fillId="0" borderId="13" xfId="0" applyNumberFormat="1" applyFont="1" applyBorder="1" applyAlignment="1">
      <alignment vertical="center"/>
    </xf>
    <xf numFmtId="1" fontId="5" fillId="0" borderId="8" xfId="0" applyNumberFormat="1" applyFont="1" applyBorder="1" applyAlignment="1">
      <alignment horizontal="right" vertical="center"/>
    </xf>
    <xf numFmtId="1" fontId="6" fillId="0" borderId="3" xfId="0" applyNumberFormat="1" applyFont="1" applyBorder="1" applyAlignment="1">
      <alignment vertical="center"/>
    </xf>
    <xf numFmtId="1" fontId="6" fillId="0" borderId="11" xfId="0" applyNumberFormat="1" applyFont="1" applyBorder="1" applyAlignment="1">
      <alignment vertical="center"/>
    </xf>
    <xf numFmtId="1" fontId="6" fillId="0" borderId="1" xfId="0" applyNumberFormat="1" applyFont="1" applyBorder="1" applyAlignment="1">
      <alignment vertical="center"/>
    </xf>
    <xf numFmtId="1" fontId="0" fillId="0" borderId="0" xfId="0" applyNumberFormat="1"/>
    <xf numFmtId="1" fontId="5" fillId="0" borderId="9" xfId="0" applyNumberFormat="1" applyFont="1" applyBorder="1" applyAlignment="1">
      <alignment horizontal="right" vertical="center"/>
    </xf>
    <xf numFmtId="1" fontId="6" fillId="0" borderId="5" xfId="0" applyNumberFormat="1" applyFont="1" applyBorder="1" applyAlignment="1">
      <alignment vertical="center"/>
    </xf>
    <xf numFmtId="1" fontId="6" fillId="0" borderId="12" xfId="0" applyNumberFormat="1" applyFont="1" applyBorder="1" applyAlignment="1">
      <alignment vertical="center"/>
    </xf>
    <xf numFmtId="1" fontId="6" fillId="0" borderId="6" xfId="0" applyNumberFormat="1" applyFont="1" applyBorder="1" applyAlignment="1">
      <alignment vertical="center"/>
    </xf>
    <xf numFmtId="2" fontId="7" fillId="0" borderId="9" xfId="0" applyNumberFormat="1" applyFont="1" applyBorder="1" applyAlignment="1">
      <alignment horizontal="right" vertical="center"/>
    </xf>
    <xf numFmtId="2" fontId="8" fillId="0" borderId="5" xfId="0" applyNumberFormat="1" applyFont="1" applyBorder="1" applyAlignment="1">
      <alignment vertical="center"/>
    </xf>
    <xf numFmtId="2" fontId="8" fillId="0" borderId="1" xfId="0" applyNumberFormat="1" applyFont="1" applyBorder="1"/>
    <xf numFmtId="0" fontId="12" fillId="0" borderId="2" xfId="0" applyFont="1" applyBorder="1" applyAlignment="1">
      <alignment horizontal="right" vertical="center"/>
    </xf>
    <xf numFmtId="0" fontId="6" fillId="2" borderId="3" xfId="0" applyFont="1" applyFill="1" applyBorder="1" applyAlignment="1">
      <alignment vertical="center"/>
    </xf>
    <xf numFmtId="0" fontId="6" fillId="2" borderId="11" xfId="0" applyFont="1" applyFill="1" applyBorder="1" applyAlignment="1">
      <alignment vertical="center"/>
    </xf>
    <xf numFmtId="0" fontId="6" fillId="2" borderId="1" xfId="0" applyFont="1" applyFill="1" applyBorder="1" applyAlignment="1">
      <alignment vertical="center"/>
    </xf>
    <xf numFmtId="2" fontId="7" fillId="0" borderId="8" xfId="0" applyNumberFormat="1" applyFont="1" applyBorder="1" applyAlignment="1">
      <alignment horizontal="right" vertical="center"/>
    </xf>
    <xf numFmtId="2" fontId="8" fillId="0" borderId="3" xfId="0" applyNumberFormat="1" applyFont="1" applyBorder="1" applyAlignment="1">
      <alignment vertical="center"/>
    </xf>
    <xf numFmtId="2" fontId="8" fillId="0" borderId="11" xfId="0" applyNumberFormat="1" applyFont="1" applyBorder="1" applyAlignment="1">
      <alignment vertical="center"/>
    </xf>
    <xf numFmtId="2" fontId="8" fillId="0" borderId="1" xfId="0" applyNumberFormat="1" applyFont="1" applyBorder="1" applyAlignment="1">
      <alignment vertical="center"/>
    </xf>
    <xf numFmtId="0" fontId="5" fillId="0" borderId="8" xfId="0" applyFont="1" applyBorder="1" applyAlignment="1">
      <alignment horizontal="left" vertical="center"/>
    </xf>
    <xf numFmtId="0" fontId="1" fillId="0" borderId="1" xfId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/>
    </xf>
    <xf numFmtId="0" fontId="1" fillId="0" borderId="3" xfId="1" applyBorder="1" applyAlignment="1">
      <alignment horizontal="left" vertical="center"/>
    </xf>
    <xf numFmtId="2" fontId="8" fillId="0" borderId="14" xfId="0" applyNumberFormat="1" applyFont="1" applyBorder="1" applyAlignment="1">
      <alignment vertical="center"/>
    </xf>
    <xf numFmtId="0" fontId="1" fillId="0" borderId="11" xfId="1" applyBorder="1" applyAlignment="1">
      <alignment horizontal="left" vertical="center"/>
    </xf>
    <xf numFmtId="0" fontId="6" fillId="0" borderId="11" xfId="0" applyFont="1" applyBorder="1" applyAlignment="1">
      <alignment horizontal="left" vertical="center"/>
    </xf>
    <xf numFmtId="0" fontId="6" fillId="0" borderId="11" xfId="0" applyFont="1" applyBorder="1" applyAlignment="1">
      <alignment horizontal="center" vertical="center" indent="3"/>
    </xf>
    <xf numFmtId="164" fontId="6" fillId="0" borderId="7" xfId="0" applyNumberFormat="1" applyFont="1" applyBorder="1" applyAlignment="1">
      <alignment vertical="center"/>
    </xf>
    <xf numFmtId="164" fontId="6" fillId="0" borderId="4" xfId="1" applyNumberFormat="1" applyFont="1" applyBorder="1" applyAlignment="1">
      <alignment vertical="center"/>
    </xf>
    <xf numFmtId="164" fontId="6" fillId="0" borderId="10" xfId="1" applyNumberFormat="1" applyFont="1" applyBorder="1" applyAlignment="1">
      <alignment vertical="center"/>
    </xf>
    <xf numFmtId="164" fontId="6" fillId="0" borderId="1" xfId="0" applyNumberFormat="1" applyFont="1" applyBorder="1"/>
    <xf numFmtId="0" fontId="1" fillId="0" borderId="1" xfId="1" applyBorder="1"/>
    <xf numFmtId="0" fontId="1" fillId="0" borderId="15" xfId="1" applyBorder="1" applyAlignment="1">
      <alignment horizontal="left" vertical="center"/>
    </xf>
    <xf numFmtId="0" fontId="0" fillId="0" borderId="1" xfId="0" applyBorder="1"/>
    <xf numFmtId="3" fontId="8" fillId="0" borderId="1" xfId="0" applyNumberFormat="1" applyFont="1" applyBorder="1" applyAlignment="1">
      <alignment vertical="center"/>
    </xf>
    <xf numFmtId="2" fontId="8" fillId="0" borderId="6" xfId="0" applyNumberFormat="1" applyFont="1" applyBorder="1" applyAlignment="1">
      <alignment vertical="center"/>
    </xf>
    <xf numFmtId="0" fontId="1" fillId="0" borderId="1" xfId="1" applyFill="1" applyBorder="1"/>
  </cellXfs>
  <cellStyles count="4">
    <cellStyle name="Date" xfId="2" xr:uid="{6F0A8B01-0191-40A2-B00A-ED1E02AD1E5F}"/>
    <cellStyle name="Hyperlink" xfId="1" builtinId="8"/>
    <cellStyle name="Normal" xfId="0" builtinId="0"/>
    <cellStyle name="Normal 3" xfId="3" xr:uid="{770A8CE4-86FC-45BF-95B8-E1D8E67E3936}"/>
  </cellStyles>
  <dxfs count="2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499984740745262"/>
        <name val="Arial"/>
        <family val="2"/>
        <scheme val="none"/>
      </font>
      <numFmt numFmtId="2" formatCode="0.00"/>
      <alignment horizontal="general" vertical="center" textRotation="0" wrapText="0" indent="0" justifyLastLine="0" shrinkToFit="0" readingOrder="0"/>
      <border diagonalUp="0" diagonalDown="0">
        <left style="thin">
          <color theme="2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499984740745262"/>
        <name val="Arial"/>
        <family val="2"/>
        <scheme val="none"/>
      </font>
      <numFmt numFmtId="2" formatCode="0.00"/>
      <alignment horizontal="general" vertical="center" textRotation="0" wrapText="0" indent="0" justifyLastLine="0" shrinkToFit="0" readingOrder="0"/>
      <border diagonalUp="0" diagonalDown="0">
        <left style="thin">
          <color theme="2"/>
        </left>
        <right/>
        <top/>
        <bottom style="thin">
          <color theme="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499984740745262"/>
        <name val="Arial"/>
        <family val="2"/>
        <scheme val="none"/>
      </font>
      <numFmt numFmtId="3" formatCode="#,##0"/>
      <alignment horizontal="general" vertical="center" textRotation="0" wrapText="0" indent="0" justifyLastLine="0" shrinkToFit="0" readingOrder="0"/>
      <border diagonalUp="0" diagonalDown="0">
        <left style="thin">
          <color theme="2"/>
        </left>
        <right style="thin">
          <color theme="2"/>
        </right>
        <top/>
        <bottom style="thin">
          <color theme="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499984740745262"/>
        <name val="Arial"/>
        <family val="2"/>
        <scheme val="none"/>
      </font>
      <numFmt numFmtId="2" formatCode="0.0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numFmt numFmtId="1" formatCode="0"/>
      <alignment horizontal="general" vertical="center" textRotation="0" wrapText="0" indent="0" justifyLastLine="0" shrinkToFit="0" readingOrder="0"/>
      <border diagonalUp="0" diagonalDown="0">
        <left style="thin">
          <color theme="2"/>
        </left>
        <right/>
        <top style="thin">
          <color theme="2"/>
        </top>
        <bottom style="thin">
          <color theme="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numFmt numFmtId="1" formatCode="0"/>
      <alignment horizontal="general" vertical="center" textRotation="0" wrapText="0" indent="0" justifyLastLine="0" shrinkToFit="0" readingOrder="0"/>
      <border diagonalUp="0" diagonalDown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numFmt numFmtId="3" formatCode="#,##0"/>
      <alignment horizontal="general" vertical="center" textRotation="0" wrapText="0" indent="0" justifyLastLine="0" shrinkToFit="0" readingOrder="0"/>
      <border diagonalUp="0" diagonalDown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alignment horizontal="center" vertical="center" textRotation="0" wrapText="0" relativeIndent="1" justifyLastLine="0" shrinkToFit="0" readingOrder="0"/>
      <border diagonalUp="0" diagonalDown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alignment horizontal="center" vertical="center" textRotation="0" wrapText="0" relativeIndent="1" justifyLastLine="0" shrinkToFit="0" readingOrder="0"/>
      <border diagonalUp="0" diagonalDown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numFmt numFmtId="164" formatCode="[$-F800]dddd\,\ mmmm\ dd\,\ yyyy"/>
      <alignment horizontal="general" vertical="center" textRotation="0" wrapText="0" indent="0" justifyLastLine="0" shrinkToFit="0" readingOrder="0"/>
      <border diagonalUp="0" diagonalDown="0">
        <left/>
        <right style="thin">
          <color theme="2"/>
        </right>
        <top style="thin">
          <color theme="2"/>
        </top>
        <bottom style="thin">
          <color theme="2"/>
        </bottom>
        <vertical/>
        <horizontal/>
      </border>
    </dxf>
    <dxf>
      <alignment horizontal="left" vertical="center" textRotation="0" wrapText="0" relativeIndent="-1" justifyLastLine="0" shrinkToFit="0" readingOrder="0"/>
      <border diagonalUp="0" diagonalDown="0">
        <left/>
        <right style="thin">
          <color theme="2"/>
        </right>
        <top style="thin">
          <color theme="2"/>
        </top>
        <bottom style="thin">
          <color theme="2"/>
        </bottom>
        <vertical/>
        <horizontal/>
      </border>
    </dxf>
    <dxf>
      <border outline="0">
        <bottom style="thin">
          <color theme="1" tint="0.34998626667073579"/>
        </bottom>
      </border>
    </dxf>
    <dxf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alignment horizontal="right" vertical="center" textRotation="0" wrapText="0" indent="0" justifyLastLine="0" shrinkToFit="0" readingOrder="0"/>
      <border diagonalUp="0" diagonalDown="0">
        <left style="thin">
          <color theme="2"/>
        </left>
        <right style="thin">
          <color theme="2"/>
        </right>
        <top/>
        <bottom/>
      </border>
    </dxf>
    <dxf>
      <font>
        <b/>
        <i val="0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0DD768E-A427-4502-A92D-DAA15A17B5EF}" name="Table1" displayName="Table1" ref="B1:Q54" totalsRowShown="0" headerRowDxfId="19" dataDxfId="18" headerRowBorderDxfId="16" tableBorderDxfId="17">
  <autoFilter ref="B1:Q54" xr:uid="{50DD768E-A427-4502-A92D-DAA15A17B5EF}"/>
  <sortState xmlns:xlrd2="http://schemas.microsoft.com/office/spreadsheetml/2017/richdata2" ref="B2:J2">
    <sortCondition ref="C1:C2"/>
  </sortState>
  <tableColumns count="16">
    <tableColumn id="1" xr3:uid="{592A3136-8A60-4650-9DF6-CD74A33464B1}" name="name" dataDxfId="15" dataCellStyle="Hyperlink"/>
    <tableColumn id="7" xr3:uid="{1F194343-9489-4FF7-8BA8-8FE4AD211F8B}" name="date" dataDxfId="14" dataCellStyle="Hyperlink"/>
    <tableColumn id="2" xr3:uid="{613F8D1F-C5D7-46FB-834A-5183617D5BF8}" name="brand" dataDxfId="13"/>
    <tableColumn id="3" xr3:uid="{39913B7C-CBB3-470C-8F4E-6888A201DA8B}" name="type" dataDxfId="12"/>
    <tableColumn id="4" xr3:uid="{0D81733F-25B3-4A7C-B3C0-DFE06A90464F}" name="unique-sends" dataDxfId="11"/>
    <tableColumn id="5" xr3:uid="{274A7B85-7FDE-4D40-8515-C885EF39314B}" name="unique-opens" dataDxfId="10"/>
    <tableColumn id="6" xr3:uid="{C860F744-163F-46E0-BC1A-15DDD6121358}" name="unique-clicks" dataDxfId="9"/>
    <tableColumn id="10" xr3:uid="{A71DAAD5-121C-41AC-A08E-BF363CF89DFE}" name="unsub" dataDxfId="8"/>
    <tableColumn id="11" xr3:uid="{3E23A808-3FEF-4D90-BACE-62A3345A0868}" name="unsub-pc" dataDxfId="7">
      <calculatedColumnFormula>(Table1[[#This Row],[unsub]]/Table1[[#This Row],[unique-sends]])*100</calculatedColumnFormula>
    </tableColumn>
    <tableColumn id="8" xr3:uid="{E7D2EFD0-301C-4002-8501-CE02665F086E}" name="unique-opens-pc" dataDxfId="6">
      <calculatedColumnFormula>Table1[[#This Row],[unique-opens]] / Table1[[#This Row],[unique-sends]] * 100</calculatedColumnFormula>
    </tableColumn>
    <tableColumn id="9" xr3:uid="{FE8ED384-E8DC-43C9-9628-C6A9E5DFA5BE}" name="unique-clicks-pc" dataDxfId="5">
      <calculatedColumnFormula>Table1[[#This Row],[unique-clicks]] / Table1[[#This Row],[unique-sends]] * 100</calculatedColumnFormula>
    </tableColumn>
    <tableColumn id="17" xr3:uid="{E60FB7EF-7008-49DF-B5E7-A73B4E9595D4}" name="ctor-pc" dataDxfId="4">
      <calculatedColumnFormula>Table1[[#This Row],[unique-clicks]] / Table1[[#This Row],[unique-opens]] * 100</calculatedColumnFormula>
    </tableColumn>
    <tableColumn id="12" xr3:uid="{3CA46112-C95F-E64B-A58D-81BDEBF2FDC4}" name="read-over-8s" dataDxfId="3"/>
    <tableColumn id="13" xr3:uid="{985DCAD1-25BF-804E-9E49-5E19FC44B93C}" name="read-under-8s" dataDxfId="2"/>
    <tableColumn id="14" xr3:uid="{986830C2-C7E6-C645-8ACD-C78E1B2E462F}" name="read-under-2s" dataDxfId="1"/>
    <tableColumn id="15" xr3:uid="{D273CFB9-324F-4CB2-B1BA-58EEE2D8C50F}" name="Litmus-tacking-id" dataDxfId="0"/>
  </tableColumns>
  <tableStyleInfo name="TableStyleLight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litmus.com/folders/358386/emails/18105943/analytics" TargetMode="External"/><Relationship Id="rId21" Type="http://schemas.openxmlformats.org/officeDocument/2006/relationships/hyperlink" Target="https://experience.adobe.com/" TargetMode="External"/><Relationship Id="rId42" Type="http://schemas.openxmlformats.org/officeDocument/2006/relationships/hyperlink" Target="https://experience.adobe.com/" TargetMode="External"/><Relationship Id="rId47" Type="http://schemas.openxmlformats.org/officeDocument/2006/relationships/hyperlink" Target="https://litmus.com/folders/405552/emails/18192937/analytics" TargetMode="External"/><Relationship Id="rId63" Type="http://schemas.openxmlformats.org/officeDocument/2006/relationships/hyperlink" Target="https://experience.adobe.com/" TargetMode="External"/><Relationship Id="rId68" Type="http://schemas.openxmlformats.org/officeDocument/2006/relationships/hyperlink" Target="https://litmus.com/folders/421343/emails/18865528/analyticshttps:/experience.adobe.com/" TargetMode="External"/><Relationship Id="rId84" Type="http://schemas.openxmlformats.org/officeDocument/2006/relationships/hyperlink" Target="https://experience.adobe.com/" TargetMode="External"/><Relationship Id="rId89" Type="http://schemas.openxmlformats.org/officeDocument/2006/relationships/hyperlink" Target="https://experience.adobe.com/" TargetMode="External"/><Relationship Id="rId16" Type="http://schemas.openxmlformats.org/officeDocument/2006/relationships/hyperlink" Target="https://experience.adobe.com/" TargetMode="External"/><Relationship Id="rId11" Type="http://schemas.openxmlformats.org/officeDocument/2006/relationships/hyperlink" Target="https://experience.adobe.com/" TargetMode="External"/><Relationship Id="rId32" Type="http://schemas.openxmlformats.org/officeDocument/2006/relationships/hyperlink" Target="https://litmus.com/folders/324180/emails/18452760/analytics" TargetMode="External"/><Relationship Id="rId37" Type="http://schemas.openxmlformats.org/officeDocument/2006/relationships/hyperlink" Target="https://litmus.com/folders/324180/emails/18529296/analytics" TargetMode="External"/><Relationship Id="rId53" Type="http://schemas.openxmlformats.org/officeDocument/2006/relationships/hyperlink" Target="https://experience.adobe.com/" TargetMode="External"/><Relationship Id="rId58" Type="http://schemas.openxmlformats.org/officeDocument/2006/relationships/hyperlink" Target="https://litmus.com/folders/324180/emails/18823362/analytics" TargetMode="External"/><Relationship Id="rId74" Type="http://schemas.openxmlformats.org/officeDocument/2006/relationships/hyperlink" Target="https://experience.adobe.com/" TargetMode="External"/><Relationship Id="rId79" Type="http://schemas.openxmlformats.org/officeDocument/2006/relationships/hyperlink" Target="https://email-gallery.netlify.app/pages/gallery/" TargetMode="External"/><Relationship Id="rId102" Type="http://schemas.openxmlformats.org/officeDocument/2006/relationships/comments" Target="../comments1.xml"/><Relationship Id="rId5" Type="http://schemas.openxmlformats.org/officeDocument/2006/relationships/hyperlink" Target="https://experience.adobe.com/" TargetMode="External"/><Relationship Id="rId90" Type="http://schemas.openxmlformats.org/officeDocument/2006/relationships/hyperlink" Target="https://experience.adobe.com/" TargetMode="External"/><Relationship Id="rId95" Type="http://schemas.openxmlformats.org/officeDocument/2006/relationships/hyperlink" Target="https://litmus.com/folders/418112/emails/18808813/analytics" TargetMode="External"/><Relationship Id="rId22" Type="http://schemas.openxmlformats.org/officeDocument/2006/relationships/hyperlink" Target="https://experience.adobe.com/" TargetMode="External"/><Relationship Id="rId27" Type="http://schemas.openxmlformats.org/officeDocument/2006/relationships/hyperlink" Target="https://litmus.com/folders/324180/emails/18380262/analytics" TargetMode="External"/><Relationship Id="rId43" Type="http://schemas.openxmlformats.org/officeDocument/2006/relationships/hyperlink" Target="https://litmus.com/folders/405552/emails/18192937/analytics" TargetMode="External"/><Relationship Id="rId48" Type="http://schemas.openxmlformats.org/officeDocument/2006/relationships/hyperlink" Target="https://experience.adobe.com/" TargetMode="External"/><Relationship Id="rId64" Type="http://schemas.openxmlformats.org/officeDocument/2006/relationships/hyperlink" Target="https://litmus.com/folders/324180/emails/18892611/analytics" TargetMode="External"/><Relationship Id="rId69" Type="http://schemas.openxmlformats.org/officeDocument/2006/relationships/hyperlink" Target="https://litmus.com/folders/324180/emails/18965907/analytics" TargetMode="External"/><Relationship Id="rId80" Type="http://schemas.openxmlformats.org/officeDocument/2006/relationships/hyperlink" Target="https://email-gallery.netlify.app/pages/gallery/" TargetMode="External"/><Relationship Id="rId85" Type="http://schemas.openxmlformats.org/officeDocument/2006/relationships/hyperlink" Target="https://experience.adobe.com/" TargetMode="External"/><Relationship Id="rId12" Type="http://schemas.openxmlformats.org/officeDocument/2006/relationships/hyperlink" Target="https://experience.adobe.com/" TargetMode="External"/><Relationship Id="rId17" Type="http://schemas.openxmlformats.org/officeDocument/2006/relationships/hyperlink" Target="https://experience.adobe.com/" TargetMode="External"/><Relationship Id="rId25" Type="http://schemas.openxmlformats.org/officeDocument/2006/relationships/hyperlink" Target="https://experience.adobe.com/" TargetMode="External"/><Relationship Id="rId33" Type="http://schemas.openxmlformats.org/officeDocument/2006/relationships/hyperlink" Target="https://litmus.com/folders/324180/emails/18452759/analytics" TargetMode="External"/><Relationship Id="rId38" Type="http://schemas.openxmlformats.org/officeDocument/2006/relationships/hyperlink" Target="https://litmus.com/folders/324180/emails/18619780/analytics" TargetMode="External"/><Relationship Id="rId46" Type="http://schemas.openxmlformats.org/officeDocument/2006/relationships/hyperlink" Target="https://experience.adobe.com/" TargetMode="External"/><Relationship Id="rId59" Type="http://schemas.openxmlformats.org/officeDocument/2006/relationships/hyperlink" Target="https://litmus.com/folders/324180/emails/18823361/analytics" TargetMode="External"/><Relationship Id="rId67" Type="http://schemas.openxmlformats.org/officeDocument/2006/relationships/hyperlink" Target="https://litmus.com/folders/421343/emails/18865528/analytics" TargetMode="External"/><Relationship Id="rId20" Type="http://schemas.openxmlformats.org/officeDocument/2006/relationships/hyperlink" Target="https://experience.adobe.com/" TargetMode="External"/><Relationship Id="rId41" Type="http://schemas.openxmlformats.org/officeDocument/2006/relationships/hyperlink" Target="https://litmus.com/folders/324180/emails/18679501/analytics" TargetMode="External"/><Relationship Id="rId54" Type="http://schemas.openxmlformats.org/officeDocument/2006/relationships/hyperlink" Target="https://litmus.com/folders/324180/emails/18752012/analytics" TargetMode="External"/><Relationship Id="rId62" Type="http://schemas.openxmlformats.org/officeDocument/2006/relationships/hyperlink" Target="https://experience.adobe.com/" TargetMode="External"/><Relationship Id="rId70" Type="http://schemas.openxmlformats.org/officeDocument/2006/relationships/hyperlink" Target="https://experience.adobe.com/" TargetMode="External"/><Relationship Id="rId75" Type="http://schemas.openxmlformats.org/officeDocument/2006/relationships/hyperlink" Target="https://experience.adobe.com/" TargetMode="External"/><Relationship Id="rId83" Type="http://schemas.openxmlformats.org/officeDocument/2006/relationships/hyperlink" Target="https://experience.adobe.com/" TargetMode="External"/><Relationship Id="rId88" Type="http://schemas.openxmlformats.org/officeDocument/2006/relationships/hyperlink" Target="https://experience.adobe.com/" TargetMode="External"/><Relationship Id="rId91" Type="http://schemas.openxmlformats.org/officeDocument/2006/relationships/hyperlink" Target="https://litmus.com/folders/418112/emails/18808546/analytics" TargetMode="External"/><Relationship Id="rId96" Type="http://schemas.openxmlformats.org/officeDocument/2006/relationships/hyperlink" Target="https://litmus.com/folders/418112/emails/18808542/analytics" TargetMode="External"/><Relationship Id="rId1" Type="http://schemas.openxmlformats.org/officeDocument/2006/relationships/hyperlink" Target="https://experience.adobe.com/" TargetMode="External"/><Relationship Id="rId6" Type="http://schemas.openxmlformats.org/officeDocument/2006/relationships/hyperlink" Target="https://experience.adobe.com/" TargetMode="External"/><Relationship Id="rId15" Type="http://schemas.openxmlformats.org/officeDocument/2006/relationships/hyperlink" Target="https://experience.adobe.com/" TargetMode="External"/><Relationship Id="rId23" Type="http://schemas.openxmlformats.org/officeDocument/2006/relationships/hyperlink" Target="https://experience.adobe.com/" TargetMode="External"/><Relationship Id="rId28" Type="http://schemas.openxmlformats.org/officeDocument/2006/relationships/hyperlink" Target="https://litmus.com/folders/324180/emails/18300323/analytics" TargetMode="External"/><Relationship Id="rId36" Type="http://schemas.openxmlformats.org/officeDocument/2006/relationships/hyperlink" Target="https://litmus.com/folders/324180/emails/18529297/analytics" TargetMode="External"/><Relationship Id="rId49" Type="http://schemas.openxmlformats.org/officeDocument/2006/relationships/hyperlink" Target="https://experience.adobe.com/" TargetMode="External"/><Relationship Id="rId57" Type="http://schemas.openxmlformats.org/officeDocument/2006/relationships/hyperlink" Target="https://experience.adobe.com/" TargetMode="External"/><Relationship Id="rId10" Type="http://schemas.openxmlformats.org/officeDocument/2006/relationships/hyperlink" Target="https://experience.adobe.com/" TargetMode="External"/><Relationship Id="rId31" Type="http://schemas.openxmlformats.org/officeDocument/2006/relationships/hyperlink" Target="https://litmus.com/folders/324180/emails/18452988/analytics" TargetMode="External"/><Relationship Id="rId44" Type="http://schemas.openxmlformats.org/officeDocument/2006/relationships/hyperlink" Target="https://experience.adobe.com/" TargetMode="External"/><Relationship Id="rId52" Type="http://schemas.openxmlformats.org/officeDocument/2006/relationships/hyperlink" Target="https://experience.adobe.com/" TargetMode="External"/><Relationship Id="rId60" Type="http://schemas.openxmlformats.org/officeDocument/2006/relationships/hyperlink" Target="https://experience.adobe.com/" TargetMode="External"/><Relationship Id="rId65" Type="http://schemas.openxmlformats.org/officeDocument/2006/relationships/hyperlink" Target="https://litmus.com/folders/324180/emails/18892607/analytics" TargetMode="External"/><Relationship Id="rId73" Type="http://schemas.openxmlformats.org/officeDocument/2006/relationships/hyperlink" Target="https://litmus.com/folders/366549/emails/18664429/analytics" TargetMode="External"/><Relationship Id="rId78" Type="http://schemas.openxmlformats.org/officeDocument/2006/relationships/hyperlink" Target="https://litmus.com/folders/405552/emails/18364177/analytics" TargetMode="External"/><Relationship Id="rId81" Type="http://schemas.openxmlformats.org/officeDocument/2006/relationships/hyperlink" Target="https://email-gallery.netlify.app/pages/gallery/" TargetMode="External"/><Relationship Id="rId86" Type="http://schemas.openxmlformats.org/officeDocument/2006/relationships/hyperlink" Target="https://experience.adobe.com/" TargetMode="External"/><Relationship Id="rId94" Type="http://schemas.openxmlformats.org/officeDocument/2006/relationships/hyperlink" Target="https://litmus.com/folders/418112/emails/18808822/analytics" TargetMode="External"/><Relationship Id="rId99" Type="http://schemas.openxmlformats.org/officeDocument/2006/relationships/hyperlink" Target="https://litmus.com/folders/418112/emails/18808809/analytics" TargetMode="External"/><Relationship Id="rId101" Type="http://schemas.openxmlformats.org/officeDocument/2006/relationships/table" Target="../tables/table1.xml"/><Relationship Id="rId4" Type="http://schemas.openxmlformats.org/officeDocument/2006/relationships/hyperlink" Target="https://experience.adobe.com/" TargetMode="External"/><Relationship Id="rId9" Type="http://schemas.openxmlformats.org/officeDocument/2006/relationships/hyperlink" Target="https://experience.adobe.com/" TargetMode="External"/><Relationship Id="rId13" Type="http://schemas.openxmlformats.org/officeDocument/2006/relationships/hyperlink" Target="https://experience.adobe.com/" TargetMode="External"/><Relationship Id="rId18" Type="http://schemas.openxmlformats.org/officeDocument/2006/relationships/hyperlink" Target="https://experience.adobe.com/" TargetMode="External"/><Relationship Id="rId39" Type="http://schemas.openxmlformats.org/officeDocument/2006/relationships/hyperlink" Target="https://litmus.com/folders/324180/emails/18619775/analytics" TargetMode="External"/><Relationship Id="rId34" Type="http://schemas.openxmlformats.org/officeDocument/2006/relationships/hyperlink" Target="https://litmus.com/folders/324180/emails/18485780/analytics" TargetMode="External"/><Relationship Id="rId50" Type="http://schemas.openxmlformats.org/officeDocument/2006/relationships/hyperlink" Target="https://litmus.com/folders/358386/emails/18527135/analytics" TargetMode="External"/><Relationship Id="rId55" Type="http://schemas.openxmlformats.org/officeDocument/2006/relationships/hyperlink" Target="https://litmus.com/folders/366549/emails/18664429/analytics" TargetMode="External"/><Relationship Id="rId76" Type="http://schemas.openxmlformats.org/officeDocument/2006/relationships/hyperlink" Target="https://experience.adobe.com/" TargetMode="External"/><Relationship Id="rId97" Type="http://schemas.openxmlformats.org/officeDocument/2006/relationships/hyperlink" Target="https://litmus.com/folders/418112/emails/18808544/analytics" TargetMode="External"/><Relationship Id="rId7" Type="http://schemas.openxmlformats.org/officeDocument/2006/relationships/hyperlink" Target="https://experience.adobe.com/" TargetMode="External"/><Relationship Id="rId71" Type="http://schemas.openxmlformats.org/officeDocument/2006/relationships/hyperlink" Target="https://experience.adobe.com/" TargetMode="External"/><Relationship Id="rId92" Type="http://schemas.openxmlformats.org/officeDocument/2006/relationships/hyperlink" Target="https://litmus.com/folders/418112/emails/18807835/analytics" TargetMode="External"/><Relationship Id="rId2" Type="http://schemas.openxmlformats.org/officeDocument/2006/relationships/hyperlink" Target="https://experience.adobe.com/" TargetMode="External"/><Relationship Id="rId29" Type="http://schemas.openxmlformats.org/officeDocument/2006/relationships/hyperlink" Target="https://litmus.com/folders/324180/emails/18300326/analytics" TargetMode="External"/><Relationship Id="rId24" Type="http://schemas.openxmlformats.org/officeDocument/2006/relationships/hyperlink" Target="https://experience.adobe.com/" TargetMode="External"/><Relationship Id="rId40" Type="http://schemas.openxmlformats.org/officeDocument/2006/relationships/hyperlink" Target="https://litmus.com/folders/324180/emails/18679502/analytics" TargetMode="External"/><Relationship Id="rId45" Type="http://schemas.openxmlformats.org/officeDocument/2006/relationships/hyperlink" Target="https://litmus.com/folders/405552/emails/18192937/analytics" TargetMode="External"/><Relationship Id="rId66" Type="http://schemas.openxmlformats.org/officeDocument/2006/relationships/hyperlink" Target="https://experience.adobe.com/" TargetMode="External"/><Relationship Id="rId87" Type="http://schemas.openxmlformats.org/officeDocument/2006/relationships/hyperlink" Target="https://experience.adobe.com/" TargetMode="External"/><Relationship Id="rId61" Type="http://schemas.openxmlformats.org/officeDocument/2006/relationships/hyperlink" Target="https://litmus.com/folders/366549/emails/18737825/analytics" TargetMode="External"/><Relationship Id="rId82" Type="http://schemas.openxmlformats.org/officeDocument/2006/relationships/hyperlink" Target="https://experience.adobe.com/" TargetMode="External"/><Relationship Id="rId19" Type="http://schemas.openxmlformats.org/officeDocument/2006/relationships/hyperlink" Target="https://experience.adobe.com/" TargetMode="External"/><Relationship Id="rId14" Type="http://schemas.openxmlformats.org/officeDocument/2006/relationships/hyperlink" Target="https://experience.adobe.com/" TargetMode="External"/><Relationship Id="rId30" Type="http://schemas.openxmlformats.org/officeDocument/2006/relationships/hyperlink" Target="https://litmus.com/folders/324180/emails/18452986/analytics" TargetMode="External"/><Relationship Id="rId35" Type="http://schemas.openxmlformats.org/officeDocument/2006/relationships/hyperlink" Target="https://litmus.com/folders/324180/emails/18485781/analytics" TargetMode="External"/><Relationship Id="rId56" Type="http://schemas.openxmlformats.org/officeDocument/2006/relationships/hyperlink" Target="https://experience.adobe.com/" TargetMode="External"/><Relationship Id="rId77" Type="http://schemas.openxmlformats.org/officeDocument/2006/relationships/hyperlink" Target="https://litmus.com/folders/405552/emails/18364177/analytics" TargetMode="External"/><Relationship Id="rId100" Type="http://schemas.openxmlformats.org/officeDocument/2006/relationships/vmlDrawing" Target="../drawings/vmlDrawing1.vml"/><Relationship Id="rId8" Type="http://schemas.openxmlformats.org/officeDocument/2006/relationships/hyperlink" Target="https://experience.adobe.com/" TargetMode="External"/><Relationship Id="rId51" Type="http://schemas.openxmlformats.org/officeDocument/2006/relationships/hyperlink" Target="https://litmus.com/folders/324180/emails/18752356/analytics" TargetMode="External"/><Relationship Id="rId72" Type="http://schemas.openxmlformats.org/officeDocument/2006/relationships/hyperlink" Target="https://litmus.com/folders/324180/emails/18752012/analytics" TargetMode="External"/><Relationship Id="rId93" Type="http://schemas.openxmlformats.org/officeDocument/2006/relationships/hyperlink" Target="https://litmus.com/folders/418112/emails/18808545/analytics" TargetMode="External"/><Relationship Id="rId98" Type="http://schemas.openxmlformats.org/officeDocument/2006/relationships/hyperlink" Target="https://litmus.com/folders/418112/emails/18808537/analytics" TargetMode="External"/><Relationship Id="rId3" Type="http://schemas.openxmlformats.org/officeDocument/2006/relationships/hyperlink" Target="https://experience.adob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CF1A7-A843-E143-B142-84B9EDCB7AA1}">
  <dimension ref="A1:Q54"/>
  <sheetViews>
    <sheetView tabSelected="1" topLeftCell="B1" workbookViewId="0">
      <pane ySplit="1" topLeftCell="B2" activePane="bottomLeft" state="frozen"/>
      <selection pane="bottomLeft" activeCell="M3" sqref="M3"/>
    </sheetView>
  </sheetViews>
  <sheetFormatPr defaultColWidth="10.875" defaultRowHeight="32.1" customHeight="1"/>
  <cols>
    <col min="1" max="1" width="8.875" style="13" customWidth="1"/>
    <col min="2" max="2" width="66.5" style="18" customWidth="1"/>
    <col min="3" max="3" width="27.25" style="60" customWidth="1"/>
    <col min="4" max="5" width="14.375" style="19" customWidth="1"/>
    <col min="6" max="6" width="15.125" style="13" customWidth="1"/>
    <col min="7" max="7" width="13.375" style="32" customWidth="1"/>
    <col min="8" max="8" width="14.625" style="32" customWidth="1"/>
    <col min="9" max="9" width="11.5" style="20" customWidth="1"/>
    <col min="10" max="10" width="15.375" style="21" customWidth="1"/>
    <col min="11" max="11" width="15.875" style="13" customWidth="1"/>
    <col min="12" max="13" width="21" style="39" customWidth="1"/>
    <col min="14" max="14" width="17.125" style="21" customWidth="1"/>
    <col min="15" max="15" width="14.625" style="20" customWidth="1"/>
    <col min="16" max="16" width="15.375" style="13" customWidth="1"/>
    <col min="17" max="17" width="74.625" style="51" customWidth="1"/>
    <col min="18" max="16384" width="10.875" style="13"/>
  </cols>
  <sheetData>
    <row r="1" spans="1:17" s="5" customFormat="1" ht="32.1" customHeight="1">
      <c r="A1" s="40" t="s">
        <v>0</v>
      </c>
      <c r="B1" s="1" t="s">
        <v>1</v>
      </c>
      <c r="C1" s="57" t="s">
        <v>2</v>
      </c>
      <c r="D1" s="2" t="s">
        <v>3</v>
      </c>
      <c r="E1" s="2" t="s">
        <v>4</v>
      </c>
      <c r="F1" s="3" t="s">
        <v>5</v>
      </c>
      <c r="G1" s="28" t="s">
        <v>6</v>
      </c>
      <c r="H1" s="33" t="s">
        <v>7</v>
      </c>
      <c r="I1" s="3" t="s">
        <v>8</v>
      </c>
      <c r="J1" s="44" t="s">
        <v>9</v>
      </c>
      <c r="K1" s="4" t="s">
        <v>10</v>
      </c>
      <c r="L1" s="37" t="s">
        <v>11</v>
      </c>
      <c r="M1" s="37" t="s">
        <v>12</v>
      </c>
      <c r="N1" s="26" t="s">
        <v>13</v>
      </c>
      <c r="O1" s="26" t="s">
        <v>14</v>
      </c>
      <c r="P1" s="26" t="s">
        <v>15</v>
      </c>
      <c r="Q1" s="48" t="s">
        <v>16</v>
      </c>
    </row>
    <row r="2" spans="1:17" s="9" customFormat="1" ht="32.1" customHeight="1">
      <c r="A2" s="41">
        <v>31</v>
      </c>
      <c r="B2" s="24" t="s">
        <v>17</v>
      </c>
      <c r="C2" s="58">
        <v>45839</v>
      </c>
      <c r="D2" s="22" t="s">
        <v>18</v>
      </c>
      <c r="E2" s="22" t="s">
        <v>19</v>
      </c>
      <c r="F2" s="6">
        <v>9564</v>
      </c>
      <c r="G2" s="29">
        <v>5260</v>
      </c>
      <c r="H2" s="34">
        <v>50</v>
      </c>
      <c r="I2" s="8">
        <v>3</v>
      </c>
      <c r="J2" s="45">
        <f>(Table1[[#This Row],[unsub]]/Table1[[#This Row],[unique-sends]])*100</f>
        <v>3.1367628607277286E-2</v>
      </c>
      <c r="K2" s="7">
        <f>Table1[[#This Row],[unique-opens]] / Table1[[#This Row],[unique-sends]] * 100</f>
        <v>54.997908824759513</v>
      </c>
      <c r="L2" s="38">
        <f>Table1[[#This Row],[unique-clicks]] / Table1[[#This Row],[unique-sends]] * 100</f>
        <v>0.52279381012128812</v>
      </c>
      <c r="M2" s="38">
        <f>Table1[[#This Row],[unique-clicks]] / Table1[[#This Row],[unique-opens]] * 100</f>
        <v>0.95057034220532322</v>
      </c>
      <c r="N2" s="8">
        <v>61.9</v>
      </c>
      <c r="O2" s="8">
        <v>19</v>
      </c>
      <c r="P2" s="8">
        <v>19</v>
      </c>
      <c r="Q2" s="52" t="s">
        <v>20</v>
      </c>
    </row>
    <row r="3" spans="1:17" ht="32.1" customHeight="1">
      <c r="A3" s="17">
        <v>31</v>
      </c>
      <c r="B3" s="24" t="s">
        <v>17</v>
      </c>
      <c r="C3" s="59">
        <v>45839</v>
      </c>
      <c r="D3" s="16" t="s">
        <v>21</v>
      </c>
      <c r="E3" s="22" t="s">
        <v>19</v>
      </c>
      <c r="F3" s="14">
        <v>230</v>
      </c>
      <c r="G3" s="30">
        <v>132</v>
      </c>
      <c r="H3" s="35">
        <v>0</v>
      </c>
      <c r="I3" s="17">
        <v>0</v>
      </c>
      <c r="J3" s="46">
        <f>(Table1[[#This Row],[unsub]]/Table1[[#This Row],[unique-sends]])*100</f>
        <v>0</v>
      </c>
      <c r="K3" s="7">
        <f>Table1[[#This Row],[unique-opens]] / Table1[[#This Row],[unique-sends]] * 100</f>
        <v>57.391304347826086</v>
      </c>
      <c r="L3" s="38">
        <f>Table1[[#This Row],[unique-clicks]] / Table1[[#This Row],[unique-sends]] * 100</f>
        <v>0</v>
      </c>
      <c r="M3" s="38">
        <f>Table1[[#This Row],[unique-clicks]] / Table1[[#This Row],[unique-opens]] * 100</f>
        <v>0</v>
      </c>
      <c r="N3" s="8">
        <v>83.3</v>
      </c>
      <c r="O3" s="8">
        <v>16.7</v>
      </c>
      <c r="P3" s="8">
        <v>0</v>
      </c>
      <c r="Q3" s="49" t="s">
        <v>22</v>
      </c>
    </row>
    <row r="4" spans="1:17" ht="32.1" customHeight="1">
      <c r="A4" s="42">
        <v>31</v>
      </c>
      <c r="B4" s="23" t="s">
        <v>23</v>
      </c>
      <c r="C4" s="59">
        <v>45846</v>
      </c>
      <c r="D4" s="16" t="s">
        <v>18</v>
      </c>
      <c r="E4" s="22" t="s">
        <v>19</v>
      </c>
      <c r="F4" s="14">
        <v>8314</v>
      </c>
      <c r="G4" s="30">
        <v>3958</v>
      </c>
      <c r="H4" s="35">
        <v>126</v>
      </c>
      <c r="I4" s="17">
        <v>2</v>
      </c>
      <c r="J4" s="46">
        <f>(Table1[[#This Row],[unsub]]/Table1[[#This Row],[unique-sends]])*100</f>
        <v>2.4055809477988934E-2</v>
      </c>
      <c r="K4" s="27">
        <f>Table1[[#This Row],[unique-opens]] / Table1[[#This Row],[unique-sends]] * 100</f>
        <v>47.606446956940104</v>
      </c>
      <c r="L4" s="38">
        <f>Table1[[#This Row],[unique-clicks]] / Table1[[#This Row],[unique-sends]] * 100</f>
        <v>1.5155159971133028</v>
      </c>
      <c r="M4" s="38">
        <f>Table1[[#This Row],[unique-clicks]] / Table1[[#This Row],[unique-opens]] * 100</f>
        <v>3.1834259727134917</v>
      </c>
      <c r="N4" s="8">
        <v>78.8</v>
      </c>
      <c r="O4" s="8">
        <v>14.1</v>
      </c>
      <c r="P4" s="8">
        <v>7.1</v>
      </c>
      <c r="Q4" s="49" t="s">
        <v>24</v>
      </c>
    </row>
    <row r="5" spans="1:17" ht="32.1" customHeight="1">
      <c r="A5" s="17">
        <v>31</v>
      </c>
      <c r="B5" s="23" t="s">
        <v>23</v>
      </c>
      <c r="C5" s="59">
        <v>45846</v>
      </c>
      <c r="D5" s="16" t="s">
        <v>21</v>
      </c>
      <c r="E5" s="22" t="s">
        <v>19</v>
      </c>
      <c r="F5" s="14">
        <v>465</v>
      </c>
      <c r="G5" s="30">
        <v>279</v>
      </c>
      <c r="H5" s="35">
        <v>11</v>
      </c>
      <c r="I5" s="17">
        <v>0</v>
      </c>
      <c r="J5" s="46">
        <f>(Table1[[#This Row],[unsub]]/Table1[[#This Row],[unique-sends]])*100</f>
        <v>0</v>
      </c>
      <c r="K5" s="27">
        <f>Table1[[#This Row],[unique-opens]] / Table1[[#This Row],[unique-sends]] * 100</f>
        <v>60</v>
      </c>
      <c r="L5" s="38">
        <f>Table1[[#This Row],[unique-clicks]] / Table1[[#This Row],[unique-sends]] * 100</f>
        <v>2.3655913978494625</v>
      </c>
      <c r="M5" s="38">
        <f>Table1[[#This Row],[unique-clicks]] / Table1[[#This Row],[unique-opens]] * 100</f>
        <v>3.9426523297491038</v>
      </c>
      <c r="N5" s="8">
        <v>60</v>
      </c>
      <c r="O5" s="8">
        <v>20</v>
      </c>
      <c r="P5" s="8">
        <v>20</v>
      </c>
      <c r="Q5" s="49" t="s">
        <v>25</v>
      </c>
    </row>
    <row r="6" spans="1:17" ht="32.1" customHeight="1">
      <c r="A6" s="42">
        <v>30</v>
      </c>
      <c r="B6" s="23" t="s">
        <v>26</v>
      </c>
      <c r="C6" s="59">
        <v>45846</v>
      </c>
      <c r="D6" s="16" t="s">
        <v>18</v>
      </c>
      <c r="E6" s="22" t="s">
        <v>19</v>
      </c>
      <c r="F6" s="14">
        <v>2085</v>
      </c>
      <c r="G6" s="30">
        <v>1052</v>
      </c>
      <c r="H6" s="35">
        <v>102</v>
      </c>
      <c r="I6" s="17">
        <v>0</v>
      </c>
      <c r="J6" s="46">
        <f>(Table1[[#This Row],[unsub]]/Table1[[#This Row],[unique-sends]])*100</f>
        <v>0</v>
      </c>
      <c r="K6" s="27">
        <f>Table1[[#This Row],[unique-opens]] / Table1[[#This Row],[unique-sends]] * 100</f>
        <v>50.455635491606706</v>
      </c>
      <c r="L6" s="38">
        <f>Table1[[#This Row],[unique-clicks]] / Table1[[#This Row],[unique-sends]] * 100</f>
        <v>4.8920863309352516</v>
      </c>
      <c r="M6" s="38">
        <f>Table1[[#This Row],[unique-clicks]] / Table1[[#This Row],[unique-opens]] * 100</f>
        <v>9.6958174904942958</v>
      </c>
      <c r="N6" s="8">
        <v>82</v>
      </c>
      <c r="O6" s="8">
        <v>8.9</v>
      </c>
      <c r="P6" s="8">
        <v>8.9</v>
      </c>
      <c r="Q6" s="49" t="s">
        <v>27</v>
      </c>
    </row>
    <row r="7" spans="1:17" ht="32.1" customHeight="1">
      <c r="A7" s="12">
        <v>30</v>
      </c>
      <c r="B7" s="23" t="s">
        <v>26</v>
      </c>
      <c r="C7" s="59">
        <v>45846</v>
      </c>
      <c r="D7" s="16" t="s">
        <v>21</v>
      </c>
      <c r="E7" s="22" t="s">
        <v>19</v>
      </c>
      <c r="F7" s="10">
        <v>217</v>
      </c>
      <c r="G7" s="31">
        <v>152</v>
      </c>
      <c r="H7" s="36">
        <v>13</v>
      </c>
      <c r="I7" s="12">
        <v>0</v>
      </c>
      <c r="J7" s="47">
        <f>(Table1[[#This Row],[unsub]]/Table1[[#This Row],[unique-sends]])*100</f>
        <v>0</v>
      </c>
      <c r="K7" s="7">
        <f>Table1[[#This Row],[unique-opens]] / Table1[[#This Row],[unique-sends]] * 100</f>
        <v>70.046082949308754</v>
      </c>
      <c r="L7" s="38">
        <f>Table1[[#This Row],[unique-clicks]] / Table1[[#This Row],[unique-sends]] * 100</f>
        <v>5.9907834101382482</v>
      </c>
      <c r="M7" s="38">
        <f>Table1[[#This Row],[unique-clicks]] / Table1[[#This Row],[unique-opens]] * 100</f>
        <v>8.5526315789473681</v>
      </c>
      <c r="N7" s="8">
        <v>73.099999999999994</v>
      </c>
      <c r="O7" s="8">
        <v>19.2</v>
      </c>
      <c r="P7" s="8">
        <v>7.7</v>
      </c>
      <c r="Q7" s="49" t="s">
        <v>28</v>
      </c>
    </row>
    <row r="8" spans="1:17" ht="32.1" customHeight="1">
      <c r="A8" s="42">
        <v>30</v>
      </c>
      <c r="B8" s="23" t="s">
        <v>29</v>
      </c>
      <c r="C8" s="59">
        <v>45846</v>
      </c>
      <c r="D8" s="16" t="s">
        <v>18</v>
      </c>
      <c r="E8" s="22" t="s">
        <v>19</v>
      </c>
      <c r="F8" s="14">
        <v>8369</v>
      </c>
      <c r="G8" s="30">
        <v>4411</v>
      </c>
      <c r="H8" s="35">
        <v>235</v>
      </c>
      <c r="I8" s="17">
        <v>1</v>
      </c>
      <c r="J8" s="46">
        <f>(Table1[[#This Row],[unsub]]/Table1[[#This Row],[unique-sends]])*100</f>
        <v>1.1948858883976579E-2</v>
      </c>
      <c r="K8" s="27">
        <f>Table1[[#This Row],[unique-opens]] / Table1[[#This Row],[unique-sends]] * 100</f>
        <v>52.70641653722069</v>
      </c>
      <c r="L8" s="38">
        <f>Table1[[#This Row],[unique-clicks]] / Table1[[#This Row],[unique-sends]] * 100</f>
        <v>2.8079818377344963</v>
      </c>
      <c r="M8" s="38">
        <f>Table1[[#This Row],[unique-clicks]] / Table1[[#This Row],[unique-opens]] * 100</f>
        <v>5.3275901156200405</v>
      </c>
      <c r="N8" s="8">
        <v>73.599999999999994</v>
      </c>
      <c r="O8" s="8">
        <v>14.6</v>
      </c>
      <c r="P8" s="8">
        <v>11.8</v>
      </c>
      <c r="Q8" s="49" t="s">
        <v>30</v>
      </c>
    </row>
    <row r="9" spans="1:17" ht="32.1" customHeight="1">
      <c r="A9" s="12">
        <v>30</v>
      </c>
      <c r="B9" s="23" t="s">
        <v>29</v>
      </c>
      <c r="C9" s="59">
        <v>45846</v>
      </c>
      <c r="D9" s="16" t="s">
        <v>21</v>
      </c>
      <c r="E9" s="22" t="s">
        <v>19</v>
      </c>
      <c r="F9" s="10">
        <v>1253</v>
      </c>
      <c r="G9" s="31">
        <v>800</v>
      </c>
      <c r="H9" s="36">
        <v>46</v>
      </c>
      <c r="I9" s="12">
        <v>0</v>
      </c>
      <c r="J9" s="47">
        <f>(Table1[[#This Row],[unsub]]/Table1[[#This Row],[unique-sends]])*100</f>
        <v>0</v>
      </c>
      <c r="K9" s="7">
        <f>Table1[[#This Row],[unique-opens]] / Table1[[#This Row],[unique-sends]] * 100</f>
        <v>63.846767757382281</v>
      </c>
      <c r="L9" s="38">
        <f>Table1[[#This Row],[unique-clicks]] / Table1[[#This Row],[unique-sends]] * 100</f>
        <v>3.6711891460494814</v>
      </c>
      <c r="M9" s="38">
        <f>Table1[[#This Row],[unique-clicks]] / Table1[[#This Row],[unique-opens]] * 100</f>
        <v>5.75</v>
      </c>
      <c r="N9" s="8">
        <v>66.7</v>
      </c>
      <c r="O9" s="8">
        <v>25.3</v>
      </c>
      <c r="P9" s="8">
        <v>8.1</v>
      </c>
      <c r="Q9" s="49" t="s">
        <v>31</v>
      </c>
    </row>
    <row r="10" spans="1:17" ht="32.1" customHeight="1">
      <c r="A10" s="42">
        <v>30</v>
      </c>
      <c r="B10" s="23" t="s">
        <v>32</v>
      </c>
      <c r="C10" s="59">
        <v>45848</v>
      </c>
      <c r="D10" s="16" t="s">
        <v>18</v>
      </c>
      <c r="E10" s="22" t="s">
        <v>19</v>
      </c>
      <c r="F10" s="14">
        <v>1542</v>
      </c>
      <c r="G10" s="30">
        <v>822</v>
      </c>
      <c r="H10" s="35">
        <v>44</v>
      </c>
      <c r="I10" s="17">
        <v>0</v>
      </c>
      <c r="J10" s="46">
        <f>(Table1[[#This Row],[unsub]]/Table1[[#This Row],[unique-sends]])*100</f>
        <v>0</v>
      </c>
      <c r="K10" s="27">
        <f>Table1[[#This Row],[unique-opens]] / Table1[[#This Row],[unique-sends]] * 100</f>
        <v>53.307392996108952</v>
      </c>
      <c r="L10" s="38">
        <f>Table1[[#This Row],[unique-clicks]] / Table1[[#This Row],[unique-sends]] * 100</f>
        <v>2.8534370946822309</v>
      </c>
      <c r="M10" s="38">
        <f>Table1[[#This Row],[unique-clicks]] / Table1[[#This Row],[unique-opens]] * 100</f>
        <v>5.3527980535279802</v>
      </c>
      <c r="N10" s="8">
        <v>75.8</v>
      </c>
      <c r="O10" s="8">
        <v>13.2</v>
      </c>
      <c r="P10" s="8">
        <v>11.1</v>
      </c>
      <c r="Q10" s="49" t="s">
        <v>33</v>
      </c>
    </row>
    <row r="11" spans="1:17" ht="32.1" customHeight="1">
      <c r="A11" s="12">
        <v>30</v>
      </c>
      <c r="B11" s="23" t="s">
        <v>32</v>
      </c>
      <c r="C11" s="59">
        <v>45848</v>
      </c>
      <c r="D11" s="16" t="s">
        <v>21</v>
      </c>
      <c r="E11" s="22" t="s">
        <v>19</v>
      </c>
      <c r="F11" s="10">
        <v>182</v>
      </c>
      <c r="G11" s="31">
        <v>109</v>
      </c>
      <c r="H11" s="36">
        <v>4</v>
      </c>
      <c r="I11" s="12">
        <v>0</v>
      </c>
      <c r="J11" s="47">
        <f>(Table1[[#This Row],[unsub]]/Table1[[#This Row],[unique-sends]])*100</f>
        <v>0</v>
      </c>
      <c r="K11" s="7">
        <f>Table1[[#This Row],[unique-opens]] / Table1[[#This Row],[unique-sends]] * 100</f>
        <v>59.890109890109891</v>
      </c>
      <c r="L11" s="38">
        <f>Table1[[#This Row],[unique-clicks]] / Table1[[#This Row],[unique-sends]] * 100</f>
        <v>2.197802197802198</v>
      </c>
      <c r="M11" s="38">
        <f>Table1[[#This Row],[unique-clicks]] / Table1[[#This Row],[unique-opens]] * 100</f>
        <v>3.669724770642202</v>
      </c>
      <c r="N11" s="8">
        <v>66.7</v>
      </c>
      <c r="O11" s="8">
        <v>14.8</v>
      </c>
      <c r="P11" s="8">
        <v>18.5</v>
      </c>
      <c r="Q11" s="49" t="s">
        <v>34</v>
      </c>
    </row>
    <row r="12" spans="1:17" ht="32.1" customHeight="1">
      <c r="A12" s="42">
        <v>61</v>
      </c>
      <c r="B12" s="23" t="s">
        <v>35</v>
      </c>
      <c r="C12" s="59">
        <v>45852</v>
      </c>
      <c r="D12" s="16" t="s">
        <v>18</v>
      </c>
      <c r="E12" s="16" t="s">
        <v>36</v>
      </c>
      <c r="F12" s="14">
        <v>320093</v>
      </c>
      <c r="G12" s="30">
        <v>144678</v>
      </c>
      <c r="H12" s="35">
        <v>4310</v>
      </c>
      <c r="I12" s="17">
        <v>4310</v>
      </c>
      <c r="J12" s="46">
        <f>(Table1[[#This Row],[unsub]]/Table1[[#This Row],[unique-sends]])*100</f>
        <v>1.3464836781810285</v>
      </c>
      <c r="K12" s="27">
        <f>Table1[[#This Row],[unique-opens]] / Table1[[#This Row],[unique-sends]] * 100</f>
        <v>45.19873911644428</v>
      </c>
      <c r="L12" s="38">
        <f>Table1[[#This Row],[unique-clicks]] / Table1[[#This Row],[unique-sends]] * 100</f>
        <v>1.3464836781810285</v>
      </c>
      <c r="M12" s="38">
        <f>Table1[[#This Row],[unique-clicks]] / Table1[[#This Row],[unique-opens]] * 100</f>
        <v>2.9790292926360609</v>
      </c>
      <c r="N12" s="8">
        <v>68.5</v>
      </c>
      <c r="O12" s="8">
        <v>17.2</v>
      </c>
      <c r="P12" s="8">
        <v>14.3</v>
      </c>
      <c r="Q12" s="50"/>
    </row>
    <row r="13" spans="1:17" ht="32.1" customHeight="1">
      <c r="A13" s="17">
        <v>5</v>
      </c>
      <c r="B13" s="23" t="s">
        <v>37</v>
      </c>
      <c r="C13" s="59">
        <v>45852</v>
      </c>
      <c r="D13" s="16" t="s">
        <v>21</v>
      </c>
      <c r="E13" s="16" t="s">
        <v>36</v>
      </c>
      <c r="F13" s="14">
        <v>28154</v>
      </c>
      <c r="G13" s="30">
        <v>17646</v>
      </c>
      <c r="H13" s="35">
        <v>950</v>
      </c>
      <c r="I13" s="17">
        <v>13</v>
      </c>
      <c r="J13" s="46">
        <f>(Table1[[#This Row],[unsub]]/Table1[[#This Row],[unique-sends]])*100</f>
        <v>4.617461106769908E-2</v>
      </c>
      <c r="K13" s="27">
        <f>Table1[[#This Row],[unique-opens]] / Table1[[#This Row],[unique-sends]] * 100</f>
        <v>62.676706684662932</v>
      </c>
      <c r="L13" s="38">
        <f>Table1[[#This Row],[unique-clicks]] / Table1[[#This Row],[unique-sends]] * 100</f>
        <v>3.3742985011010869</v>
      </c>
      <c r="M13" s="38">
        <f>Table1[[#This Row],[unique-clicks]] / Table1[[#This Row],[unique-opens]] * 100</f>
        <v>5.3836563527144961</v>
      </c>
      <c r="N13" s="15">
        <v>66.3</v>
      </c>
      <c r="O13" s="17">
        <v>16.399999999999999</v>
      </c>
      <c r="P13" s="17">
        <v>17.2</v>
      </c>
      <c r="Q13" s="50"/>
    </row>
    <row r="14" spans="1:17" ht="32.1" customHeight="1">
      <c r="A14" s="43">
        <v>62</v>
      </c>
      <c r="B14" s="23" t="s">
        <v>38</v>
      </c>
      <c r="C14" s="59">
        <v>45852</v>
      </c>
      <c r="D14" s="25" t="s">
        <v>18</v>
      </c>
      <c r="E14" s="16" t="s">
        <v>36</v>
      </c>
      <c r="F14" s="10">
        <v>20052</v>
      </c>
      <c r="G14" s="31">
        <v>12307</v>
      </c>
      <c r="H14" s="36">
        <v>875</v>
      </c>
      <c r="I14" s="12">
        <v>1</v>
      </c>
      <c r="J14" s="47">
        <f>(Table1[[#This Row],[unsub]]/Table1[[#This Row],[unique-sends]])*100</f>
        <v>4.9870337123478952E-3</v>
      </c>
      <c r="K14" s="7">
        <f>Table1[[#This Row],[unique-opens]] / Table1[[#This Row],[unique-sends]] * 100</f>
        <v>61.375423897865545</v>
      </c>
      <c r="L14" s="38">
        <f>Table1[[#This Row],[unique-clicks]] / Table1[[#This Row],[unique-sends]] * 100</f>
        <v>4.3636544983044079</v>
      </c>
      <c r="M14" s="38">
        <f>Table1[[#This Row],[unique-clicks]] / Table1[[#This Row],[unique-opens]] * 100</f>
        <v>7.1097749248395221</v>
      </c>
      <c r="N14" s="11">
        <v>73.3</v>
      </c>
      <c r="O14" s="12">
        <v>15.1</v>
      </c>
      <c r="P14" s="12">
        <v>11.6</v>
      </c>
      <c r="Q14" s="49" t="s">
        <v>39</v>
      </c>
    </row>
    <row r="15" spans="1:17" ht="32.1" customHeight="1">
      <c r="A15" s="12">
        <v>63</v>
      </c>
      <c r="B15" s="23" t="s">
        <v>40</v>
      </c>
      <c r="C15" s="59">
        <v>45852</v>
      </c>
      <c r="D15" s="25" t="s">
        <v>18</v>
      </c>
      <c r="E15" s="16" t="s">
        <v>36</v>
      </c>
      <c r="F15" s="10">
        <v>6012</v>
      </c>
      <c r="G15" s="31">
        <v>4122</v>
      </c>
      <c r="H15" s="36">
        <v>315</v>
      </c>
      <c r="I15" s="12">
        <v>3</v>
      </c>
      <c r="J15" s="47">
        <f>(Table1[[#This Row],[unsub]]/Table1[[#This Row],[unique-sends]])*100</f>
        <v>4.9900199600798396E-2</v>
      </c>
      <c r="K15" s="7">
        <f>Table1[[#This Row],[unique-opens]] / Table1[[#This Row],[unique-sends]] * 100</f>
        <v>68.562874251497007</v>
      </c>
      <c r="L15" s="38">
        <f>Table1[[#This Row],[unique-clicks]] / Table1[[#This Row],[unique-sends]] * 100</f>
        <v>5.2395209580838316</v>
      </c>
      <c r="M15" s="38">
        <f>Table1[[#This Row],[unique-clicks]] / Table1[[#This Row],[unique-opens]] * 100</f>
        <v>7.6419213973799121</v>
      </c>
      <c r="N15" s="11">
        <v>76.3</v>
      </c>
      <c r="O15" s="12">
        <v>14.8</v>
      </c>
      <c r="P15" s="12">
        <v>9</v>
      </c>
      <c r="Q15" s="50"/>
    </row>
    <row r="16" spans="1:17" ht="32.1" customHeight="1">
      <c r="A16" s="42">
        <v>31</v>
      </c>
      <c r="B16" s="23" t="s">
        <v>41</v>
      </c>
      <c r="C16" s="59">
        <v>45853</v>
      </c>
      <c r="D16" s="16" t="s">
        <v>18</v>
      </c>
      <c r="E16" s="16" t="s">
        <v>19</v>
      </c>
      <c r="F16" s="14">
        <v>6597</v>
      </c>
      <c r="G16" s="30">
        <v>4032</v>
      </c>
      <c r="H16" s="35">
        <v>176</v>
      </c>
      <c r="I16" s="17">
        <v>1</v>
      </c>
      <c r="J16" s="46">
        <f>(Table1[[#This Row],[unsub]]/Table1[[#This Row],[unique-sends]])*100</f>
        <v>1.5158405335758679E-2</v>
      </c>
      <c r="K16" s="27">
        <f>Table1[[#This Row],[unique-opens]] / Table1[[#This Row],[unique-sends]] * 100</f>
        <v>61.118690313778991</v>
      </c>
      <c r="L16" s="38">
        <f>Table1[[#This Row],[unique-clicks]] / Table1[[#This Row],[unique-sends]] * 100</f>
        <v>2.6678793390935271</v>
      </c>
      <c r="M16" s="38">
        <f>Table1[[#This Row],[unique-clicks]] / Table1[[#This Row],[unique-opens]] * 100</f>
        <v>4.3650793650793647</v>
      </c>
      <c r="N16" s="8">
        <v>64</v>
      </c>
      <c r="O16" s="8">
        <v>23.4</v>
      </c>
      <c r="P16" s="8">
        <v>12.6</v>
      </c>
      <c r="Q16" s="49" t="s">
        <v>42</v>
      </c>
    </row>
    <row r="17" spans="1:17" ht="32.1" customHeight="1">
      <c r="A17" s="17">
        <v>31</v>
      </c>
      <c r="B17" s="23" t="s">
        <v>41</v>
      </c>
      <c r="C17" s="59">
        <v>45853</v>
      </c>
      <c r="D17" s="16" t="s">
        <v>21</v>
      </c>
      <c r="E17" s="16" t="s">
        <v>19</v>
      </c>
      <c r="F17" s="14">
        <v>432</v>
      </c>
      <c r="G17" s="30">
        <v>306</v>
      </c>
      <c r="H17" s="35">
        <v>21</v>
      </c>
      <c r="I17" s="17">
        <v>0</v>
      </c>
      <c r="J17" s="46">
        <f>(Table1[[#This Row],[unsub]]/Table1[[#This Row],[unique-sends]])*100</f>
        <v>0</v>
      </c>
      <c r="K17" s="27">
        <f>Table1[[#This Row],[unique-opens]] / Table1[[#This Row],[unique-sends]] * 100</f>
        <v>70.833333333333343</v>
      </c>
      <c r="L17" s="38">
        <f>Table1[[#This Row],[unique-clicks]] / Table1[[#This Row],[unique-sends]] * 100</f>
        <v>4.8611111111111116</v>
      </c>
      <c r="M17" s="38">
        <f>Table1[[#This Row],[unique-clicks]] / Table1[[#This Row],[unique-opens]] * 100</f>
        <v>6.8627450980392162</v>
      </c>
      <c r="N17" s="8">
        <v>51.2</v>
      </c>
      <c r="O17" s="8">
        <v>24.4</v>
      </c>
      <c r="P17" s="8">
        <v>4.4000000000000004</v>
      </c>
      <c r="Q17" s="49" t="s">
        <v>43</v>
      </c>
    </row>
    <row r="18" spans="1:17" ht="32.1" customHeight="1">
      <c r="A18" s="42">
        <v>77</v>
      </c>
      <c r="B18" s="23" t="s">
        <v>44</v>
      </c>
      <c r="C18" s="59">
        <v>45860</v>
      </c>
      <c r="D18" s="16" t="s">
        <v>18</v>
      </c>
      <c r="E18" s="16" t="s">
        <v>45</v>
      </c>
      <c r="F18" s="10">
        <v>28</v>
      </c>
      <c r="G18" s="31">
        <v>12</v>
      </c>
      <c r="H18" s="36">
        <v>5</v>
      </c>
      <c r="I18" s="17">
        <v>0</v>
      </c>
      <c r="J18" s="46">
        <f>(Table1[[#This Row],[unsub]]/Table1[[#This Row],[unique-sends]])*100</f>
        <v>0</v>
      </c>
      <c r="K18" s="27">
        <f>Table1[[#This Row],[unique-opens]] / Table1[[#This Row],[unique-sends]] * 100</f>
        <v>42.857142857142854</v>
      </c>
      <c r="L18" s="38">
        <f>Table1[[#This Row],[unique-clicks]] / Table1[[#This Row],[unique-sends]] * 100</f>
        <v>17.857142857142858</v>
      </c>
      <c r="M18" s="38">
        <f>Table1[[#This Row],[unique-clicks]] / Table1[[#This Row],[unique-opens]] * 100</f>
        <v>41.666666666666671</v>
      </c>
      <c r="N18" s="15">
        <v>60</v>
      </c>
      <c r="O18" s="17">
        <v>10</v>
      </c>
      <c r="P18" s="17">
        <v>30</v>
      </c>
      <c r="Q18" s="50"/>
    </row>
    <row r="19" spans="1:17" ht="32.1" customHeight="1">
      <c r="A19" s="12">
        <v>31</v>
      </c>
      <c r="B19" s="23" t="s">
        <v>46</v>
      </c>
      <c r="C19" s="59">
        <v>45861</v>
      </c>
      <c r="D19" s="25" t="s">
        <v>18</v>
      </c>
      <c r="E19" s="16" t="s">
        <v>19</v>
      </c>
      <c r="F19" s="14">
        <v>52075</v>
      </c>
      <c r="G19" s="30">
        <v>31853</v>
      </c>
      <c r="H19" s="35">
        <v>852</v>
      </c>
      <c r="I19" s="12">
        <v>53</v>
      </c>
      <c r="J19" s="46">
        <f>(Table1[[#This Row],[unsub]]/Table1[[#This Row],[unique-sends]])*100</f>
        <v>0.10177628420547288</v>
      </c>
      <c r="K19" s="27">
        <f>Table1[[#This Row],[unique-opens]] / Table1[[#This Row],[unique-sends]] * 100</f>
        <v>61.167546807489202</v>
      </c>
      <c r="L19" s="38">
        <f>Table1[[#This Row],[unique-clicks]] / Table1[[#This Row],[unique-sends]] * 100</f>
        <v>1.6361017762842056</v>
      </c>
      <c r="M19" s="38">
        <f>Table1[[#This Row],[unique-clicks]] / Table1[[#This Row],[unique-opens]] * 100</f>
        <v>2.6747873041785701</v>
      </c>
      <c r="N19" s="8">
        <v>63.7</v>
      </c>
      <c r="O19" s="8">
        <v>22.8</v>
      </c>
      <c r="P19" s="8">
        <v>13.6</v>
      </c>
      <c r="Q19" s="49" t="s">
        <v>47</v>
      </c>
    </row>
    <row r="20" spans="1:17" ht="32.1" customHeight="1">
      <c r="A20" s="43">
        <v>31</v>
      </c>
      <c r="B20" s="23" t="s">
        <v>46</v>
      </c>
      <c r="C20" s="59">
        <v>45861</v>
      </c>
      <c r="D20" s="25" t="s">
        <v>21</v>
      </c>
      <c r="E20" s="16" t="s">
        <v>19</v>
      </c>
      <c r="F20" s="10">
        <v>8068</v>
      </c>
      <c r="G20" s="31">
        <v>5683</v>
      </c>
      <c r="H20" s="36">
        <v>269</v>
      </c>
      <c r="I20" s="12">
        <v>0</v>
      </c>
      <c r="J20" s="46">
        <f>(Table1[[#This Row],[unsub]]/Table1[[#This Row],[unique-sends]])*100</f>
        <v>0</v>
      </c>
      <c r="K20" s="27">
        <f>Table1[[#This Row],[unique-opens]] / Table1[[#This Row],[unique-sends]] * 100</f>
        <v>70.438770451165098</v>
      </c>
      <c r="L20" s="38">
        <f>Table1[[#This Row],[unique-clicks]] / Table1[[#This Row],[unique-sends]] * 100</f>
        <v>3.3341596430342091</v>
      </c>
      <c r="M20" s="38">
        <f>Table1[[#This Row],[unique-clicks]] / Table1[[#This Row],[unique-opens]] * 100</f>
        <v>4.7334154495864862</v>
      </c>
      <c r="N20" s="8">
        <v>59</v>
      </c>
      <c r="O20" s="8">
        <v>22.4</v>
      </c>
      <c r="P20" s="8">
        <v>18.600000000000001</v>
      </c>
      <c r="Q20" s="49" t="s">
        <v>48</v>
      </c>
    </row>
    <row r="21" spans="1:17" ht="32.1" customHeight="1">
      <c r="A21" s="12">
        <v>31</v>
      </c>
      <c r="B21" s="23" t="s">
        <v>49</v>
      </c>
      <c r="C21" s="59">
        <v>45867</v>
      </c>
      <c r="D21" s="16" t="s">
        <v>18</v>
      </c>
      <c r="E21" s="16" t="s">
        <v>19</v>
      </c>
      <c r="F21" s="14">
        <v>8974</v>
      </c>
      <c r="G21" s="30">
        <v>5645</v>
      </c>
      <c r="H21" s="35">
        <v>165</v>
      </c>
      <c r="I21" s="17">
        <v>31</v>
      </c>
      <c r="J21" s="46">
        <f>(Table1[[#This Row],[unsub]]/Table1[[#This Row],[unique-sends]])*100</f>
        <v>0.34544238912413638</v>
      </c>
      <c r="K21" s="27">
        <f>Table1[[#This Row],[unique-opens]] / Table1[[#This Row],[unique-sends]] * 100</f>
        <v>62.903944729217741</v>
      </c>
      <c r="L21" s="38">
        <f>Table1[[#This Row],[unique-clicks]] / Table1[[#This Row],[unique-sends]] * 100</f>
        <v>1.8386449743704034</v>
      </c>
      <c r="M21" s="38">
        <f>Table1[[#This Row],[unique-clicks]] / Table1[[#This Row],[unique-opens]] * 100</f>
        <v>2.9229406554472983</v>
      </c>
      <c r="N21" s="8">
        <v>61.8</v>
      </c>
      <c r="O21" s="8">
        <v>19.100000000000001</v>
      </c>
      <c r="P21" s="8">
        <v>19.100000000000001</v>
      </c>
      <c r="Q21" s="49" t="s">
        <v>50</v>
      </c>
    </row>
    <row r="22" spans="1:17" ht="32.1" customHeight="1">
      <c r="A22" s="43">
        <v>31</v>
      </c>
      <c r="B22" s="23" t="s">
        <v>49</v>
      </c>
      <c r="C22" s="59">
        <v>45867</v>
      </c>
      <c r="D22" s="16" t="s">
        <v>21</v>
      </c>
      <c r="E22" s="16" t="s">
        <v>19</v>
      </c>
      <c r="F22" s="14">
        <v>610</v>
      </c>
      <c r="G22" s="30">
        <v>388</v>
      </c>
      <c r="H22" s="35">
        <v>12</v>
      </c>
      <c r="I22" s="17">
        <v>0</v>
      </c>
      <c r="J22" s="46">
        <f>(Table1[[#This Row],[unsub]]/Table1[[#This Row],[unique-sends]])*100</f>
        <v>0</v>
      </c>
      <c r="K22" s="27">
        <f>Table1[[#This Row],[unique-opens]] / Table1[[#This Row],[unique-sends]] * 100</f>
        <v>63.606557377049178</v>
      </c>
      <c r="L22" s="38">
        <f>Table1[[#This Row],[unique-clicks]] / Table1[[#This Row],[unique-sends]] * 100</f>
        <v>1.9672131147540985</v>
      </c>
      <c r="M22" s="38">
        <f>Table1[[#This Row],[unique-clicks]] / Table1[[#This Row],[unique-opens]] * 100</f>
        <v>3.0927835051546393</v>
      </c>
      <c r="N22" s="8">
        <v>52.4</v>
      </c>
      <c r="O22" s="8">
        <v>14.3</v>
      </c>
      <c r="P22" s="8">
        <v>33.299999999999997</v>
      </c>
      <c r="Q22" s="49" t="s">
        <v>51</v>
      </c>
    </row>
    <row r="23" spans="1:17" ht="32.1" customHeight="1">
      <c r="A23" s="17">
        <v>30</v>
      </c>
      <c r="B23" s="23" t="s">
        <v>52</v>
      </c>
      <c r="C23" s="59">
        <v>45867</v>
      </c>
      <c r="D23" s="16" t="s">
        <v>18</v>
      </c>
      <c r="E23" s="16" t="s">
        <v>19</v>
      </c>
      <c r="F23" s="14">
        <v>1628</v>
      </c>
      <c r="G23" s="30">
        <v>911</v>
      </c>
      <c r="H23" s="35">
        <v>53</v>
      </c>
      <c r="I23" s="17">
        <v>7</v>
      </c>
      <c r="J23" s="46">
        <f>(Table1[[#This Row],[unsub]]/Table1[[#This Row],[unique-sends]])*100</f>
        <v>0.42997542997542998</v>
      </c>
      <c r="K23" s="27">
        <f>Table1[[#This Row],[unique-opens]] / Table1[[#This Row],[unique-sends]] * 100</f>
        <v>55.958230958230956</v>
      </c>
      <c r="L23" s="38">
        <f>Table1[[#This Row],[unique-clicks]] / Table1[[#This Row],[unique-sends]] * 100</f>
        <v>3.2555282555282554</v>
      </c>
      <c r="M23" s="38">
        <f>Table1[[#This Row],[unique-clicks]] / Table1[[#This Row],[unique-opens]] * 100</f>
        <v>5.8177826564215147</v>
      </c>
      <c r="N23" s="8">
        <v>0</v>
      </c>
      <c r="O23" s="8">
        <v>0</v>
      </c>
      <c r="P23" s="8">
        <v>0</v>
      </c>
      <c r="Q23" s="50"/>
    </row>
    <row r="24" spans="1:17" ht="32.1" customHeight="1">
      <c r="A24" s="42">
        <v>30</v>
      </c>
      <c r="B24" s="23" t="s">
        <v>52</v>
      </c>
      <c r="C24" s="59">
        <v>45867</v>
      </c>
      <c r="D24" s="16" t="s">
        <v>21</v>
      </c>
      <c r="E24" s="16" t="s">
        <v>19</v>
      </c>
      <c r="F24" s="14">
        <v>188</v>
      </c>
      <c r="G24" s="30">
        <v>127</v>
      </c>
      <c r="H24" s="35">
        <v>16</v>
      </c>
      <c r="I24" s="17">
        <v>0</v>
      </c>
      <c r="J24" s="46">
        <f>(Table1[[#This Row],[unsub]]/Table1[[#This Row],[unique-sends]])*100</f>
        <v>0</v>
      </c>
      <c r="K24" s="27">
        <f>Table1[[#This Row],[unique-opens]] / Table1[[#This Row],[unique-sends]] * 100</f>
        <v>67.553191489361694</v>
      </c>
      <c r="L24" s="38">
        <f>Table1[[#This Row],[unique-clicks]] / Table1[[#This Row],[unique-sends]] * 100</f>
        <v>8.5106382978723403</v>
      </c>
      <c r="M24" s="38">
        <f>Table1[[#This Row],[unique-clicks]] / Table1[[#This Row],[unique-opens]] * 100</f>
        <v>12.598425196850393</v>
      </c>
      <c r="N24" s="8">
        <v>0</v>
      </c>
      <c r="O24" s="8">
        <v>0</v>
      </c>
      <c r="P24" s="8">
        <v>0</v>
      </c>
      <c r="Q24" s="50"/>
    </row>
    <row r="25" spans="1:17" ht="32.1" customHeight="1">
      <c r="A25" s="17">
        <v>30</v>
      </c>
      <c r="B25" s="23" t="s">
        <v>53</v>
      </c>
      <c r="C25" s="59">
        <v>45867</v>
      </c>
      <c r="D25" s="16" t="s">
        <v>18</v>
      </c>
      <c r="E25" s="16" t="s">
        <v>19</v>
      </c>
      <c r="F25" s="14">
        <v>1217</v>
      </c>
      <c r="G25" s="30">
        <v>733</v>
      </c>
      <c r="H25" s="35">
        <v>38</v>
      </c>
      <c r="I25" s="17">
        <v>1</v>
      </c>
      <c r="J25" s="46">
        <f>(Table1[[#This Row],[unsub]]/Table1[[#This Row],[unique-sends]])*100</f>
        <v>8.2169268693508629E-2</v>
      </c>
      <c r="K25" s="27">
        <f>Table1[[#This Row],[unique-opens]] / Table1[[#This Row],[unique-sends]] * 100</f>
        <v>60.230073952341826</v>
      </c>
      <c r="L25" s="38">
        <f>Table1[[#This Row],[unique-clicks]] / Table1[[#This Row],[unique-sends]] * 100</f>
        <v>3.122432210353328</v>
      </c>
      <c r="M25" s="38">
        <f>Table1[[#This Row],[unique-clicks]] / Table1[[#This Row],[unique-opens]] * 100</f>
        <v>5.1841746248294678</v>
      </c>
      <c r="N25" s="8">
        <v>0</v>
      </c>
      <c r="O25" s="8">
        <v>0</v>
      </c>
      <c r="P25" s="8">
        <v>0</v>
      </c>
      <c r="Q25" s="50"/>
    </row>
    <row r="26" spans="1:17" ht="32.1" customHeight="1">
      <c r="A26" s="43">
        <v>30</v>
      </c>
      <c r="B26" s="23" t="s">
        <v>53</v>
      </c>
      <c r="C26" s="59">
        <v>45867</v>
      </c>
      <c r="D26" s="16" t="s">
        <v>21</v>
      </c>
      <c r="E26" s="16" t="s">
        <v>19</v>
      </c>
      <c r="F26" s="10">
        <v>155</v>
      </c>
      <c r="G26" s="31">
        <v>106</v>
      </c>
      <c r="H26" s="36">
        <v>4</v>
      </c>
      <c r="I26" s="12">
        <v>0</v>
      </c>
      <c r="J26" s="47">
        <f>(Table1[[#This Row],[unsub]]/Table1[[#This Row],[unique-sends]])*100</f>
        <v>0</v>
      </c>
      <c r="K26" s="7">
        <f>Table1[[#This Row],[unique-opens]] / Table1[[#This Row],[unique-sends]] * 100</f>
        <v>68.387096774193552</v>
      </c>
      <c r="L26" s="38">
        <f>Table1[[#This Row],[unique-clicks]] / Table1[[#This Row],[unique-sends]] * 100</f>
        <v>2.5806451612903225</v>
      </c>
      <c r="M26" s="38">
        <f>Table1[[#This Row],[unique-clicks]] / Table1[[#This Row],[unique-opens]] * 100</f>
        <v>3.7735849056603774</v>
      </c>
      <c r="N26" s="8">
        <v>0</v>
      </c>
      <c r="O26" s="8">
        <v>0</v>
      </c>
      <c r="P26" s="8">
        <v>0</v>
      </c>
      <c r="Q26" s="50"/>
    </row>
    <row r="27" spans="1:17" ht="32.1" customHeight="1">
      <c r="A27" s="13">
        <v>61</v>
      </c>
      <c r="B27" s="23" t="s">
        <v>54</v>
      </c>
      <c r="C27" s="59">
        <v>45870</v>
      </c>
      <c r="D27" s="16" t="s">
        <v>18</v>
      </c>
      <c r="E27" s="16" t="s">
        <v>36</v>
      </c>
      <c r="F27" s="14">
        <v>2677</v>
      </c>
      <c r="G27" s="30">
        <v>418</v>
      </c>
      <c r="H27" s="35">
        <v>24</v>
      </c>
      <c r="I27" s="17">
        <v>0</v>
      </c>
      <c r="J27" s="46">
        <f>(Table1[[#This Row],[unsub]]/Table1[[#This Row],[unique-sends]])*100</f>
        <v>0</v>
      </c>
      <c r="K27" s="27">
        <f>Table1[[#This Row],[unique-opens]] / Table1[[#This Row],[unique-sends]] * 100</f>
        <v>15.61449383638401</v>
      </c>
      <c r="L27" s="53">
        <f>Table1[[#This Row],[unique-clicks]] / Table1[[#This Row],[unique-sends]] * 100</f>
        <v>0.89652596189764666</v>
      </c>
      <c r="M27" s="53">
        <f>Table1[[#This Row],[unique-clicks]] / Table1[[#This Row],[unique-opens]] * 100</f>
        <v>5.741626794258373</v>
      </c>
      <c r="N27" s="8">
        <v>68.5</v>
      </c>
      <c r="O27" s="8">
        <v>17.2</v>
      </c>
      <c r="P27" s="8">
        <v>14.3</v>
      </c>
      <c r="Q27" s="54" t="s">
        <v>55</v>
      </c>
    </row>
    <row r="28" spans="1:17" ht="32.1" customHeight="1">
      <c r="A28" s="13">
        <v>61</v>
      </c>
      <c r="B28" s="23" t="s">
        <v>56</v>
      </c>
      <c r="C28" s="59">
        <v>45870</v>
      </c>
      <c r="D28" s="16" t="s">
        <v>18</v>
      </c>
      <c r="E28" s="16" t="s">
        <v>36</v>
      </c>
      <c r="F28" s="10">
        <v>14113</v>
      </c>
      <c r="G28" s="31">
        <v>2099</v>
      </c>
      <c r="H28" s="36">
        <v>104</v>
      </c>
      <c r="I28" s="12">
        <v>0</v>
      </c>
      <c r="J28" s="47">
        <f>(Table1[[#This Row],[unsub]]/Table1[[#This Row],[unique-sends]])*100</f>
        <v>0</v>
      </c>
      <c r="K28" s="7">
        <f>Table1[[#This Row],[unique-opens]] / Table1[[#This Row],[unique-sends]] * 100</f>
        <v>14.872812300715651</v>
      </c>
      <c r="L28" s="38">
        <f>Table1[[#This Row],[unique-clicks]] / Table1[[#This Row],[unique-sends]] * 100</f>
        <v>0.73690923262240482</v>
      </c>
      <c r="M28" s="38">
        <f>Table1[[#This Row],[unique-clicks]] / Table1[[#This Row],[unique-opens]] * 100</f>
        <v>4.9547403525488329</v>
      </c>
      <c r="N28" s="8">
        <v>68.5</v>
      </c>
      <c r="O28" s="8">
        <v>17.2</v>
      </c>
      <c r="P28" s="8">
        <v>14.3</v>
      </c>
      <c r="Q28" s="54" t="s">
        <v>55</v>
      </c>
    </row>
    <row r="29" spans="1:17" ht="32.1" customHeight="1">
      <c r="A29" s="13">
        <v>61</v>
      </c>
      <c r="B29" s="23" t="s">
        <v>57</v>
      </c>
      <c r="C29" s="59">
        <v>45870</v>
      </c>
      <c r="D29" s="16" t="s">
        <v>18</v>
      </c>
      <c r="E29" s="16" t="s">
        <v>36</v>
      </c>
      <c r="F29" s="10">
        <v>71201</v>
      </c>
      <c r="G29" s="31">
        <v>10641</v>
      </c>
      <c r="H29" s="36">
        <v>488</v>
      </c>
      <c r="I29" s="12">
        <v>0</v>
      </c>
      <c r="J29" s="47">
        <f>(Table1[[#This Row],[unsub]]/Table1[[#This Row],[unique-sends]])*100</f>
        <v>0</v>
      </c>
      <c r="K29" s="7">
        <f>Table1[[#This Row],[unique-opens]] / Table1[[#This Row],[unique-sends]] * 100</f>
        <v>14.945014817207625</v>
      </c>
      <c r="L29" s="38">
        <f>Table1[[#This Row],[unique-clicks]] / Table1[[#This Row],[unique-sends]] * 100</f>
        <v>0.68538363225235599</v>
      </c>
      <c r="M29" s="38">
        <f>Table1[[#This Row],[unique-clicks]] / Table1[[#This Row],[unique-opens]] * 100</f>
        <v>4.5860351470726437</v>
      </c>
      <c r="N29" s="8">
        <v>68.5</v>
      </c>
      <c r="O29" s="8">
        <v>17.2</v>
      </c>
      <c r="P29" s="8">
        <v>14.3</v>
      </c>
      <c r="Q29" s="54" t="s">
        <v>55</v>
      </c>
    </row>
    <row r="30" spans="1:17" ht="32.1" customHeight="1">
      <c r="A30" s="13">
        <v>31</v>
      </c>
      <c r="B30" s="23" t="s">
        <v>58</v>
      </c>
      <c r="C30" s="59">
        <v>45874</v>
      </c>
      <c r="D30" s="16" t="s">
        <v>18</v>
      </c>
      <c r="E30" s="16" t="s">
        <v>19</v>
      </c>
      <c r="F30" s="14">
        <v>8728</v>
      </c>
      <c r="G30" s="30">
        <v>4493</v>
      </c>
      <c r="H30" s="35">
        <v>148</v>
      </c>
      <c r="I30" s="17">
        <v>25</v>
      </c>
      <c r="J30" s="46">
        <f>(Table1[[#This Row],[unsub]]/Table1[[#This Row],[unique-sends]])*100</f>
        <v>0.28643446379468379</v>
      </c>
      <c r="K30" s="27">
        <f>Table1[[#This Row],[unique-opens]] / Table1[[#This Row],[unique-sends]] * 100</f>
        <v>51.478001833180564</v>
      </c>
      <c r="L30" s="53">
        <f>Table1[[#This Row],[unique-clicks]] / Table1[[#This Row],[unique-sends]] * 100</f>
        <v>1.6956920256645278</v>
      </c>
      <c r="M30" s="53">
        <f>Table1[[#This Row],[unique-clicks]] / Table1[[#This Row],[unique-opens]] * 100</f>
        <v>3.2940129089695085</v>
      </c>
      <c r="N30" s="15">
        <v>0</v>
      </c>
      <c r="O30" s="17">
        <v>0</v>
      </c>
      <c r="P30" s="17">
        <v>0</v>
      </c>
      <c r="Q30" s="54" t="s">
        <v>59</v>
      </c>
    </row>
    <row r="31" spans="1:17" ht="32.1" customHeight="1">
      <c r="A31" s="13">
        <v>31</v>
      </c>
      <c r="B31" s="23" t="s">
        <v>58</v>
      </c>
      <c r="C31" s="59">
        <v>45874</v>
      </c>
      <c r="D31" s="16" t="s">
        <v>21</v>
      </c>
      <c r="E31" s="16" t="s">
        <v>19</v>
      </c>
      <c r="F31" s="10">
        <v>392</v>
      </c>
      <c r="G31" s="31">
        <v>215</v>
      </c>
      <c r="H31" s="36">
        <v>11</v>
      </c>
      <c r="I31" s="12">
        <v>0</v>
      </c>
      <c r="J31" s="47">
        <f>(Table1[[#This Row],[unsub]]/Table1[[#This Row],[unique-sends]])*100</f>
        <v>0</v>
      </c>
      <c r="K31" s="7">
        <f>Table1[[#This Row],[unique-opens]] / Table1[[#This Row],[unique-sends]] * 100</f>
        <v>54.846938775510203</v>
      </c>
      <c r="L31" s="38">
        <f>Table1[[#This Row],[unique-clicks]] / Table1[[#This Row],[unique-sends]] * 100</f>
        <v>2.806122448979592</v>
      </c>
      <c r="M31" s="38">
        <f>Table1[[#This Row],[unique-clicks]] / Table1[[#This Row],[unique-opens]] * 100</f>
        <v>5.1162790697674421</v>
      </c>
      <c r="N31" s="11">
        <v>50</v>
      </c>
      <c r="O31" s="12">
        <v>25</v>
      </c>
      <c r="P31" s="12">
        <v>25</v>
      </c>
      <c r="Q31" s="49" t="s">
        <v>60</v>
      </c>
    </row>
    <row r="32" spans="1:17" ht="32.1" customHeight="1">
      <c r="A32" s="13">
        <v>30</v>
      </c>
      <c r="B32" s="23" t="s">
        <v>61</v>
      </c>
      <c r="C32" s="59">
        <v>45874</v>
      </c>
      <c r="D32" s="16" t="s">
        <v>18</v>
      </c>
      <c r="E32" s="16" t="s">
        <v>19</v>
      </c>
      <c r="F32" s="14">
        <v>7879</v>
      </c>
      <c r="G32" s="30">
        <v>5042</v>
      </c>
      <c r="H32" s="35">
        <v>361</v>
      </c>
      <c r="I32" s="17">
        <v>24</v>
      </c>
      <c r="J32" s="46">
        <f>(Table1[[#This Row],[unsub]]/Table1[[#This Row],[unique-sends]])*100</f>
        <v>0.3046071836527478</v>
      </c>
      <c r="K32" s="27">
        <f>Table1[[#This Row],[unique-opens]] / Table1[[#This Row],[unique-sends]] * 100</f>
        <v>63.992892499048104</v>
      </c>
      <c r="L32" s="53">
        <f>Table1[[#This Row],[unique-clicks]] / Table1[[#This Row],[unique-sends]] * 100</f>
        <v>4.5817997207767487</v>
      </c>
      <c r="M32" s="53">
        <f>Table1[[#This Row],[unique-clicks]] / Table1[[#This Row],[unique-opens]] * 100</f>
        <v>7.1598571995239988</v>
      </c>
      <c r="N32" s="15">
        <v>63.6</v>
      </c>
      <c r="O32" s="17">
        <v>21.4</v>
      </c>
      <c r="P32" s="17">
        <v>15</v>
      </c>
      <c r="Q32" s="54" t="s">
        <v>62</v>
      </c>
    </row>
    <row r="33" spans="1:17" ht="32.1" customHeight="1">
      <c r="A33" s="13">
        <v>30</v>
      </c>
      <c r="B33" s="23" t="s">
        <v>61</v>
      </c>
      <c r="C33" s="59">
        <v>45874</v>
      </c>
      <c r="D33" s="16" t="s">
        <v>21</v>
      </c>
      <c r="E33" s="16" t="s">
        <v>19</v>
      </c>
      <c r="F33" s="10">
        <v>733</v>
      </c>
      <c r="G33" s="31">
        <v>501</v>
      </c>
      <c r="H33" s="36">
        <v>33</v>
      </c>
      <c r="I33" s="12">
        <v>0</v>
      </c>
      <c r="J33" s="47">
        <f>(Table1[[#This Row],[unsub]]/Table1[[#This Row],[unique-sends]])*100</f>
        <v>0</v>
      </c>
      <c r="K33" s="7">
        <f>Table1[[#This Row],[unique-opens]] / Table1[[#This Row],[unique-sends]] * 100</f>
        <v>68.349249658935889</v>
      </c>
      <c r="L33" s="38">
        <f>Table1[[#This Row],[unique-clicks]] / Table1[[#This Row],[unique-sends]] * 100</f>
        <v>4.5020463847203276</v>
      </c>
      <c r="M33" s="38">
        <f>Table1[[#This Row],[unique-clicks]] / Table1[[#This Row],[unique-opens]] * 100</f>
        <v>6.5868263473053901</v>
      </c>
      <c r="N33" s="11">
        <v>52.5</v>
      </c>
      <c r="O33" s="12">
        <v>25.9</v>
      </c>
      <c r="P33" s="12">
        <v>21.6</v>
      </c>
      <c r="Q33" s="49" t="s">
        <v>63</v>
      </c>
    </row>
    <row r="34" spans="1:17" ht="32.1" customHeight="1">
      <c r="A34" s="13">
        <v>31</v>
      </c>
      <c r="B34" s="23" t="s">
        <v>64</v>
      </c>
      <c r="C34" s="59">
        <v>45881</v>
      </c>
      <c r="D34" s="16" t="s">
        <v>18</v>
      </c>
      <c r="E34" s="16" t="s">
        <v>19</v>
      </c>
      <c r="F34" s="14">
        <v>9326</v>
      </c>
      <c r="G34" s="30">
        <v>6331</v>
      </c>
      <c r="H34" s="35">
        <v>41</v>
      </c>
      <c r="I34" s="17">
        <v>37</v>
      </c>
      <c r="J34" s="46">
        <f>(Table1[[#This Row],[unsub]]/Table1[[#This Row],[unique-sends]])*100</f>
        <v>0.39674029594681537</v>
      </c>
      <c r="K34" s="27">
        <f>Table1[[#This Row],[unique-opens]] / Table1[[#This Row],[unique-sends]] * 100</f>
        <v>67.885481449710483</v>
      </c>
      <c r="L34" s="53">
        <f>Table1[[#This Row],[unique-clicks]] / Table1[[#This Row],[unique-sends]] * 100</f>
        <v>0.43963113875187643</v>
      </c>
      <c r="M34" s="53">
        <f>Table1[[#This Row],[unique-clicks]] / Table1[[#This Row],[unique-opens]] * 100</f>
        <v>0.64760701311009317</v>
      </c>
      <c r="N34" s="15">
        <v>37.1</v>
      </c>
      <c r="O34" s="17">
        <v>38.6</v>
      </c>
      <c r="P34" s="17">
        <v>24.3</v>
      </c>
      <c r="Q34" s="54" t="s">
        <v>65</v>
      </c>
    </row>
    <row r="35" spans="1:17" ht="32.1" customHeight="1">
      <c r="A35" s="13">
        <v>31</v>
      </c>
      <c r="B35" s="23" t="s">
        <v>64</v>
      </c>
      <c r="C35" s="59">
        <v>45881</v>
      </c>
      <c r="D35" s="16" t="s">
        <v>21</v>
      </c>
      <c r="E35" s="16" t="s">
        <v>19</v>
      </c>
      <c r="F35" s="10">
        <v>257</v>
      </c>
      <c r="G35" s="31">
        <v>175</v>
      </c>
      <c r="H35" s="36">
        <v>5</v>
      </c>
      <c r="I35" s="12">
        <v>0</v>
      </c>
      <c r="J35" s="47">
        <f>(Table1[[#This Row],[unsub]]/Table1[[#This Row],[unique-sends]])*100</f>
        <v>0</v>
      </c>
      <c r="K35" s="7">
        <f>Table1[[#This Row],[unique-opens]] / Table1[[#This Row],[unique-sends]] * 100</f>
        <v>68.093385214007782</v>
      </c>
      <c r="L35" s="38">
        <f>Table1[[#This Row],[unique-clicks]] / Table1[[#This Row],[unique-sends]] * 100</f>
        <v>1.9455252918287937</v>
      </c>
      <c r="M35" s="38">
        <f>Table1[[#This Row],[unique-clicks]] / Table1[[#This Row],[unique-opens]] * 100</f>
        <v>2.8571428571428572</v>
      </c>
      <c r="N35" s="11">
        <v>0</v>
      </c>
      <c r="O35" s="12">
        <v>0</v>
      </c>
      <c r="P35" s="12">
        <v>0</v>
      </c>
      <c r="Q35" s="49" t="s">
        <v>66</v>
      </c>
    </row>
    <row r="36" spans="1:17" ht="32.1" customHeight="1">
      <c r="A36" s="13">
        <v>30</v>
      </c>
      <c r="B36" s="23" t="s">
        <v>67</v>
      </c>
      <c r="C36" s="59">
        <v>45881</v>
      </c>
      <c r="D36" s="16" t="s">
        <v>18</v>
      </c>
      <c r="E36" s="16" t="s">
        <v>19</v>
      </c>
      <c r="F36" s="14">
        <v>1737</v>
      </c>
      <c r="G36" s="30">
        <v>1214</v>
      </c>
      <c r="H36" s="35">
        <v>42</v>
      </c>
      <c r="I36" s="17">
        <v>3</v>
      </c>
      <c r="J36" s="46">
        <f>(Table1[[#This Row],[unsub]]/Table1[[#This Row],[unique-sends]])*100</f>
        <v>0.17271157167530224</v>
      </c>
      <c r="K36" s="27">
        <f>Table1[[#This Row],[unique-opens]] / Table1[[#This Row],[unique-sends]] * 100</f>
        <v>69.890616004605647</v>
      </c>
      <c r="L36" s="53">
        <f>Table1[[#This Row],[unique-clicks]] / Table1[[#This Row],[unique-sends]] * 100</f>
        <v>2.4179620034542317</v>
      </c>
      <c r="M36" s="53">
        <f>Table1[[#This Row],[unique-clicks]] / Table1[[#This Row],[unique-opens]] * 100</f>
        <v>3.4596375617792421</v>
      </c>
      <c r="N36" s="15">
        <v>74.599999999999994</v>
      </c>
      <c r="O36" s="17">
        <v>15.6</v>
      </c>
      <c r="P36" s="17">
        <v>9.8000000000000007</v>
      </c>
      <c r="Q36" s="54" t="s">
        <v>68</v>
      </c>
    </row>
    <row r="37" spans="1:17" ht="32.1" customHeight="1">
      <c r="A37" s="13">
        <v>30</v>
      </c>
      <c r="B37" s="23" t="s">
        <v>69</v>
      </c>
      <c r="C37" s="59">
        <v>45888</v>
      </c>
      <c r="D37" s="16" t="s">
        <v>18</v>
      </c>
      <c r="E37" s="16" t="s">
        <v>19</v>
      </c>
      <c r="F37" s="10">
        <v>12681</v>
      </c>
      <c r="G37" s="31">
        <v>8122</v>
      </c>
      <c r="H37" s="36">
        <v>510</v>
      </c>
      <c r="I37" s="12">
        <v>15</v>
      </c>
      <c r="J37" s="46">
        <f>(Table1[[#This Row],[unsub]]/Table1[[#This Row],[unique-sends]])*100</f>
        <v>0.11828720132481667</v>
      </c>
      <c r="K37" s="27">
        <f>Table1[[#This Row],[unique-opens]] / Table1[[#This Row],[unique-sends]] * 100</f>
        <v>64.048576610677387</v>
      </c>
      <c r="L37" s="53">
        <f>Table1[[#This Row],[unique-clicks]] / Table1[[#This Row],[unique-sends]] * 100</f>
        <v>4.0217648450437657</v>
      </c>
      <c r="M37" s="53">
        <f>Table1[[#This Row],[unique-clicks]] / Table1[[#This Row],[unique-opens]] * 100</f>
        <v>6.2792415661167196</v>
      </c>
      <c r="N37" s="11">
        <v>64.400000000000006</v>
      </c>
      <c r="O37" s="12">
        <v>19.399999999999999</v>
      </c>
      <c r="P37" s="12">
        <v>11.2</v>
      </c>
      <c r="Q37" s="49" t="s">
        <v>70</v>
      </c>
    </row>
    <row r="38" spans="1:17" ht="32.1" customHeight="1">
      <c r="A38" s="13">
        <v>30</v>
      </c>
      <c r="B38" s="23" t="s">
        <v>69</v>
      </c>
      <c r="C38" s="59">
        <v>45888</v>
      </c>
      <c r="D38" s="16" t="s">
        <v>21</v>
      </c>
      <c r="E38" s="16" t="s">
        <v>19</v>
      </c>
      <c r="F38" s="14">
        <v>1852</v>
      </c>
      <c r="G38" s="30">
        <v>1295</v>
      </c>
      <c r="H38" s="35">
        <v>98</v>
      </c>
      <c r="I38" s="17">
        <v>1</v>
      </c>
      <c r="J38" s="46">
        <f>(Table1[[#This Row],[unsub]]/Table1[[#This Row],[unique-sends]])*100</f>
        <v>5.399568034557236E-2</v>
      </c>
      <c r="K38" s="27">
        <f>Table1[[#This Row],[unique-opens]] / Table1[[#This Row],[unique-sends]] * 100</f>
        <v>69.9244060475162</v>
      </c>
      <c r="L38" s="53">
        <f>Table1[[#This Row],[unique-clicks]] / Table1[[#This Row],[unique-sends]] * 100</f>
        <v>5.291576673866091</v>
      </c>
      <c r="M38" s="53">
        <f>Table1[[#This Row],[unique-clicks]] / Table1[[#This Row],[unique-opens]] * 100</f>
        <v>7.5675675675675684</v>
      </c>
      <c r="N38" s="15">
        <v>68.2</v>
      </c>
      <c r="O38" s="17">
        <v>17.600000000000001</v>
      </c>
      <c r="P38" s="17">
        <v>14.2</v>
      </c>
      <c r="Q38" s="54" t="s">
        <v>71</v>
      </c>
    </row>
    <row r="39" spans="1:17" ht="32.1" customHeight="1">
      <c r="A39" s="13">
        <v>78</v>
      </c>
      <c r="B39" s="23" t="s">
        <v>72</v>
      </c>
      <c r="C39" s="59">
        <v>45891</v>
      </c>
      <c r="D39" s="16" t="s">
        <v>18</v>
      </c>
      <c r="E39" s="16" t="s">
        <v>73</v>
      </c>
      <c r="F39" s="14">
        <v>19741</v>
      </c>
      <c r="G39" s="30">
        <v>11173</v>
      </c>
      <c r="H39" s="35">
        <v>430</v>
      </c>
      <c r="I39" s="17">
        <v>6</v>
      </c>
      <c r="J39" s="46">
        <f>(Table1[[#This Row],[unsub]]/Table1[[#This Row],[unique-sends]])*100</f>
        <v>3.0393597082214681E-2</v>
      </c>
      <c r="K39" s="27">
        <f>Table1[[#This Row],[unique-opens]] / Table1[[#This Row],[unique-sends]] * 100</f>
        <v>56.597943366597434</v>
      </c>
      <c r="L39" s="53">
        <f>Table1[[#This Row],[unique-clicks]] / Table1[[#This Row],[unique-sends]] * 100</f>
        <v>2.1782077908920519</v>
      </c>
      <c r="M39" s="53">
        <f>Table1[[#This Row],[unique-clicks]] / Table1[[#This Row],[unique-opens]] * 100</f>
        <v>3.8485635012977712</v>
      </c>
      <c r="N39" s="15">
        <v>67.099999999999994</v>
      </c>
      <c r="O39" s="17">
        <v>16.8</v>
      </c>
      <c r="P39" s="17">
        <v>16.2</v>
      </c>
      <c r="Q39" s="54" t="s">
        <v>74</v>
      </c>
    </row>
    <row r="40" spans="1:17" ht="32.1" customHeight="1">
      <c r="A40" s="13">
        <v>31</v>
      </c>
      <c r="B40" s="23" t="s">
        <v>75</v>
      </c>
      <c r="C40" s="59">
        <v>45895</v>
      </c>
      <c r="D40" s="16" t="s">
        <v>18</v>
      </c>
      <c r="E40" s="16" t="s">
        <v>19</v>
      </c>
      <c r="F40" s="14">
        <v>5041</v>
      </c>
      <c r="G40" s="30">
        <v>3277</v>
      </c>
      <c r="H40" s="35">
        <v>66</v>
      </c>
      <c r="I40" s="17">
        <v>10</v>
      </c>
      <c r="J40" s="46">
        <f>(Table1[[#This Row],[unsub]]/Table1[[#This Row],[unique-sends]])*100</f>
        <v>0.19837333862328904</v>
      </c>
      <c r="K40" s="27">
        <f>Table1[[#This Row],[unique-opens]] / Table1[[#This Row],[unique-sends]] * 100</f>
        <v>65.006943066851818</v>
      </c>
      <c r="L40" s="53">
        <f>Table1[[#This Row],[unique-clicks]] / Table1[[#This Row],[unique-sends]] * 100</f>
        <v>1.3092640349137077</v>
      </c>
      <c r="M40" s="53">
        <f>Table1[[#This Row],[unique-clicks]] / Table1[[#This Row],[unique-opens]] * 100</f>
        <v>2.0140372291730242</v>
      </c>
      <c r="N40" s="15">
        <v>65.7</v>
      </c>
      <c r="O40" s="17">
        <v>21.4</v>
      </c>
      <c r="P40" s="17">
        <v>12.9</v>
      </c>
      <c r="Q40" s="54" t="s">
        <v>76</v>
      </c>
    </row>
    <row r="41" spans="1:17" ht="32.1" customHeight="1">
      <c r="A41" s="13">
        <v>30</v>
      </c>
      <c r="B41" s="23" t="s">
        <v>77</v>
      </c>
      <c r="C41" s="59">
        <v>45895</v>
      </c>
      <c r="D41" s="16" t="s">
        <v>18</v>
      </c>
      <c r="E41" s="16" t="s">
        <v>19</v>
      </c>
      <c r="F41" s="14">
        <v>7728</v>
      </c>
      <c r="G41" s="30">
        <v>4730</v>
      </c>
      <c r="H41" s="35">
        <v>305</v>
      </c>
      <c r="I41" s="17">
        <v>11</v>
      </c>
      <c r="J41" s="46">
        <f>(Table1[[#This Row],[unsub]]/Table1[[#This Row],[unique-sends]])*100</f>
        <v>0.14233954451345754</v>
      </c>
      <c r="K41" s="27">
        <f>Table1[[#This Row],[unique-opens]] / Table1[[#This Row],[unique-sends]] * 100</f>
        <v>61.206004140786753</v>
      </c>
      <c r="L41" s="53">
        <f>Table1[[#This Row],[unique-clicks]] / Table1[[#This Row],[unique-sends]] * 100</f>
        <v>3.9466873706004142</v>
      </c>
      <c r="M41" s="53">
        <f>Table1[[#This Row],[unique-clicks]] / Table1[[#This Row],[unique-opens]] * 100</f>
        <v>6.4482029598308666</v>
      </c>
      <c r="N41" s="15">
        <v>63.6</v>
      </c>
      <c r="O41" s="17">
        <v>21.4</v>
      </c>
      <c r="P41" s="17">
        <v>15</v>
      </c>
      <c r="Q41" s="54" t="s">
        <v>62</v>
      </c>
    </row>
    <row r="42" spans="1:17" ht="32.1" customHeight="1">
      <c r="A42" s="13">
        <v>30</v>
      </c>
      <c r="B42" s="23" t="s">
        <v>77</v>
      </c>
      <c r="C42" s="59">
        <v>45895</v>
      </c>
      <c r="D42" s="56" t="s">
        <v>21</v>
      </c>
      <c r="E42" s="56" t="s">
        <v>19</v>
      </c>
      <c r="F42" s="14">
        <v>720</v>
      </c>
      <c r="G42" s="30">
        <v>469</v>
      </c>
      <c r="H42" s="35">
        <v>36</v>
      </c>
      <c r="I42" s="17">
        <v>0</v>
      </c>
      <c r="J42" s="46">
        <f>(Table1[[#This Row],[unsub]]/Table1[[#This Row],[unique-sends]])*100</f>
        <v>0</v>
      </c>
      <c r="K42" s="27">
        <f>Table1[[#This Row],[unique-opens]] / Table1[[#This Row],[unique-sends]] * 100</f>
        <v>65.138888888888886</v>
      </c>
      <c r="L42" s="53">
        <f>Table1[[#This Row],[unique-clicks]] / Table1[[#This Row],[unique-sends]] * 100</f>
        <v>5</v>
      </c>
      <c r="M42" s="53">
        <f>Table1[[#This Row],[unique-clicks]] / Table1[[#This Row],[unique-opens]] * 100</f>
        <v>7.6759061833688706</v>
      </c>
      <c r="N42" s="15">
        <v>52.5</v>
      </c>
      <c r="O42" s="17">
        <v>25.9</v>
      </c>
      <c r="P42" s="17">
        <v>1.6</v>
      </c>
      <c r="Q42" s="54" t="s">
        <v>63</v>
      </c>
    </row>
    <row r="43" spans="1:17" ht="32.1" customHeight="1">
      <c r="A43" s="13">
        <v>5</v>
      </c>
      <c r="B43" s="23" t="s">
        <v>78</v>
      </c>
      <c r="C43" s="59">
        <v>45900</v>
      </c>
      <c r="D43" s="56" t="s">
        <v>21</v>
      </c>
      <c r="E43" s="25" t="s">
        <v>36</v>
      </c>
      <c r="F43" s="10">
        <v>6485</v>
      </c>
      <c r="G43" s="31">
        <v>1360</v>
      </c>
      <c r="H43" s="36">
        <v>109</v>
      </c>
      <c r="I43" s="12">
        <v>0</v>
      </c>
      <c r="J43" s="47">
        <f>(Table1[[#This Row],[unsub]]/Table1[[#This Row],[unique-sends]])*100</f>
        <v>0</v>
      </c>
      <c r="K43" s="7">
        <f>Table1[[#This Row],[unique-opens]] / Table1[[#This Row],[unique-sends]] * 100</f>
        <v>20.971472629144177</v>
      </c>
      <c r="L43" s="38">
        <f>Table1[[#This Row],[unique-clicks]] / Table1[[#This Row],[unique-sends]] * 100</f>
        <v>1.6808018504240556</v>
      </c>
      <c r="M43" s="38">
        <f>Table1[[#This Row],[unique-clicks]] / Table1[[#This Row],[unique-opens]] * 100</f>
        <v>8.014705882352942</v>
      </c>
      <c r="N43" s="11">
        <v>66.3</v>
      </c>
      <c r="O43" s="12">
        <v>16.399999999999999</v>
      </c>
      <c r="P43" s="12">
        <v>17.2</v>
      </c>
      <c r="Q43" s="50"/>
    </row>
    <row r="44" spans="1:17" ht="32.1" customHeight="1">
      <c r="A44" s="13">
        <v>63</v>
      </c>
      <c r="B44" s="23" t="s">
        <v>79</v>
      </c>
      <c r="C44" s="59">
        <v>45900</v>
      </c>
      <c r="D44" s="16" t="s">
        <v>18</v>
      </c>
      <c r="E44" s="25" t="s">
        <v>36</v>
      </c>
      <c r="F44" s="14">
        <v>427</v>
      </c>
      <c r="G44" s="30">
        <v>408</v>
      </c>
      <c r="H44" s="35">
        <v>23</v>
      </c>
      <c r="I44" s="17">
        <v>0</v>
      </c>
      <c r="J44" s="47">
        <f>(Table1[[#This Row],[unsub]]/Table1[[#This Row],[unique-sends]])*100</f>
        <v>0</v>
      </c>
      <c r="K44" s="7">
        <f>Table1[[#This Row],[unique-opens]] / Table1[[#This Row],[unique-sends]] * 100</f>
        <v>95.550351288056206</v>
      </c>
      <c r="L44" s="38">
        <f>Table1[[#This Row],[unique-clicks]] / Table1[[#This Row],[unique-sends]] * 100</f>
        <v>5.3864168618266977</v>
      </c>
      <c r="M44" s="38">
        <f>Table1[[#This Row],[unique-clicks]] / Table1[[#This Row],[unique-opens]] * 100</f>
        <v>5.6372549019607847</v>
      </c>
      <c r="N44" s="15">
        <v>76.3</v>
      </c>
      <c r="O44" s="17">
        <v>14.8</v>
      </c>
      <c r="P44" s="17">
        <v>9</v>
      </c>
      <c r="Q44" s="55"/>
    </row>
    <row r="45" spans="1:17" ht="32.1" customHeight="1">
      <c r="A45" s="13">
        <v>62</v>
      </c>
      <c r="B45" s="23" t="s">
        <v>80</v>
      </c>
      <c r="C45" s="59">
        <v>45900</v>
      </c>
      <c r="D45" s="16" t="s">
        <v>18</v>
      </c>
      <c r="E45" s="25" t="s">
        <v>36</v>
      </c>
      <c r="F45" s="10">
        <v>4727</v>
      </c>
      <c r="G45" s="31">
        <v>1455</v>
      </c>
      <c r="H45" s="36">
        <v>110</v>
      </c>
      <c r="I45" s="12">
        <v>0</v>
      </c>
      <c r="J45" s="47">
        <f>(Table1[[#This Row],[unsub]]/Table1[[#This Row],[unique-sends]])*100</f>
        <v>0</v>
      </c>
      <c r="K45" s="7">
        <f>Table1[[#This Row],[unique-opens]] / Table1[[#This Row],[unique-sends]] * 100</f>
        <v>30.78062195895917</v>
      </c>
      <c r="L45" s="38">
        <f>Table1[[#This Row],[unique-clicks]] / Table1[[#This Row],[unique-sends]] * 100</f>
        <v>2.3270573302305904</v>
      </c>
      <c r="M45" s="38">
        <f>Table1[[#This Row],[unique-clicks]] / Table1[[#This Row],[unique-opens]] * 100</f>
        <v>7.5601374570446733</v>
      </c>
      <c r="N45" s="15">
        <v>73.3</v>
      </c>
      <c r="O45" s="17">
        <v>15.1</v>
      </c>
      <c r="P45" s="17">
        <v>1.6</v>
      </c>
      <c r="Q45" s="54" t="s">
        <v>39</v>
      </c>
    </row>
    <row r="46" spans="1:17" ht="32.1" customHeight="1">
      <c r="A46" s="66">
        <v>1</v>
      </c>
      <c r="B46" s="61" t="s">
        <v>81</v>
      </c>
      <c r="C46" s="59">
        <v>45901</v>
      </c>
      <c r="D46" s="16" t="s">
        <v>18</v>
      </c>
      <c r="E46" s="25" t="s">
        <v>36</v>
      </c>
      <c r="F46" s="14">
        <v>6286</v>
      </c>
      <c r="G46" s="30">
        <v>3750</v>
      </c>
      <c r="H46" s="35">
        <v>661</v>
      </c>
      <c r="I46" s="17">
        <v>6</v>
      </c>
      <c r="J46" s="46">
        <f>(Table1[[#This Row],[unsub]]/Table1[[#This Row],[unique-sends]])*100</f>
        <v>9.5450206808781426E-2</v>
      </c>
      <c r="K46" s="27">
        <f>Table1[[#This Row],[unique-opens]] / Table1[[#This Row],[unique-sends]] * 100</f>
        <v>59.656379255488389</v>
      </c>
      <c r="L46" s="53">
        <f>Table1[[#This Row],[unique-clicks]] / Table1[[#This Row],[unique-sends]] * 100</f>
        <v>10.51543111676742</v>
      </c>
      <c r="M46" s="53">
        <f>Table1[[#This Row],[unique-clicks]] / Table1[[#This Row],[unique-opens]] * 100</f>
        <v>17.626666666666665</v>
      </c>
      <c r="N46" s="15">
        <v>76.3</v>
      </c>
      <c r="O46" s="17">
        <v>14.3</v>
      </c>
      <c r="P46" s="17">
        <v>9.4</v>
      </c>
      <c r="Q46" s="54" t="s">
        <v>82</v>
      </c>
    </row>
    <row r="47" spans="1:17" ht="32.1" customHeight="1">
      <c r="A47" s="66">
        <v>2</v>
      </c>
      <c r="B47" s="61" t="s">
        <v>83</v>
      </c>
      <c r="C47" s="59">
        <v>45901</v>
      </c>
      <c r="D47" s="25" t="s">
        <v>21</v>
      </c>
      <c r="E47" s="25" t="s">
        <v>36</v>
      </c>
      <c r="F47" s="10">
        <v>824</v>
      </c>
      <c r="G47" s="31">
        <v>565</v>
      </c>
      <c r="H47" s="36">
        <v>98</v>
      </c>
      <c r="I47" s="12">
        <v>0</v>
      </c>
      <c r="J47" s="47">
        <f>(Table1[[#This Row],[unsub]]/Table1[[#This Row],[unique-sends]])*100</f>
        <v>0</v>
      </c>
      <c r="K47" s="7">
        <f>Table1[[#This Row],[unique-opens]] / Table1[[#This Row],[unique-sends]] * 100</f>
        <v>68.567961165048544</v>
      </c>
      <c r="L47" s="38">
        <f>Table1[[#This Row],[unique-clicks]] / Table1[[#This Row],[unique-sends]] * 100</f>
        <v>11.893203883495145</v>
      </c>
      <c r="M47" s="38">
        <f>Table1[[#This Row],[unique-clicks]] / Table1[[#This Row],[unique-opens]] * 100</f>
        <v>17.345132743362832</v>
      </c>
      <c r="N47" s="11">
        <v>67.7</v>
      </c>
      <c r="O47" s="12">
        <v>15</v>
      </c>
      <c r="P47" s="12">
        <v>17.3</v>
      </c>
      <c r="Q47" s="54" t="s">
        <v>84</v>
      </c>
    </row>
    <row r="48" spans="1:17" ht="32.1" customHeight="1">
      <c r="A48" s="66">
        <v>3</v>
      </c>
      <c r="B48" s="62" t="s">
        <v>85</v>
      </c>
      <c r="C48" s="59">
        <v>45901</v>
      </c>
      <c r="D48" s="16" t="s">
        <v>18</v>
      </c>
      <c r="E48" s="25" t="s">
        <v>36</v>
      </c>
      <c r="F48" s="10">
        <v>8665</v>
      </c>
      <c r="G48" s="31">
        <v>4769</v>
      </c>
      <c r="H48" s="36">
        <v>402</v>
      </c>
      <c r="I48" s="12">
        <v>10</v>
      </c>
      <c r="J48" s="47">
        <f>(Table1[[#This Row],[unsub]]/Table1[[#This Row],[unique-sends]])*100</f>
        <v>0.1154068090017311</v>
      </c>
      <c r="K48" s="64">
        <f>Table1[[#This Row],[unique-opens]] / Table1[[#This Row],[unique-sends]] * 100</f>
        <v>55.037507212925561</v>
      </c>
      <c r="L48" s="65">
        <f>Table1[[#This Row],[unique-clicks]] / Table1[[#This Row],[unique-sends]] * 100</f>
        <v>4.6393537218695897</v>
      </c>
      <c r="M48" s="65">
        <f>Table1[[#This Row],[unique-clicks]] / Table1[[#This Row],[unique-opens]] * 100</f>
        <v>8.4294401342000427</v>
      </c>
      <c r="N48" s="11">
        <v>75.8</v>
      </c>
      <c r="O48" s="12">
        <v>13.9</v>
      </c>
      <c r="P48" s="12">
        <v>10.3</v>
      </c>
      <c r="Q48" s="54" t="s">
        <v>86</v>
      </c>
    </row>
    <row r="49" spans="1:17" ht="32.1" customHeight="1">
      <c r="A49" s="63">
        <v>4</v>
      </c>
      <c r="B49" s="62" t="s">
        <v>87</v>
      </c>
      <c r="C49" s="59">
        <v>45901</v>
      </c>
      <c r="D49" s="25" t="s">
        <v>21</v>
      </c>
      <c r="E49" s="25" t="s">
        <v>36</v>
      </c>
      <c r="F49" s="10">
        <v>1207</v>
      </c>
      <c r="G49" s="31">
        <v>740</v>
      </c>
      <c r="H49" s="36">
        <v>4769</v>
      </c>
      <c r="I49" s="12">
        <v>0</v>
      </c>
      <c r="J49" s="47">
        <f>(Table1[[#This Row],[unsub]]/Table1[[#This Row],[unique-sends]])*100</f>
        <v>0</v>
      </c>
      <c r="K49" s="64">
        <f>Table1[[#This Row],[unique-opens]] / Table1[[#This Row],[unique-sends]] * 100</f>
        <v>61.309030654515325</v>
      </c>
      <c r="L49" s="65">
        <f>Table1[[#This Row],[unique-clicks]] / Table1[[#This Row],[unique-sends]] * 100</f>
        <v>395.11184755592382</v>
      </c>
      <c r="M49" s="65">
        <f>Table1[[#This Row],[unique-clicks]] / Table1[[#This Row],[unique-opens]] * 100</f>
        <v>644.45945945945948</v>
      </c>
      <c r="N49" s="11">
        <v>75.8</v>
      </c>
      <c r="O49" s="12">
        <v>18.899999999999999</v>
      </c>
      <c r="P49" s="12">
        <v>5.3</v>
      </c>
      <c r="Q49" s="54" t="s">
        <v>88</v>
      </c>
    </row>
    <row r="50" spans="1:17" ht="32.1" customHeight="1">
      <c r="A50" s="63">
        <v>8</v>
      </c>
      <c r="B50" s="62" t="s">
        <v>89</v>
      </c>
      <c r="C50" s="59">
        <v>45901</v>
      </c>
      <c r="D50" s="25" t="s">
        <v>21</v>
      </c>
      <c r="E50" s="25" t="s">
        <v>36</v>
      </c>
      <c r="F50" s="10">
        <v>715</v>
      </c>
      <c r="G50" s="31">
        <v>427</v>
      </c>
      <c r="H50" s="36">
        <v>62</v>
      </c>
      <c r="I50" s="12">
        <v>0</v>
      </c>
      <c r="J50" s="47">
        <f>(Table1[[#This Row],[unsub]]/Table1[[#This Row],[unique-sends]])*100</f>
        <v>0</v>
      </c>
      <c r="K50" s="64">
        <f>Table1[[#This Row],[unique-opens]] / Table1[[#This Row],[unique-sends]] * 100</f>
        <v>59.72027972027972</v>
      </c>
      <c r="L50" s="65">
        <f>Table1[[#This Row],[unique-clicks]] / Table1[[#This Row],[unique-sends]] * 100</f>
        <v>8.6713286713286699</v>
      </c>
      <c r="M50" s="65">
        <f>Table1[[#This Row],[unique-clicks]] / Table1[[#This Row],[unique-opens]] * 100</f>
        <v>14.519906323185012</v>
      </c>
      <c r="N50" s="11">
        <v>66.099999999999994</v>
      </c>
      <c r="O50" s="12">
        <v>18.3</v>
      </c>
      <c r="P50" s="12">
        <v>15.6</v>
      </c>
      <c r="Q50" s="54" t="s">
        <v>90</v>
      </c>
    </row>
    <row r="51" spans="1:17" ht="32.1" customHeight="1">
      <c r="A51" s="63">
        <v>6</v>
      </c>
      <c r="B51" s="62" t="s">
        <v>91</v>
      </c>
      <c r="C51" s="59">
        <v>45901</v>
      </c>
      <c r="D51" s="16" t="s">
        <v>18</v>
      </c>
      <c r="E51" s="25" t="s">
        <v>36</v>
      </c>
      <c r="F51" s="10">
        <v>2621</v>
      </c>
      <c r="G51" s="31">
        <v>1243</v>
      </c>
      <c r="H51" s="36">
        <v>178</v>
      </c>
      <c r="I51" s="12">
        <v>1</v>
      </c>
      <c r="J51" s="47">
        <f>(Table1[[#This Row],[unsub]]/Table1[[#This Row],[unique-sends]])*100</f>
        <v>3.8153376573826787E-2</v>
      </c>
      <c r="K51" s="64">
        <f>Table1[[#This Row],[unique-opens]] / Table1[[#This Row],[unique-sends]] * 100</f>
        <v>47.424647081266691</v>
      </c>
      <c r="L51" s="65">
        <f>Table1[[#This Row],[unique-clicks]] / Table1[[#This Row],[unique-sends]] * 100</f>
        <v>6.7913010301411667</v>
      </c>
      <c r="M51" s="65">
        <f>Table1[[#This Row],[unique-clicks]] / Table1[[#This Row],[unique-opens]] * 100</f>
        <v>14.320193081255027</v>
      </c>
      <c r="N51" s="11">
        <v>78.099999999999994</v>
      </c>
      <c r="O51" s="12">
        <v>13.3</v>
      </c>
      <c r="P51" s="12">
        <v>8.6</v>
      </c>
      <c r="Q51" s="54" t="s">
        <v>92</v>
      </c>
    </row>
    <row r="52" spans="1:17" ht="32.1" customHeight="1">
      <c r="A52" s="13">
        <v>7</v>
      </c>
      <c r="B52" s="62" t="s">
        <v>93</v>
      </c>
      <c r="C52" s="59">
        <v>45901</v>
      </c>
      <c r="D52" s="16" t="s">
        <v>18</v>
      </c>
      <c r="E52" s="25" t="s">
        <v>36</v>
      </c>
      <c r="F52" s="10">
        <v>2543</v>
      </c>
      <c r="G52" s="31">
        <v>1299</v>
      </c>
      <c r="H52" s="36">
        <v>168</v>
      </c>
      <c r="I52" s="12">
        <v>3</v>
      </c>
      <c r="J52" s="47">
        <f>(Table1[[#This Row],[unsub]]/Table1[[#This Row],[unique-sends]])*100</f>
        <v>0.11797090051120723</v>
      </c>
      <c r="K52" s="7">
        <f>Table1[[#This Row],[unique-opens]] / Table1[[#This Row],[unique-sends]] * 100</f>
        <v>51.081399921352734</v>
      </c>
      <c r="L52" s="38">
        <f>Table1[[#This Row],[unique-clicks]] / Table1[[#This Row],[unique-sends]] * 100</f>
        <v>6.6063704286276046</v>
      </c>
      <c r="M52" s="38">
        <f>Table1[[#This Row],[unique-clicks]] / Table1[[#This Row],[unique-opens]] * 100</f>
        <v>12.933025404157044</v>
      </c>
      <c r="N52" s="11">
        <v>70.5</v>
      </c>
      <c r="O52" s="12">
        <v>18.5</v>
      </c>
      <c r="P52" s="12">
        <v>11</v>
      </c>
      <c r="Q52" s="54" t="s">
        <v>94</v>
      </c>
    </row>
    <row r="53" spans="1:17" ht="32.1" customHeight="1">
      <c r="A53" s="13">
        <v>9</v>
      </c>
      <c r="B53" s="23" t="s">
        <v>95</v>
      </c>
      <c r="C53" s="59">
        <v>45901</v>
      </c>
      <c r="D53" s="16" t="s">
        <v>18</v>
      </c>
      <c r="E53" s="25" t="s">
        <v>36</v>
      </c>
      <c r="F53" s="14">
        <v>406</v>
      </c>
      <c r="G53" s="30">
        <v>271</v>
      </c>
      <c r="H53" s="35">
        <v>51</v>
      </c>
      <c r="I53" s="17">
        <v>0</v>
      </c>
      <c r="J53" s="46">
        <f>(Table1[[#This Row],[unsub]]/Table1[[#This Row],[unique-sends]])*100</f>
        <v>0</v>
      </c>
      <c r="K53" s="27">
        <f>Table1[[#This Row],[unique-opens]] / Table1[[#This Row],[unique-sends]] * 100</f>
        <v>66.748768472906406</v>
      </c>
      <c r="L53" s="53">
        <f>Table1[[#This Row],[unique-clicks]] / Table1[[#This Row],[unique-sends]] * 100</f>
        <v>12.561576354679804</v>
      </c>
      <c r="M53" s="53">
        <f>Table1[[#This Row],[unique-clicks]] / Table1[[#This Row],[unique-opens]] * 100</f>
        <v>18.819188191881921</v>
      </c>
      <c r="N53" s="15">
        <v>71.900000000000006</v>
      </c>
      <c r="O53" s="17">
        <v>12.5</v>
      </c>
      <c r="P53" s="17">
        <v>15.6</v>
      </c>
      <c r="Q53" s="54" t="s">
        <v>96</v>
      </c>
    </row>
    <row r="54" spans="1:17" ht="32.1" customHeight="1">
      <c r="A54" s="13">
        <v>8</v>
      </c>
      <c r="B54" s="23" t="s">
        <v>97</v>
      </c>
      <c r="C54" s="59">
        <v>45901</v>
      </c>
      <c r="D54" s="25" t="s">
        <v>21</v>
      </c>
      <c r="E54" s="25" t="s">
        <v>36</v>
      </c>
      <c r="F54" s="10">
        <v>3480</v>
      </c>
      <c r="G54" s="31">
        <v>1997</v>
      </c>
      <c r="H54" s="36">
        <v>339</v>
      </c>
      <c r="I54" s="12">
        <v>0</v>
      </c>
      <c r="J54" s="47">
        <f>(Table1[[#This Row],[unsub]]/Table1[[#This Row],[unique-sends]])*100</f>
        <v>0</v>
      </c>
      <c r="K54" s="7">
        <f>Table1[[#This Row],[unique-opens]] / Table1[[#This Row],[unique-sends]] * 100</f>
        <v>57.385057471264368</v>
      </c>
      <c r="L54" s="38">
        <f>Table1[[#This Row],[unique-clicks]] / Table1[[#This Row],[unique-sends]] * 100</f>
        <v>9.7413793103448274</v>
      </c>
      <c r="M54" s="38">
        <f>Table1[[#This Row],[unique-clicks]] / Table1[[#This Row],[unique-opens]] * 100</f>
        <v>16.975463194792187</v>
      </c>
      <c r="N54" s="11">
        <v>76.8</v>
      </c>
      <c r="O54" s="12">
        <v>14.7</v>
      </c>
      <c r="P54" s="12">
        <v>8.6</v>
      </c>
      <c r="Q54" s="54" t="s">
        <v>98</v>
      </c>
    </row>
  </sheetData>
  <conditionalFormatting sqref="B46:B51">
    <cfRule type="duplicateValues" dxfId="23" priority="7"/>
    <cfRule type="containsText" dxfId="22" priority="8" operator="containsText" text="auto">
      <formula>NOT(ISERROR(SEARCH("auto",B46)))</formula>
    </cfRule>
  </conditionalFormatting>
  <conditionalFormatting sqref="B52">
    <cfRule type="duplicateValues" dxfId="21" priority="1"/>
    <cfRule type="containsText" dxfId="20" priority="2" operator="containsText" text="auto">
      <formula>NOT(ISERROR(SEARCH("auto",B52)))</formula>
    </cfRule>
  </conditionalFormatting>
  <hyperlinks>
    <hyperlink ref="B2" r:id="rId1" location="/@cbus/sname:prod/journey-optimizer/journey/report/#/workspace/template/ajo-journey/541e1d3f-d064-4e8c-ad26-a2f26946d5ec" xr:uid="{A0444A8C-B658-434F-912C-6E4903003899}"/>
    <hyperlink ref="B4" r:id="rId2" location="/@cbus/sname:prod/journey-optimizer/journey/report/" xr:uid="{7F7AB8F8-DEAF-3449-99E1-B7BA87B8D6EF}"/>
    <hyperlink ref="B5" r:id="rId3" location="/@cbus/sname:prod/journey-optimizer/journey/report/" xr:uid="{B63C576D-7994-6D43-BAC0-C9CB36419E3D}"/>
    <hyperlink ref="B6" r:id="rId4" location="/@cbus/sname:prod/journey-optimizer/journey/report/" xr:uid="{55F1AE99-10CB-7148-815A-490ABAE8C7E5}"/>
    <hyperlink ref="B7" r:id="rId5" location="/@cbus/sname:prod/journey-optimizer/journey/report/" xr:uid="{E086D344-6939-0546-BD48-E1DE212F93A3}"/>
    <hyperlink ref="B8" r:id="rId6" location="/@cbus/sname:prod/journey-optimizer/journey/report/" xr:uid="{BA7A759B-B2FB-C64C-AACF-2D62F08DC76A}"/>
    <hyperlink ref="B9" r:id="rId7" location="/@cbus/sname:prod/journey-optimizer/journey/report/" xr:uid="{4D168887-CA13-A245-A790-692A0821F674}"/>
    <hyperlink ref="B10" r:id="rId8" location="/@cbus/sname:prod/journey-optimizer/journey/report/" xr:uid="{A74DA7AF-FF8B-CD43-A7F7-7E57FBD2A7BA}"/>
    <hyperlink ref="B11" r:id="rId9" location="/@cbus/sname:prod/journey-optimizer/journey/report/" xr:uid="{0DCFFBD3-AB88-B84D-96F9-F86FD4E67D64}"/>
    <hyperlink ref="B12" r:id="rId10" location="/@cbus/sname:prod/journey-optimizer/journey/report/" xr:uid="{6DF15277-6029-7343-8803-C69575ED3570}"/>
    <hyperlink ref="B13" r:id="rId11" location="/@cbus/sname:prod/journey-optimizer/journey/report/" display="EOFY Performance" xr:uid="{4F2D85B6-4267-0641-8B81-5023B9593C70}"/>
    <hyperlink ref="B14" r:id="rId12" location="/@cbus/sname:prod/journey-optimizer/journey/report/" display="EOFY Performance" xr:uid="{B316FBC2-9FEE-B340-A267-E6ECABFCA375}"/>
    <hyperlink ref="B15" r:id="rId13" location="/@cbus/sname:prod/journey-optimizer/journey/report/" display="EOFY Performance" xr:uid="{ED60402C-1452-B241-8941-D6448A79EB4B}"/>
    <hyperlink ref="B16" r:id="rId14" location="/@cbus/sname:prod/journey-optimizer/journey/report/" xr:uid="{2DDC3489-8245-B045-B27C-0C53BE66B1D3}"/>
    <hyperlink ref="B17" r:id="rId15" location="/@cbus/sname:prod/journey-optimizer/journey/report/" xr:uid="{CC18B321-7B40-B14C-B0BA-0B394F37FB1B}"/>
    <hyperlink ref="B18" r:id="rId16" location="/@cbus/sname:prod/journey-optimizer/journey/report/" display="CBUS - Corporate insurance SEN (AME) Cbus" xr:uid="{C540744B-5256-B74D-917A-E9C3183B0ED0}"/>
    <hyperlink ref="B19" r:id="rId17" location="/@cbus/sname:prod/journey-optimizer/journey/report/" xr:uid="{D2AD9D56-ED8D-A74B-BF75-E0A47B438E34}"/>
    <hyperlink ref="B20" r:id="rId18" location="/@cbus/sname:prod/journey-optimizer/journey/report/" xr:uid="{E0417873-39DF-B845-B923-0200FA9CA2F7}"/>
    <hyperlink ref="B21" r:id="rId19" location="/@cbus/sname:prod/journey-optimizer/journey/report/" xr:uid="{D74E4B1C-FE5C-C542-800C-ECA69E65CCF0}"/>
    <hyperlink ref="B22" r:id="rId20" location="/@cbus/sname:prod/journey-optimizer/journey/report/" xr:uid="{9E4CF538-4AC2-1849-8C5A-4AB7B64B6F63}"/>
    <hyperlink ref="B23" r:id="rId21" location="/@cbus/sname:prod/journey-optimizer/journey/report/" xr:uid="{B25CC288-D429-7342-8850-3247BA70AFCE}"/>
    <hyperlink ref="B24" r:id="rId22" location="/@cbus/sname:prod/journey-optimizer/journey/report/" xr:uid="{53BC90F5-EC80-0D48-BDE3-6B226F229779}"/>
    <hyperlink ref="B25" r:id="rId23" location="/@cbus/sname:prod/journey-optimizer/journey/report/" xr:uid="{9AB33328-4010-F843-B550-8D7E64EC2CD1}"/>
    <hyperlink ref="B26" r:id="rId24" location="/@cbus/sname:prod/journey-optimizer/journey/report/" xr:uid="{1CD36E2E-A888-B64A-A43F-52462AF0D631}"/>
    <hyperlink ref="B3" r:id="rId25" location="/@cbus/sname:prod/journey-optimizer/journey/report/#/workspace/template/ajo-journey/541e1d3f-d064-4e8c-ad26-a2f26946d5ec" xr:uid="{BFA6D6B9-0F92-4A98-BC01-3F66ECBAF652}"/>
    <hyperlink ref="Q3" r:id="rId26" xr:uid="{51BBEF75-8B33-4A54-A5A5-C3E2872BA63D}"/>
    <hyperlink ref="Q2" r:id="rId27" xr:uid="{9B91B3EB-9AC1-4462-A67A-81961D7FCB79}"/>
    <hyperlink ref="Q4" r:id="rId28" xr:uid="{1077084C-D29E-4ABC-BD53-A05F91719125}"/>
    <hyperlink ref="Q5" r:id="rId29" xr:uid="{E82B6BA4-E16F-492E-BCD8-911C556EA12C}"/>
    <hyperlink ref="Q6" r:id="rId30" xr:uid="{6184ED25-1DF9-49D3-AC87-98D010A3B3E0}"/>
    <hyperlink ref="Q7" r:id="rId31" xr:uid="{23489B88-1AF7-440D-82A5-D2C99B402CE1}"/>
    <hyperlink ref="Q8" r:id="rId32" xr:uid="{29D38B7B-0EEB-4F1D-BD67-2FE0B692C886}"/>
    <hyperlink ref="Q9" r:id="rId33" xr:uid="{E529B59E-BC39-41D7-A6B8-B76C65B02964}"/>
    <hyperlink ref="Q10" r:id="rId34" xr:uid="{75D776C4-686E-4764-A0CE-7978746739AA}"/>
    <hyperlink ref="Q11" r:id="rId35" xr:uid="{18534669-D2F7-4C45-BE71-B06E441E98C4}"/>
    <hyperlink ref="Q16" r:id="rId36" xr:uid="{4456DFDD-02ED-4178-A1B2-7A56262C79A7}"/>
    <hyperlink ref="Q17" r:id="rId37" xr:uid="{85BEFFFA-77A3-49CF-94D8-7F3EBFED1A80}"/>
    <hyperlink ref="Q19" r:id="rId38" xr:uid="{9D50E18A-27F4-4E22-95C5-F200362F77FE}"/>
    <hyperlink ref="Q20" r:id="rId39" xr:uid="{49F0C4D7-6B49-48CB-9B69-3680BAAED979}"/>
    <hyperlink ref="Q21" r:id="rId40" xr:uid="{669F8622-A0EA-44FE-8AAA-EAB6EE53AEB9}"/>
    <hyperlink ref="Q22" r:id="rId41" xr:uid="{3EC869FD-833C-4252-AFF2-954077725E77}"/>
    <hyperlink ref="B27" r:id="rId42" location="/@cbus/sname:prod/journey-optimizer/journey/report/#/workspace/template/ajo-journey/2b3a8bd7-9314-4486-bed5-590aae72eef6" xr:uid="{DDE7FEFC-6B1E-4AA0-B976-36D2973B650E}"/>
    <hyperlink ref="Q27" r:id="rId43" xr:uid="{7AD33B0E-E2D3-41B8-9172-D15847D781D8}"/>
    <hyperlink ref="B28" r:id="rId44" location="/@cbus/sname:prod/journey-optimizer/journey/report/#/workspace/template/ajo-journey/837cd468-99da-4b6c-86ed-a729c8dedaed" xr:uid="{8D543BC5-E411-41F4-AC77-9D04065517CB}"/>
    <hyperlink ref="Q28" r:id="rId45" xr:uid="{0118962C-499A-4545-8BD4-3ABE37EC8589}"/>
    <hyperlink ref="B29" r:id="rId46" location="/@cbus/sname:prod/journey-optimizer/journey/report/#/workspace/template/ajo-journey/1c60eb15-5315-4d97-bc92-f3321a8f2bb8" xr:uid="{0C3ADEAB-E937-4D0F-A344-AB2EAC09C8ED}"/>
    <hyperlink ref="Q29" r:id="rId47" xr:uid="{EA3D39DE-B821-4DE6-A6E8-54C4DB4002CB}"/>
    <hyperlink ref="B30" r:id="rId48" location="/@cbus/sname:prod/journey-optimizer/journey/report/#/workspace/template/ajo-journey/d0d232aa-3290-434d-8c3f-c589a73ea607" xr:uid="{21BFCBA6-6AD1-4DF1-BFCC-97AF53BF164E}"/>
    <hyperlink ref="B31" r:id="rId49" location="/@cbus/sname:prod/journey-optimizer/journey/report/#/workspace/template/ajo-journey/d0d232aa-3290-434d-8c3f-c589a73ea607" xr:uid="{FFD820BD-0682-4A01-886A-FC6E140DD7F6}"/>
    <hyperlink ref="Q30" r:id="rId50" xr:uid="{BDD938AD-4F2D-4D6D-A609-A2D733A83114}"/>
    <hyperlink ref="Q31" r:id="rId51" xr:uid="{54C0322F-D13C-44D8-B6EB-53DBB2BCA1C8}"/>
    <hyperlink ref="B32" r:id="rId52" location="/@cbus/sname:prod/journey-optimizer/journey/report/#/workspace/template/ajo-journey/10c562f8-f91d-4456-8e2f-4ac211353527" xr:uid="{10A9ABF1-9B48-49EB-8857-3A95282225D7}"/>
    <hyperlink ref="B33" r:id="rId53" location="/@cbus/sname:prod/journey-optimizer/journey/report/#/workspace/template/ajo-journey/10c562f8-f91d-4456-8e2f-4ac211353527" xr:uid="{03BE0AA5-037E-4E17-8386-29BAE9E3BEE5}"/>
    <hyperlink ref="Q32" r:id="rId54" xr:uid="{337F27CF-D0CD-4B04-A48D-36C253F1BE4F}"/>
    <hyperlink ref="Q33" r:id="rId55" xr:uid="{7FE3D493-8D5B-4496-8F77-D73CA4BD72FB}"/>
    <hyperlink ref="B34" r:id="rId56" location="/@cbus/sname:prod/journey-optimizer/journey/report/#/workspace/template/ajo-journey/2be0e003-3e51-476c-86ea-8a1f8913d899" xr:uid="{DCBBFEEB-0E31-4647-A7B8-662452421D74}"/>
    <hyperlink ref="B35" r:id="rId57" location="/@cbus/sname:prod/journey-optimizer/journey/report/#/workspace/template/ajo-journey/2be0e003-3e51-476c-86ea-8a1f8913d899" xr:uid="{F08C799E-E69A-4FAE-9577-3BE26DC55F8C}"/>
    <hyperlink ref="Q34" r:id="rId58" xr:uid="{F25A322F-4512-4FB9-896D-FC4488D151BC}"/>
    <hyperlink ref="Q35" r:id="rId59" xr:uid="{E9B325CA-DA26-471B-8892-3CD505753BC9}"/>
    <hyperlink ref="B36" r:id="rId60" location="/@cbus/sname:prod/journey-optimizer/journey/report/#/workspace/template/ajo-journey/d5aac9ae-16b6-46ce-9310-1ba0004b45ea" xr:uid="{FCD585C4-F8D5-442F-82A2-8DA88F7E9D6B}"/>
    <hyperlink ref="Q36" r:id="rId61" xr:uid="{E2C5678C-A592-4E8F-8D77-8769EA44690D}"/>
    <hyperlink ref="B37" r:id="rId62" location="/@cbus/sname:prod/journey-optimizer/journey/report/#/workspace/template/ajo-journey/3cb123bc-fd8e-4868-82f1-14995d53c591" xr:uid="{930F7BAC-EDE4-4C25-8B39-8677C9CD53AD}"/>
    <hyperlink ref="B38" r:id="rId63" location="/@cbus/sname:prod/journey-optimizer/journey/report/#/workspace/template/ajo-journey/3cb123bc-fd8e-4868-82f1-14995d53c591" xr:uid="{DDF5BEEE-A105-4CBA-B3EF-4B0632B51EAE}"/>
    <hyperlink ref="Q37" r:id="rId64" xr:uid="{28F02C08-2175-4786-AE8B-EF7115BB2A13}"/>
    <hyperlink ref="Q38" r:id="rId65" xr:uid="{6B6FA851-5730-41C3-9AD3-29501233C4EF}"/>
    <hyperlink ref="B39" r:id="rId66" location="/@cbus/sname:prod/journey-optimizer/journey/report/#/workspace/template/ajo-journey/47e8e523-4417-4b5b-90e5-f72b14e59a38" display="Cbus Advocacy Research" xr:uid="{415E68FE-63DA-4727-BBF2-D5B9E5B4A68B}"/>
    <hyperlink ref="Q39" r:id="rId67" xr:uid="{2AD3FFE5-FB20-4C1E-B57F-CFE0E5B36B26}"/>
    <hyperlink ref="B40" r:id="rId68" location="/@cbus/sname:prod/journey-optimizer/journey/report/#/workspace/template/ajo-journey/50c38354-a1aa-4221-89a9-67b1c2af5d56" xr:uid="{776AA357-15C0-415F-AD46-2E881767E760}"/>
    <hyperlink ref="Q40" r:id="rId69" xr:uid="{67874548-D942-44D2-AFBC-BB37ACD6D8B7}"/>
    <hyperlink ref="B41" r:id="rId70" location="/@cbus/sname:prod/journey-optimizer/journey/report/#/workspace/template/ajo-journey/bcdec3d6-9690-4399-8cce-1c945390b466" xr:uid="{17B72274-B78F-495D-B419-9A0D73821A7F}"/>
    <hyperlink ref="B42" r:id="rId71" location="/@cbus/sname:prod/journey-optimizer/journey/report/#/workspace/template/ajo-journey/bcdec3d6-9690-4399-8cce-1c945390b466" xr:uid="{C08F1CF4-F712-4502-B9D7-AB516367C6BC}"/>
    <hyperlink ref="Q41" r:id="rId72" xr:uid="{09AA577A-31BB-4E89-AD1C-E223A35FAD60}"/>
    <hyperlink ref="Q42" r:id="rId73" xr:uid="{720B7893-DA39-46C3-87FA-F12DA6138BED}"/>
    <hyperlink ref="B44" r:id="rId74" location="/@cbus/sname:prod/journey-optimizer/journey/report/#/workspace/template/ajo-journey/e48b4e16-bdcf-44b1-87db-8546a575ba4e" display="EOFY investment performance campaign (Microsoft HNW, SIS, Media)" xr:uid="{69BF4C00-E3BA-45B0-811B-3788561FDB24}"/>
    <hyperlink ref="B45" r:id="rId75" location="/@cbus/sname:prod/journey-optimizer/journey/report/#/workspace/template/ajo-journey/e48b4e16-bdcf-44b1-87db-8546a575ba4e" display="EOFY investment performance campaign (Microsoft HNW, SIS, Media)" xr:uid="{D7585B4B-7204-4A4E-B140-4217FD309F7E}"/>
    <hyperlink ref="B43" r:id="rId76" location="/@cbus/sname:prod/journey-optimizer/journey/report/#/workspace/template/ajo-journey/e48b4e16-bdcf-44b1-87db-8546a575ba4e" display="EOFY investment performance campaign (Microsoft HNW, SIS, Media)" xr:uid="{8256078B-EEC5-4D3C-87D3-6EDECA6A4325}"/>
    <hyperlink ref="Q45" r:id="rId77" xr:uid="{BD617822-7DD4-4BC8-8F4E-3DD549DB69D2}"/>
    <hyperlink ref="Q14" r:id="rId78" xr:uid="{43E542A7-EED9-47CD-A876-76D47F10BB49}"/>
    <hyperlink ref="A47" r:id="rId79" location="2" display="https://email-gallery.netlify.app/pages/gallery/#2" xr:uid="{E66F56C6-2736-470B-874A-6A656A335B3D}"/>
    <hyperlink ref="A46" r:id="rId80" location="1" xr:uid="{88B99AB4-DEB3-4921-B4EA-1417EFAB4AED}"/>
    <hyperlink ref="A48" r:id="rId81" location="3" xr:uid="{025E3AF9-45A0-43C2-B3EA-D43C1BC54FF9}"/>
    <hyperlink ref="B46" r:id="rId82" location="/@cbus/sname:prod/journey-optimizer/journey/report/#/workspace/template/ajo-journey/7e56f57e-12e2-49c0-9e51-de68fe9cf789" display="#1 - SIS Acquisition - 2025 AUG" xr:uid="{E1FC8E26-35AB-43CA-8415-357E70A82AA7}"/>
    <hyperlink ref="B48" r:id="rId83" location="/@cbus/sname:prod/journey-optimizer/journey/report/#/workspace/template/ajo-journey/bca1837c-0f90-4529-9649-68676fad5162" display="#2 - SIS Acquisition - 2025 AUG" xr:uid="{83A5C014-4EB4-4268-8408-8C349E11D7B2}"/>
    <hyperlink ref="B47" r:id="rId84" location="/@cbus/sname:prod/journey-optimizer/journey/report/#/workspace/template/ajo-journey/7e56f57e-12e2-49c0-9e51-de68fe9cf789" display="#1 - SIS Acquisition - 2025 AUG" xr:uid="{646A26CD-0D28-4643-9A18-7C11B5F2A6A6}"/>
    <hyperlink ref="B49" r:id="rId85" location="/@cbus/sname:prod/journey-optimizer/journey/report/#/workspace/template/ajo-journey/bca1837c-0f90-4529-9649-68676fad5162" display="#2 - SIS Acquisition - 2025 AUG" xr:uid="{97F55F8E-404D-4975-8457-45A84171A0DA}"/>
    <hyperlink ref="B51" r:id="rId86" location="/@cbus/sname:prod/journey-optimizer/journey/report/#/workspace/template/ajo-journey/f089ea09-6c3a-40ce-a12b-446940edf922" display="SIS Acquisition Sept 2025 - Segment 3" xr:uid="{04BC038E-0610-489D-8444-24F059E92866}"/>
    <hyperlink ref="B50" r:id="rId87" location="/@cbus/sname:prod/journey-optimizer/journey/report/#/workspace/template/ajo-journey/f089ea09-6c3a-40ce-a12b-446940edf922" display="SIS Acquisition Sept 2025 - Segment 3" xr:uid="{D5044EAD-B4FF-4896-9CE0-207234A2ACF4}"/>
    <hyperlink ref="B52" r:id="rId88" location="/@cbus/sname:prod/journey-optimizer/journey/report/#/workspace/template/ajo-journey/f089ea09-6c3a-40ce-a12b-446940edf922" display="SIS Acquisition Sept 2025 - Segment 3" xr:uid="{DE061018-F231-4EA6-B230-C6F38A03B8ED}"/>
    <hyperlink ref="B53" r:id="rId89" location="/@cbus/sname:prod/journey-optimizer/journey/report/#/workspace/template/ajo-journey/92b3dff9-2ac0-41da-8e22-ce0ba4df098d" display="SIS Acquisition Sept 2025 - Segment 4  - Cbus" xr:uid="{90DDD61B-B442-447D-BC3F-2F85AAF8535E}"/>
    <hyperlink ref="B54" r:id="rId90" location="/@cbus/sname:prod/journey-optimizer/journey/report/#/workspace/template/ajo-journey/92b3dff9-2ac0-41da-8e22-ce0ba4df098d" xr:uid="{405A91C1-FFD6-4110-8E98-F2CED007F2C4}"/>
    <hyperlink ref="Q46" r:id="rId91" xr:uid="{46A4C0C5-3DA2-4EDE-9262-78B2CEC51B84}"/>
    <hyperlink ref="Q47" r:id="rId92" xr:uid="{AA5FA10A-8377-4821-89EE-5352A329D287}"/>
    <hyperlink ref="Q48" r:id="rId93" xr:uid="{9AA04B41-F1EE-4344-8658-C5D6B7A1AFEA}"/>
    <hyperlink ref="Q49" r:id="rId94" xr:uid="{C2B27C02-626B-497A-93FB-13BB9D4DBBAC}"/>
    <hyperlink ref="Q50" r:id="rId95" xr:uid="{470E4EA3-F735-46B3-B163-4B6833C6BC1E}"/>
    <hyperlink ref="Q51" r:id="rId96" xr:uid="{747F63F2-3DB0-4754-92D2-72D1A8E78BE2}"/>
    <hyperlink ref="Q52" r:id="rId97" xr:uid="{5F3CB8C3-A80F-4108-86AE-76AA502ED4CE}"/>
    <hyperlink ref="Q54" r:id="rId98" xr:uid="{A4F27734-7717-4BB5-9DD8-C6FA10D03B1E}"/>
    <hyperlink ref="Q53" r:id="rId99" xr:uid="{10110FD1-EBB0-40E1-9BB7-56E1B6C67A71}"/>
  </hyperlinks>
  <pageMargins left="0.7" right="0.7" top="0.75" bottom="0.75" header="0.3" footer="0.3"/>
  <legacyDrawing r:id="rId100"/>
  <tableParts count="1">
    <tablePart r:id="rId10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777fa6b-bca0-4864-8d50-ac77b155e846" xsi:nil="true"/>
    <lcf76f155ced4ddcb4097134ff3c332f xmlns="c0eeac73-9918-465e-bdd8-785547fbc2d9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CAB1339F159CD428AD0F5BA99C368F2" ma:contentTypeVersion="15" ma:contentTypeDescription="Create a new document." ma:contentTypeScope="" ma:versionID="f0c74bf1a42c2d75d8315edd8b34847e">
  <xsd:schema xmlns:xsd="http://www.w3.org/2001/XMLSchema" xmlns:xs="http://www.w3.org/2001/XMLSchema" xmlns:p="http://schemas.microsoft.com/office/2006/metadata/properties" xmlns:ns2="c0eeac73-9918-465e-bdd8-785547fbc2d9" xmlns:ns3="d777fa6b-bca0-4864-8d50-ac77b155e846" targetNamespace="http://schemas.microsoft.com/office/2006/metadata/properties" ma:root="true" ma:fieldsID="e574cbbd1e27f27e000ab280241298b2" ns2:_="" ns3:_="">
    <xsd:import namespace="c0eeac73-9918-465e-bdd8-785547fbc2d9"/>
    <xsd:import namespace="d777fa6b-bca0-4864-8d50-ac77b155e84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0eeac73-9918-465e-bdd8-785547fbc2d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074a3df9-e9b9-4334-a53f-c9be2cd3e37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77fa6b-bca0-4864-8d50-ac77b155e846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3ee6e43f-588e-4f64-8fef-53b151ba83ec}" ma:internalName="TaxCatchAll" ma:showField="CatchAllData" ma:web="d777fa6b-bca0-4864-8d50-ac77b155e84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BB0AA99-F2C0-47AC-BEFF-11024E9EC09D}"/>
</file>

<file path=customXml/itemProps2.xml><?xml version="1.0" encoding="utf-8"?>
<ds:datastoreItem xmlns:ds="http://schemas.openxmlformats.org/officeDocument/2006/customXml" ds:itemID="{EE0ECD7C-9783-4AF2-B19D-668092346D66}"/>
</file>

<file path=customXml/itemProps3.xml><?xml version="1.0" encoding="utf-8"?>
<ds:datastoreItem xmlns:ds="http://schemas.openxmlformats.org/officeDocument/2006/customXml" ds:itemID="{BCFB8158-C1A2-453A-A951-1338C1FD9481}"/>
</file>

<file path=docMetadata/LabelInfo.xml><?xml version="1.0" encoding="utf-8"?>
<clbl:labelList xmlns:clbl="http://schemas.microsoft.com/office/2020/mipLabelMetadata">
  <clbl:label id="{16322807-cf6a-46b9-ae21-fb47e54e5b93}" enabled="1" method="Privileged" siteId="{b9cf4b28-87bb-4f3d-b522-6767a5f04c01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Donna Galletta</dc:creator>
  <cp:keywords/>
  <dc:description/>
  <cp:lastModifiedBy/>
  <cp:revision/>
  <dcterms:created xsi:type="dcterms:W3CDTF">2024-09-30T04:35:43Z</dcterms:created>
  <dcterms:modified xsi:type="dcterms:W3CDTF">2025-10-03T01:43:48Z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6322807-cf6a-46b9-ae21-fb47e54e5b93_Enabled">
    <vt:lpwstr>true</vt:lpwstr>
  </property>
  <property fmtid="{D5CDD505-2E9C-101B-9397-08002B2CF9AE}" pid="3" name="MSIP_Label_16322807-cf6a-46b9-ae21-fb47e54e5b93_SetDate">
    <vt:lpwstr>2024-09-30T04:42:54Z</vt:lpwstr>
  </property>
  <property fmtid="{D5CDD505-2E9C-101B-9397-08002B2CF9AE}" pid="4" name="MSIP_Label_16322807-cf6a-46b9-ae21-fb47e54e5b93_Method">
    <vt:lpwstr>Privileged</vt:lpwstr>
  </property>
  <property fmtid="{D5CDD505-2E9C-101B-9397-08002B2CF9AE}" pid="5" name="MSIP_Label_16322807-cf6a-46b9-ae21-fb47e54e5b93_Name">
    <vt:lpwstr>General</vt:lpwstr>
  </property>
  <property fmtid="{D5CDD505-2E9C-101B-9397-08002B2CF9AE}" pid="6" name="MSIP_Label_16322807-cf6a-46b9-ae21-fb47e54e5b93_SiteId">
    <vt:lpwstr>b9cf4b28-87bb-4f3d-b522-6767a5f04c01</vt:lpwstr>
  </property>
  <property fmtid="{D5CDD505-2E9C-101B-9397-08002B2CF9AE}" pid="7" name="MSIP_Label_16322807-cf6a-46b9-ae21-fb47e54e5b93_ActionId">
    <vt:lpwstr>9ca49759-395b-4b84-84dc-24d488b59a5f</vt:lpwstr>
  </property>
  <property fmtid="{D5CDD505-2E9C-101B-9397-08002B2CF9AE}" pid="8" name="MSIP_Label_16322807-cf6a-46b9-ae21-fb47e54e5b93_ContentBits">
    <vt:lpwstr>0</vt:lpwstr>
  </property>
  <property fmtid="{D5CDD505-2E9C-101B-9397-08002B2CF9AE}" pid="9" name="ContentTypeId">
    <vt:lpwstr>0x0101005CAB1339F159CD428AD0F5BA99C368F2</vt:lpwstr>
  </property>
  <property fmtid="{D5CDD505-2E9C-101B-9397-08002B2CF9AE}" pid="10" name="MediaServiceImageTags">
    <vt:lpwstr/>
  </property>
</Properties>
</file>