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\OneDrive - purdue.edu\Desktop\"/>
    </mc:Choice>
  </mc:AlternateContent>
  <xr:revisionPtr revIDLastSave="0" documentId="8_{2A436F44-FD40-455E-82F2-89E18607BAC9}" xr6:coauthVersionLast="47" xr6:coauthVersionMax="47" xr10:uidLastSave="{00000000-0000-0000-0000-000000000000}"/>
  <bookViews>
    <workbookView xWindow="-110" yWindow="-110" windowWidth="19420" windowHeight="10300" activeTab="1" xr2:uid="{42888BC1-BBA9-4B30-AD28-56F72D534F9D}"/>
  </bookViews>
  <sheets>
    <sheet name="Sheet2" sheetId="2" r:id="rId1"/>
    <sheet name="Sheet1" sheetId="1" r:id="rId2"/>
  </sheets>
  <definedNames>
    <definedName name="solver_adj" localSheetId="1" hidden="1">Sheet1!$G$2:$G$9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Sheet1!$O$2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2" i="1"/>
  <c r="Q5" i="1"/>
  <c r="Q3" i="1"/>
  <c r="Q4" i="1"/>
  <c r="Q6" i="1"/>
  <c r="Q7" i="1"/>
  <c r="Q8" i="1"/>
  <c r="Q9" i="1"/>
  <c r="Q2" i="1"/>
  <c r="J2" i="1"/>
  <c r="J3" i="1"/>
  <c r="J5" i="1"/>
  <c r="E2" i="1"/>
  <c r="I2" i="1" s="1"/>
  <c r="I5" i="1" l="1"/>
  <c r="I6" i="1"/>
  <c r="I7" i="1"/>
  <c r="J4" i="1"/>
  <c r="I3" i="1"/>
  <c r="I4" i="1"/>
  <c r="I8" i="1"/>
  <c r="I9" i="1"/>
  <c r="K8" i="1" l="1"/>
  <c r="J9" i="1"/>
  <c r="J6" i="1"/>
  <c r="K3" i="1" l="1"/>
  <c r="L3" i="1" s="1"/>
  <c r="H3" i="1" s="1"/>
  <c r="N3" i="1" s="1"/>
  <c r="J8" i="1"/>
  <c r="L8" i="1" s="1"/>
  <c r="K2" i="1"/>
  <c r="L2" i="1" s="1"/>
  <c r="J7" i="1"/>
  <c r="K9" i="1"/>
  <c r="L9" i="1" s="1"/>
  <c r="H9" i="1" s="1"/>
  <c r="N9" i="1" s="1"/>
  <c r="K5" i="1"/>
  <c r="L5" i="1" s="1"/>
  <c r="H5" i="1" s="1"/>
  <c r="N5" i="1" s="1"/>
  <c r="K7" i="1"/>
  <c r="K6" i="1"/>
  <c r="L6" i="1" s="1"/>
  <c r="K4" i="1"/>
  <c r="L4" i="1" s="1"/>
  <c r="H2" i="1" l="1"/>
  <c r="N2" i="1" s="1"/>
  <c r="L7" i="1"/>
  <c r="H7" i="1" s="1"/>
  <c r="N7" i="1" s="1"/>
  <c r="H8" i="1"/>
  <c r="N8" i="1" s="1"/>
  <c r="H4" i="1"/>
  <c r="N4" i="1" s="1"/>
  <c r="H6" i="1" l="1"/>
  <c r="N6" i="1" l="1"/>
  <c r="O2" i="1" s="1"/>
</calcChain>
</file>

<file path=xl/sharedStrings.xml><?xml version="1.0" encoding="utf-8"?>
<sst xmlns="http://schemas.openxmlformats.org/spreadsheetml/2006/main" count="55" uniqueCount="45">
  <si>
    <t>A</t>
  </si>
  <si>
    <t>B</t>
  </si>
  <si>
    <t>tractID (choice)</t>
  </si>
  <si>
    <t>householdID (origin)</t>
  </si>
  <si>
    <t>Tractpop2010</t>
  </si>
  <si>
    <t>Price</t>
  </si>
  <si>
    <t>PredictedShare</t>
  </si>
  <si>
    <t>ActualShare</t>
  </si>
  <si>
    <t>TotalPop2010</t>
  </si>
  <si>
    <t>exp(V)</t>
  </si>
  <si>
    <t>sum(exp(V))</t>
  </si>
  <si>
    <t>Pr_ijt</t>
  </si>
  <si>
    <t>δj</t>
  </si>
  <si>
    <t>mu</t>
  </si>
  <si>
    <t>dif</t>
  </si>
  <si>
    <t>sumdiff</t>
  </si>
  <si>
    <t>wtp</t>
  </si>
  <si>
    <t>X</t>
  </si>
  <si>
    <t>Z</t>
  </si>
  <si>
    <t>IV</t>
  </si>
  <si>
    <t>LHS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</si>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</sst>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5263-641B-4B73-8B0E-61E88E739FFC}">
  <dimension ref="A1:I20"/>
  <sheetViews>
    <sheetView topLeftCell="A8" workbookViewId="0">
      <selection activeCell="D22" sqref="D22"/>
    </sheetView>
  </sheetViews>
  <sheetFormatPr defaultRowHeight="14.5" x14ac:dyDescent="0.35"/>
  <sheetData>
    <row r="1" spans="1:9" x14ac:dyDescent="0.35">
      <c r="A1" t="s">
        <v>21</v>
      </c>
    </row>
    <row r="2" spans="1:9" ht="15" thickBot="1" x14ac:dyDescent="0.4"/>
    <row r="3" spans="1:9" x14ac:dyDescent="0.35">
      <c r="A3" s="5" t="s">
        <v>22</v>
      </c>
      <c r="B3" s="5"/>
    </row>
    <row r="4" spans="1:9" x14ac:dyDescent="0.35">
      <c r="A4" s="2" t="s">
        <v>23</v>
      </c>
      <c r="B4" s="2">
        <v>0.44708639930683902</v>
      </c>
    </row>
    <row r="5" spans="1:9" x14ac:dyDescent="0.35">
      <c r="A5" s="2" t="s">
        <v>24</v>
      </c>
      <c r="B5" s="2">
        <v>0.19988624844515429</v>
      </c>
    </row>
    <row r="6" spans="1:9" x14ac:dyDescent="0.35">
      <c r="A6" s="2" t="s">
        <v>25</v>
      </c>
      <c r="B6" s="2">
        <v>-0.40019906522097998</v>
      </c>
    </row>
    <row r="7" spans="1:9" x14ac:dyDescent="0.35">
      <c r="A7" s="2" t="s">
        <v>26</v>
      </c>
      <c r="B7" s="2">
        <v>189752.03922593867</v>
      </c>
    </row>
    <row r="8" spans="1:9" ht="15" thickBot="1" x14ac:dyDescent="0.4">
      <c r="A8" s="3" t="s">
        <v>27</v>
      </c>
      <c r="B8" s="3">
        <v>8</v>
      </c>
    </row>
    <row r="10" spans="1:9" ht="15" thickBot="1" x14ac:dyDescent="0.4">
      <c r="A10" t="s">
        <v>28</v>
      </c>
    </row>
    <row r="11" spans="1:9" x14ac:dyDescent="0.35">
      <c r="A11" s="4"/>
      <c r="B11" s="4" t="s">
        <v>33</v>
      </c>
      <c r="C11" s="4" t="s">
        <v>34</v>
      </c>
      <c r="D11" s="4" t="s">
        <v>35</v>
      </c>
      <c r="E11" s="4" t="s">
        <v>36</v>
      </c>
      <c r="F11" s="4" t="s">
        <v>37</v>
      </c>
    </row>
    <row r="12" spans="1:9" x14ac:dyDescent="0.35">
      <c r="A12" s="2" t="s">
        <v>29</v>
      </c>
      <c r="B12" s="2">
        <v>3</v>
      </c>
      <c r="C12" s="2">
        <v>35980241780.479706</v>
      </c>
      <c r="D12" s="2">
        <v>11993413926.826569</v>
      </c>
      <c r="E12" s="2">
        <v>0.33309638461901059</v>
      </c>
      <c r="F12" s="2">
        <v>0.80337862085138223</v>
      </c>
    </row>
    <row r="13" spans="1:9" x14ac:dyDescent="0.35">
      <c r="A13" s="2" t="s">
        <v>30</v>
      </c>
      <c r="B13" s="2">
        <v>4</v>
      </c>
      <c r="C13" s="2">
        <v>144023345561.60867</v>
      </c>
      <c r="D13" s="2">
        <v>36005836390.402168</v>
      </c>
      <c r="E13" s="2"/>
      <c r="F13" s="2"/>
    </row>
    <row r="14" spans="1:9" ht="15" thickBot="1" x14ac:dyDescent="0.4">
      <c r="A14" s="3" t="s">
        <v>31</v>
      </c>
      <c r="B14" s="3">
        <v>7</v>
      </c>
      <c r="C14" s="3">
        <v>180003587342.08838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38</v>
      </c>
      <c r="C16" s="4" t="s">
        <v>26</v>
      </c>
      <c r="D16" s="4" t="s">
        <v>39</v>
      </c>
      <c r="E16" s="4" t="s">
        <v>40</v>
      </c>
      <c r="F16" s="4" t="s">
        <v>41</v>
      </c>
      <c r="G16" s="4" t="s">
        <v>42</v>
      </c>
      <c r="H16" s="4" t="s">
        <v>43</v>
      </c>
      <c r="I16" s="4" t="s">
        <v>44</v>
      </c>
    </row>
    <row r="17" spans="1:9" x14ac:dyDescent="0.35">
      <c r="A17" s="2" t="s">
        <v>32</v>
      </c>
      <c r="B17" s="2">
        <v>384920.76557315461</v>
      </c>
      <c r="C17" s="2">
        <v>245340.39554094721</v>
      </c>
      <c r="D17" s="2">
        <v>1.5689253484916286</v>
      </c>
      <c r="E17" s="2">
        <v>0.19174520142500667</v>
      </c>
      <c r="F17" s="2">
        <v>-296253.37473379885</v>
      </c>
      <c r="G17" s="2">
        <v>1066094.905880108</v>
      </c>
      <c r="H17" s="2">
        <v>-296253.37473379885</v>
      </c>
      <c r="I17" s="2">
        <v>1066094.905880108</v>
      </c>
    </row>
    <row r="18" spans="1:9" x14ac:dyDescent="0.35">
      <c r="A18" s="2" t="s">
        <v>17</v>
      </c>
      <c r="B18" s="2">
        <v>-10907.47821454917</v>
      </c>
      <c r="C18" s="2">
        <v>62600.44299098722</v>
      </c>
      <c r="D18" s="2">
        <v>-0.17423963303453865</v>
      </c>
      <c r="E18" s="2">
        <v>0.87014027569013597</v>
      </c>
      <c r="F18" s="2">
        <v>-184714.17174008914</v>
      </c>
      <c r="G18" s="2">
        <v>162899.21531099081</v>
      </c>
      <c r="H18" s="2">
        <v>-184714.17174008914</v>
      </c>
      <c r="I18" s="2">
        <v>162899.21531099081</v>
      </c>
    </row>
    <row r="19" spans="1:9" x14ac:dyDescent="0.35">
      <c r="A19" s="2" t="s">
        <v>18</v>
      </c>
      <c r="B19" s="2">
        <v>17643.678897217567</v>
      </c>
      <c r="C19" s="2">
        <v>32205.066936889096</v>
      </c>
      <c r="D19" s="2">
        <v>0.54785412903482356</v>
      </c>
      <c r="E19" s="2">
        <v>0.6129287594309023</v>
      </c>
      <c r="F19" s="2">
        <v>-71771.921562275456</v>
      </c>
      <c r="G19" s="2">
        <v>107059.2793567106</v>
      </c>
      <c r="H19" s="2">
        <v>-71771.921562275456</v>
      </c>
      <c r="I19" s="2">
        <v>107059.2793567106</v>
      </c>
    </row>
    <row r="20" spans="1:9" ht="15" thickBot="1" x14ac:dyDescent="0.4">
      <c r="A20" s="3" t="s">
        <v>19</v>
      </c>
      <c r="B20" s="3">
        <v>2155.5648115399822</v>
      </c>
      <c r="C20" s="3">
        <v>54984.430344904998</v>
      </c>
      <c r="D20" s="3">
        <v>3.9203185302068379E-2</v>
      </c>
      <c r="E20" s="3">
        <v>0.97060702144156097</v>
      </c>
      <c r="F20" s="3">
        <v>-150505.68768166052</v>
      </c>
      <c r="G20" s="3">
        <v>154816.81730474049</v>
      </c>
      <c r="H20" s="3">
        <v>-150505.68768166052</v>
      </c>
      <c r="I20" s="3">
        <v>154816.81730474049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B77A-4055-4204-8CC5-1A141F6227CD}">
  <dimension ref="B1:U9"/>
  <sheetViews>
    <sheetView tabSelected="1" topLeftCell="D1" zoomScale="94" workbookViewId="0">
      <selection activeCell="S2" sqref="S2"/>
    </sheetView>
  </sheetViews>
  <sheetFormatPr defaultRowHeight="14.5" x14ac:dyDescent="0.35"/>
  <cols>
    <col min="1" max="1" width="3.6328125" customWidth="1"/>
    <col min="2" max="2" width="15.90625" customWidth="1"/>
    <col min="3" max="3" width="13.36328125" customWidth="1"/>
    <col min="4" max="5" width="12.36328125" customWidth="1"/>
    <col min="8" max="8" width="11.1796875" customWidth="1"/>
  </cols>
  <sheetData>
    <row r="1" spans="2:21" x14ac:dyDescent="0.35">
      <c r="B1" t="s">
        <v>3</v>
      </c>
      <c r="C1" t="s">
        <v>2</v>
      </c>
      <c r="D1" t="s">
        <v>4</v>
      </c>
      <c r="E1" t="s">
        <v>8</v>
      </c>
      <c r="F1" t="s">
        <v>5</v>
      </c>
      <c r="G1" s="1" t="s">
        <v>12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2:21" x14ac:dyDescent="0.35">
      <c r="B2" t="s">
        <v>0</v>
      </c>
      <c r="C2">
        <v>0</v>
      </c>
      <c r="D2">
        <v>100000</v>
      </c>
      <c r="E2">
        <f>D2+D4+D6+D8</f>
        <v>424001</v>
      </c>
      <c r="F2">
        <v>600000</v>
      </c>
      <c r="G2">
        <v>2.0000000011285821</v>
      </c>
      <c r="H2">
        <f>SUMIF(C2:C9,C2,L2:L9)</f>
        <v>0.23584888034762752</v>
      </c>
      <c r="I2">
        <f>D2/E2</f>
        <v>0.23584850035731048</v>
      </c>
      <c r="J2">
        <f>EXP(G2-M2)</f>
        <v>3.0041660273368813</v>
      </c>
      <c r="K2">
        <f>IF(B2=B1,K1,EXP(G2+G4+G6+G8))</f>
        <v>1796066.6625708567</v>
      </c>
      <c r="L2">
        <f>J2/K2</f>
        <v>1.6726361498391009E-6</v>
      </c>
      <c r="M2">
        <v>0.9</v>
      </c>
      <c r="N2">
        <f>ABS(H2-I2)</f>
        <v>3.7999031704538666E-7</v>
      </c>
      <c r="O2">
        <f>SUM(N2:N9)</f>
        <v>1.617917136345298</v>
      </c>
      <c r="Q2">
        <f>G2/M2</f>
        <v>2.2222222234762024</v>
      </c>
      <c r="R2">
        <v>1</v>
      </c>
      <c r="S2">
        <v>8</v>
      </c>
      <c r="T2">
        <v>1</v>
      </c>
      <c r="U2">
        <f>G2+F2</f>
        <v>600002.00000000116</v>
      </c>
    </row>
    <row r="3" spans="2:21" x14ac:dyDescent="0.35">
      <c r="B3" t="s">
        <v>1</v>
      </c>
      <c r="C3">
        <v>0</v>
      </c>
      <c r="D3">
        <v>100000</v>
      </c>
      <c r="F3">
        <v>300000</v>
      </c>
      <c r="G3">
        <v>0.99999999849915788</v>
      </c>
      <c r="H3">
        <f t="shared" ref="H3:H9" si="0">SUMIF(C3:C10,C3,L3:L10)</f>
        <v>0.23584720771147769</v>
      </c>
      <c r="I3">
        <f>D3/E2</f>
        <v>0.23584850035731048</v>
      </c>
      <c r="J3">
        <f t="shared" ref="J3:J9" si="1">EXP(G3-M3)</f>
        <v>2.7155649012429324</v>
      </c>
      <c r="K3">
        <f>IF(B3=B2,K2,EXP(G3+G5+G7+G9))</f>
        <v>11.514085443678447</v>
      </c>
      <c r="L3">
        <f t="shared" ref="L3:L9" si="2">J3/K3</f>
        <v>0.23584720771147769</v>
      </c>
      <c r="M3">
        <v>1E-3</v>
      </c>
      <c r="N3">
        <f t="shared" ref="N3:N9" si="3">ABS(H3-I3)</f>
        <v>1.2926458327899848E-6</v>
      </c>
      <c r="Q3">
        <f>G3/M3</f>
        <v>999.99999849915787</v>
      </c>
      <c r="R3">
        <v>2</v>
      </c>
      <c r="S3">
        <v>7</v>
      </c>
      <c r="T3">
        <v>2</v>
      </c>
      <c r="U3">
        <f t="shared" ref="U3:U9" si="4">G3+F3</f>
        <v>300000.99999999849</v>
      </c>
    </row>
    <row r="4" spans="2:21" x14ac:dyDescent="0.35">
      <c r="B4" t="s">
        <v>0</v>
      </c>
      <c r="C4">
        <v>1</v>
      </c>
      <c r="D4">
        <v>130000</v>
      </c>
      <c r="F4">
        <v>600000</v>
      </c>
      <c r="G4">
        <v>1.6550857222257787</v>
      </c>
      <c r="H4">
        <f t="shared" si="0"/>
        <v>0.30660285641523033</v>
      </c>
      <c r="I4">
        <f>D4/E2</f>
        <v>0.30660305046450365</v>
      </c>
      <c r="J4">
        <f t="shared" si="1"/>
        <v>1.9253075519513578</v>
      </c>
      <c r="K4">
        <f t="shared" ref="K4:K9" si="5">IF(B4=B3,K3,EXP(G4+G6+G8+G10))</f>
        <v>243071.19021653844</v>
      </c>
      <c r="L4">
        <f t="shared" si="2"/>
        <v>7.920755850317801E-6</v>
      </c>
      <c r="M4">
        <v>1</v>
      </c>
      <c r="N4">
        <f t="shared" si="3"/>
        <v>1.9404927331656552E-7</v>
      </c>
      <c r="Q4">
        <f t="shared" ref="Q3:Q9" si="6">G4/M4</f>
        <v>1.6550857222257787</v>
      </c>
      <c r="R4">
        <v>3</v>
      </c>
      <c r="S4">
        <v>4</v>
      </c>
      <c r="T4">
        <v>3</v>
      </c>
      <c r="U4">
        <f t="shared" si="4"/>
        <v>600001.65508572222</v>
      </c>
    </row>
    <row r="5" spans="2:21" x14ac:dyDescent="0.35">
      <c r="B5" t="s">
        <v>1</v>
      </c>
      <c r="C5">
        <v>1</v>
      </c>
      <c r="D5">
        <v>130000</v>
      </c>
      <c r="F5">
        <v>300000</v>
      </c>
      <c r="G5">
        <v>0.26234327815207581</v>
      </c>
      <c r="H5">
        <f t="shared" si="0"/>
        <v>0.30659493565938001</v>
      </c>
      <c r="I5">
        <f>D5/E2</f>
        <v>0.30660305046450365</v>
      </c>
      <c r="J5">
        <f t="shared" si="1"/>
        <v>1.2986733951279095</v>
      </c>
      <c r="K5">
        <f t="shared" si="5"/>
        <v>4.235795324977925</v>
      </c>
      <c r="L5">
        <f t="shared" si="2"/>
        <v>0.30659493565938001</v>
      </c>
      <c r="M5">
        <v>1E-3</v>
      </c>
      <c r="N5">
        <f t="shared" si="3"/>
        <v>8.1148051236379359E-6</v>
      </c>
      <c r="Q5">
        <f>G5/M5</f>
        <v>262.34327815207581</v>
      </c>
      <c r="R5">
        <v>4</v>
      </c>
      <c r="S5">
        <v>2</v>
      </c>
      <c r="T5">
        <v>5</v>
      </c>
      <c r="U5">
        <f t="shared" si="4"/>
        <v>300000.26234327815</v>
      </c>
    </row>
    <row r="6" spans="2:21" x14ac:dyDescent="0.35">
      <c r="B6" t="s">
        <v>0</v>
      </c>
      <c r="C6">
        <v>2</v>
      </c>
      <c r="D6">
        <v>104000</v>
      </c>
      <c r="F6">
        <v>600000</v>
      </c>
      <c r="G6">
        <v>0.42058103095686733</v>
      </c>
      <c r="H6">
        <f t="shared" si="0"/>
        <v>0.25128612893760116</v>
      </c>
      <c r="I6">
        <f>D6/E2</f>
        <v>0.24528244037160291</v>
      </c>
      <c r="J6">
        <f t="shared" si="1"/>
        <v>0.75622300280607191</v>
      </c>
      <c r="K6">
        <f t="shared" si="5"/>
        <v>46444.991882521223</v>
      </c>
      <c r="L6">
        <f t="shared" si="2"/>
        <v>1.6282121541088342E-5</v>
      </c>
      <c r="M6">
        <v>0.7</v>
      </c>
      <c r="N6">
        <f t="shared" si="3"/>
        <v>6.0036885659982553E-3</v>
      </c>
      <c r="Q6">
        <f t="shared" si="6"/>
        <v>0.60083004422409625</v>
      </c>
      <c r="R6">
        <v>5</v>
      </c>
      <c r="S6">
        <v>8</v>
      </c>
      <c r="T6">
        <v>7</v>
      </c>
      <c r="U6">
        <f t="shared" si="4"/>
        <v>600000.42058103101</v>
      </c>
    </row>
    <row r="7" spans="2:21" x14ac:dyDescent="0.35">
      <c r="B7" t="s">
        <v>1</v>
      </c>
      <c r="C7">
        <v>2</v>
      </c>
      <c r="D7">
        <v>104000</v>
      </c>
      <c r="F7">
        <v>300000</v>
      </c>
      <c r="G7">
        <v>0</v>
      </c>
      <c r="H7">
        <f t="shared" si="0"/>
        <v>0.25126984681606007</v>
      </c>
      <c r="I7">
        <f>D7/E2</f>
        <v>0.24528244037160291</v>
      </c>
      <c r="J7">
        <f t="shared" si="1"/>
        <v>0.81873075307798182</v>
      </c>
      <c r="K7">
        <f t="shared" si="5"/>
        <v>3.2583724766518709</v>
      </c>
      <c r="L7">
        <f t="shared" si="2"/>
        <v>0.25126984681606007</v>
      </c>
      <c r="M7">
        <v>0.2</v>
      </c>
      <c r="N7">
        <f t="shared" si="3"/>
        <v>5.9874064444571662E-3</v>
      </c>
      <c r="Q7">
        <f t="shared" si="6"/>
        <v>0</v>
      </c>
      <c r="R7">
        <v>6</v>
      </c>
      <c r="S7">
        <v>9</v>
      </c>
      <c r="T7">
        <v>8</v>
      </c>
      <c r="U7">
        <f t="shared" si="4"/>
        <v>300000</v>
      </c>
    </row>
    <row r="8" spans="2:21" x14ac:dyDescent="0.35">
      <c r="B8" t="s">
        <v>0</v>
      </c>
      <c r="C8">
        <v>3</v>
      </c>
      <c r="D8">
        <v>90001</v>
      </c>
      <c r="F8">
        <v>600000</v>
      </c>
      <c r="G8">
        <v>10.325442890088578</v>
      </c>
      <c r="H8">
        <f t="shared" si="0"/>
        <v>1.2896298567757443</v>
      </c>
      <c r="I8">
        <f>D8/E2</f>
        <v>0.212266008806583</v>
      </c>
      <c r="J8">
        <f t="shared" si="1"/>
        <v>16738.100888528061</v>
      </c>
      <c r="K8">
        <f t="shared" si="5"/>
        <v>30498.808311820052</v>
      </c>
      <c r="L8">
        <f t="shared" si="2"/>
        <v>0.54881163609402661</v>
      </c>
      <c r="M8">
        <v>0.6</v>
      </c>
      <c r="N8">
        <f t="shared" si="3"/>
        <v>1.0773638479691612</v>
      </c>
      <c r="Q8">
        <f t="shared" si="6"/>
        <v>17.209071483480965</v>
      </c>
      <c r="R8">
        <v>7</v>
      </c>
      <c r="S8">
        <v>9</v>
      </c>
      <c r="T8">
        <v>9</v>
      </c>
      <c r="U8">
        <f t="shared" si="4"/>
        <v>600010.32544289005</v>
      </c>
    </row>
    <row r="9" spans="2:21" x14ac:dyDescent="0.35">
      <c r="B9" t="s">
        <v>1</v>
      </c>
      <c r="C9">
        <v>3</v>
      </c>
      <c r="D9">
        <v>90001</v>
      </c>
      <c r="F9">
        <v>300000</v>
      </c>
      <c r="G9">
        <v>1.1812278304258526</v>
      </c>
      <c r="H9">
        <f t="shared" si="0"/>
        <v>0.74081822068171777</v>
      </c>
      <c r="I9">
        <f>D9/E2</f>
        <v>0.212266008806583</v>
      </c>
      <c r="J9">
        <f t="shared" si="1"/>
        <v>2.413861700471521</v>
      </c>
      <c r="K9">
        <f t="shared" si="5"/>
        <v>3.2583724766518709</v>
      </c>
      <c r="L9">
        <f t="shared" si="2"/>
        <v>0.74081822068171777</v>
      </c>
      <c r="M9">
        <v>0.3</v>
      </c>
      <c r="N9">
        <f t="shared" si="3"/>
        <v>0.52855221187513479</v>
      </c>
      <c r="Q9">
        <f t="shared" si="6"/>
        <v>3.9374261014195087</v>
      </c>
      <c r="R9">
        <v>8</v>
      </c>
      <c r="S9">
        <v>0</v>
      </c>
      <c r="T9">
        <v>4</v>
      </c>
      <c r="U9">
        <f t="shared" si="4"/>
        <v>300001.18122783041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dcterms:created xsi:type="dcterms:W3CDTF">2024-11-04T14:45:31Z</dcterms:created>
  <dcterms:modified xsi:type="dcterms:W3CDTF">2024-11-04T15:49:01Z</dcterms:modified>
</cp:coreProperties>
</file>