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3"/>
  <workbookPr/>
  <mc:AlternateContent xmlns:mc="http://schemas.openxmlformats.org/markup-compatibility/2006">
    <mc:Choice Requires="x15">
      <x15ac:absPath xmlns:x15ac="http://schemas.microsoft.com/office/spreadsheetml/2010/11/ac" url="https://trincoll-my.sharepoint.com/personal/dpalmer_trincoll_edu/Documents/capstone/"/>
    </mc:Choice>
  </mc:AlternateContent>
  <xr:revisionPtr revIDLastSave="0" documentId="8_{537BE2D1-0441-4EC7-A9FF-21D0360B1E68}" xr6:coauthVersionLast="45" xr6:coauthVersionMax="45" xr10:uidLastSave="{00000000-0000-0000-0000-000000000000}"/>
  <bookViews>
    <workbookView xWindow="0" yWindow="460" windowWidth="16800" windowHeight="20540" xr2:uid="{00000000-000D-0000-FFFF-FFFF00000000}"/>
  </bookViews>
  <sheets>
    <sheet name="Inventory List" sheetId="1" r:id="rId1"/>
  </sheets>
  <externalReferences>
    <externalReference r:id="rId2"/>
  </externalReferences>
  <definedNames>
    <definedName name="_xlnm.Print_Titles" localSheetId="0">'Inventory List'!$2:$2</definedName>
    <definedName name="Title1">InventoryList[[#Headers],[Order ID]]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F41" i="1"/>
  <c r="F40" i="1"/>
  <c r="F39" i="1"/>
  <c r="F38" i="1"/>
  <c r="F37" i="1"/>
  <c r="F36" i="1"/>
  <c r="F35" i="1"/>
  <c r="F34" i="1"/>
  <c r="F33" i="1"/>
  <c r="F32" i="1"/>
  <c r="F31" i="1"/>
  <c r="F30" i="1"/>
  <c r="D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7" i="1" l="1"/>
  <c r="F46" i="1"/>
</calcChain>
</file>

<file path=xl/sharedStrings.xml><?xml version="1.0" encoding="utf-8"?>
<sst xmlns="http://schemas.openxmlformats.org/spreadsheetml/2006/main" count="145" uniqueCount="91">
  <si>
    <t>Order ID</t>
  </si>
  <si>
    <t>Name</t>
  </si>
  <si>
    <t>Description</t>
  </si>
  <si>
    <t>Unit Price</t>
  </si>
  <si>
    <t>Quantity</t>
  </si>
  <si>
    <t>Total Price</t>
  </si>
  <si>
    <t>Purchased by</t>
  </si>
  <si>
    <t>Date</t>
  </si>
  <si>
    <t>114-9617042-9973044</t>
  </si>
  <si>
    <t>NVIDIA Jetson Nano Developer Kit</t>
  </si>
  <si>
    <t>Microprocessor (AI based)</t>
  </si>
  <si>
    <t>Donovan</t>
  </si>
  <si>
    <t>----</t>
  </si>
  <si>
    <t>RP LiDAR A1</t>
  </si>
  <si>
    <t>2D laser scaner</t>
  </si>
  <si>
    <t>Samsung MicroSDXC Evo Memory Card</t>
  </si>
  <si>
    <t>128GB; 100MB/s (U3); MB-ME128GA/AM</t>
  </si>
  <si>
    <t>SMAKN DC Switching Power Supply Adapter</t>
  </si>
  <si>
    <t>5V/4A 20W; 100-240 Ac(US)</t>
  </si>
  <si>
    <t>Yahboom Acrylic Case with Cooling Fan and Camera Case</t>
  </si>
  <si>
    <t>12V DC Cooling Fan and Case</t>
  </si>
  <si>
    <t>TAX</t>
  </si>
  <si>
    <t>114-6508780-4156261</t>
  </si>
  <si>
    <t>iClever GK03 Wireless Keyboard and Mouse</t>
  </si>
  <si>
    <t>2.4G Portable Wireless Keyboard Mouse, Rechargeble Battery Ergonomic Design Full Size Slim Thin Stable Connection Adjustable DPI, Silver and White</t>
  </si>
  <si>
    <t>AmazonBasics HDMI Cable</t>
  </si>
  <si>
    <t>High-Speed; 3 feet; 1-Pack</t>
  </si>
  <si>
    <t>Rankie DVI to HDMI Adapter</t>
  </si>
  <si>
    <t>2-Pack; Gold-Plated; 1080P; Male-to-Female Converter; Black</t>
  </si>
  <si>
    <t>Coupon</t>
  </si>
  <si>
    <t>114-9601637-7689813</t>
  </si>
  <si>
    <t>Waveshare AC8265 Wireless NIC Module</t>
  </si>
  <si>
    <t>Supports 2.4GHz / 5GHz Dual Band WiFi and Bluetooth 4.2</t>
  </si>
  <si>
    <t>114-3791103-8748205</t>
  </si>
  <si>
    <t>Krisdonia Portable Laptop Charger</t>
  </si>
  <si>
    <t>92.5Wh/25000mAh Power Bank; TSA-approved</t>
  </si>
  <si>
    <t>Cyber Monday Sale</t>
  </si>
  <si>
    <t>21% off</t>
  </si>
  <si>
    <t>114-8819441-8995446</t>
  </si>
  <si>
    <t>Adafruit IMU Fusion Breakout - BNO055</t>
  </si>
  <si>
    <t xml:space="preserve"> 9-DOF Absolute Orientation </t>
  </si>
  <si>
    <t>100095777 (servocity)</t>
  </si>
  <si>
    <t>437 RPM HD Premium Planetary Gear Motor w/Encoder</t>
  </si>
  <si>
    <t>Differential Drive Motors with Hall Encoders for Odom</t>
  </si>
  <si>
    <t>S&amp;H</t>
  </si>
  <si>
    <t>114-0348628-4170612</t>
  </si>
  <si>
    <t>Cytron DC Motor Driver</t>
  </si>
  <si>
    <t>10A; Dual Channel; Bi-directional; 5-25V 30A peak</t>
  </si>
  <si>
    <t>Electrical Wire</t>
  </si>
  <si>
    <t>18AWG; 10 ft Black, 10 ft Red</t>
  </si>
  <si>
    <t>DROK Buck Converter with LCD Display</t>
  </si>
  <si>
    <t>5.3-32V to 1.2-32V Step Down Voltage Regulator (8A CC/12A Max)</t>
  </si>
  <si>
    <t>Accessbuy Wire/Crimp Connectors for Terminal Set</t>
  </si>
  <si>
    <t>200pcs; Spade, Rings, and Butts</t>
  </si>
  <si>
    <t>DC Power Pigtail Cables &amp; DC Power Jack Adapters</t>
  </si>
  <si>
    <t>18AWG 43x2pcs Strands; 10 pairs each; 2.1mm x 5.5mm Jack</t>
  </si>
  <si>
    <t>100100085 (servocity)</t>
  </si>
  <si>
    <t>1 1⁄4" – 1 5⁄16" Rubber End Cap (1.5" Inside Height)</t>
  </si>
  <si>
    <t>Protects Motor quadrature encoders</t>
  </si>
  <si>
    <t>Bore Bottom Tapped Clamping Mount</t>
  </si>
  <si>
    <t>32mm for clamping motors</t>
  </si>
  <si>
    <t xml:space="preserve">Hex Shaft Wheel Adapter </t>
  </si>
  <si>
    <t>6 mm bore TO 12 mm; 2 pack</t>
  </si>
  <si>
    <t>Revolver Robot Wheels</t>
  </si>
  <si>
    <t>2 pack</t>
  </si>
  <si>
    <t>Robot Tires</t>
  </si>
  <si>
    <t>2 pack; 5.4"; off-road</t>
  </si>
  <si>
    <t>33720212 (McMaster-Carr)</t>
  </si>
  <si>
    <t>Swivel Casters</t>
  </si>
  <si>
    <t>70 lb capacity; plate mount; slotted T framing</t>
  </si>
  <si>
    <t>Aluminum Slotted Framing</t>
  </si>
  <si>
    <t>5' long, T-slotted, single rail, 1"x1"</t>
  </si>
  <si>
    <t>End-Feed Single Nut Fasteners</t>
  </si>
  <si>
    <t>1/4"-20 thread; pack of 25; for aluminum slotted framing</t>
  </si>
  <si>
    <t>36062457 (McMaster-Carr)</t>
  </si>
  <si>
    <t>End-Feed Singule Nut with Button Head</t>
  </si>
  <si>
    <t>1/4"-20 ; Pack of 4</t>
  </si>
  <si>
    <t>111-0316847-4357037</t>
  </si>
  <si>
    <t xml:space="preserve">Arducam Raspberry Pi Official Camera Module V2-8 Megapixel, 1080p IMX219 Camera Board with Acrylic Case </t>
  </si>
  <si>
    <t>Camera</t>
  </si>
  <si>
    <t>Hannah</t>
  </si>
  <si>
    <t>111-4830809-3199420</t>
  </si>
  <si>
    <t xml:space="preserve">Samsung (MB-ME64GA/AM) 64GB 100MB/s (U3) MicroSDXC EVO Select Memory Card with Full-Size Adapter </t>
  </si>
  <si>
    <t>Micro SD card</t>
  </si>
  <si>
    <t>111-8617171-5598635</t>
  </si>
  <si>
    <t xml:space="preserve">SMAKN DC 5V/4A 20W Switching Power Supply Adapter 100-240 Ac(US) </t>
  </si>
  <si>
    <t>Power supply for nvidia jetson nano</t>
  </si>
  <si>
    <t>Spent</t>
  </si>
  <si>
    <t>spent</t>
  </si>
  <si>
    <t>Remaining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</si>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</sst>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</numFmts>
  <fonts count="11">
    <font>
      <sz val="1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rgb="FF555555"/>
      <name val="Arial"/>
      <family val="2"/>
      <scheme val="minor"/>
    </font>
    <font>
      <b/>
      <sz val="10"/>
      <name val="Arial"/>
      <family val="2"/>
      <scheme val="minor"/>
    </font>
    <font>
      <sz val="11"/>
      <color rgb="FF555555"/>
      <name val="Arial"/>
      <family val="2"/>
      <scheme val="major"/>
    </font>
    <font>
      <b/>
      <sz val="14"/>
      <name val="Arial"/>
      <family val="2"/>
      <scheme val="minor"/>
    </font>
    <font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</fills>
  <borders count="7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 style="hair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8">
    <xf numFmtId="0" fontId="0" fillId="0" borderId="0"/>
    <xf numFmtId="0" fontId="3" fillId="3" borderId="0" applyNumberFormat="0" applyBorder="0" applyProtection="0">
      <alignment horizontal="left" vertical="center" wrapText="1" indent="1"/>
    </xf>
    <xf numFmtId="0" fontId="4" fillId="2" borderId="0" applyNumberFormat="0" applyProtection="0">
      <alignment horizontal="left" vertical="center" wrapText="1" indent="1"/>
    </xf>
    <xf numFmtId="37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7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 indent="1"/>
    </xf>
    <xf numFmtId="0" fontId="6" fillId="0" borderId="0" xfId="0" applyFont="1"/>
    <xf numFmtId="7" fontId="2" fillId="0" borderId="0" xfId="0" applyNumberFormat="1" applyFont="1" applyAlignment="1">
      <alignment horizontal="right" wrapText="1" indent="1"/>
    </xf>
    <xf numFmtId="0" fontId="2" fillId="5" borderId="0" xfId="0" applyFont="1" applyFill="1" applyAlignment="1">
      <alignment horizontal="left" wrapText="1" indent="1"/>
    </xf>
    <xf numFmtId="14" fontId="2" fillId="0" borderId="0" xfId="0" applyNumberFormat="1" applyFont="1" applyAlignment="1">
      <alignment horizontal="left" wrapText="1" indent="1"/>
    </xf>
    <xf numFmtId="7" fontId="2" fillId="0" borderId="0" xfId="0" applyNumberFormat="1" applyFont="1" applyAlignment="1">
      <alignment horizontal="left" wrapText="1" indent="1"/>
    </xf>
    <xf numFmtId="7" fontId="2" fillId="0" borderId="0" xfId="0" applyNumberFormat="1" applyFont="1" applyFill="1" applyAlignment="1">
      <alignment horizontal="left" wrapText="1" indent="1"/>
    </xf>
    <xf numFmtId="0" fontId="2" fillId="0" borderId="0" xfId="0" applyFont="1" applyFill="1" applyAlignment="1">
      <alignment horizontal="left" wrapText="1" indent="1"/>
    </xf>
    <xf numFmtId="0" fontId="0" fillId="0" borderId="0" xfId="0" applyFont="1"/>
    <xf numFmtId="0" fontId="8" fillId="0" borderId="0" xfId="0" applyFont="1"/>
    <xf numFmtId="0" fontId="7" fillId="0" borderId="0" xfId="0" applyFont="1" applyAlignment="1">
      <alignment horizontal="left" wrapText="1" indent="1"/>
    </xf>
    <xf numFmtId="7" fontId="7" fillId="0" borderId="0" xfId="0" applyNumberFormat="1" applyFont="1" applyAlignment="1">
      <alignment horizontal="left" wrapText="1" indent="1"/>
    </xf>
    <xf numFmtId="14" fontId="7" fillId="0" borderId="0" xfId="0" applyNumberFormat="1" applyFont="1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7" fontId="7" fillId="0" borderId="0" xfId="0" applyNumberFormat="1" applyFont="1" applyAlignment="1">
      <alignment horizontal="right" wrapText="1" indent="1"/>
    </xf>
    <xf numFmtId="0" fontId="7" fillId="0" borderId="0" xfId="0" applyFont="1" applyAlignment="1">
      <alignment horizontal="right" wrapText="1" indent="1"/>
    </xf>
    <xf numFmtId="0" fontId="10" fillId="2" borderId="0" xfId="2" applyNumberFormat="1" applyFont="1">
      <alignment horizontal="left" vertical="center" wrapText="1" indent="1"/>
    </xf>
    <xf numFmtId="14" fontId="10" fillId="2" borderId="0" xfId="2" applyNumberFormat="1" applyFont="1">
      <alignment horizontal="left" vertical="center" wrapText="1" indent="1"/>
    </xf>
    <xf numFmtId="7" fontId="0" fillId="0" borderId="0" xfId="0" applyNumberFormat="1" applyFont="1"/>
    <xf numFmtId="7" fontId="5" fillId="0" borderId="0" xfId="5" applyFont="1"/>
    <xf numFmtId="14" fontId="0" fillId="0" borderId="0" xfId="0" applyNumberFormat="1" applyFont="1"/>
    <xf numFmtId="0" fontId="6" fillId="0" borderId="0" xfId="0" quotePrefix="1" applyFont="1" applyFill="1"/>
    <xf numFmtId="0" fontId="0" fillId="0" borderId="0" xfId="0" applyFont="1" applyFill="1"/>
    <xf numFmtId="7" fontId="0" fillId="0" borderId="0" xfId="0" applyNumberFormat="1" applyFont="1" applyFill="1"/>
    <xf numFmtId="14" fontId="0" fillId="0" borderId="0" xfId="0" applyNumberFormat="1" applyFont="1" applyFill="1"/>
    <xf numFmtId="0" fontId="6" fillId="0" borderId="0" xfId="0" applyFont="1" applyFill="1"/>
    <xf numFmtId="0" fontId="0" fillId="0" borderId="0" xfId="0" applyFont="1" applyFill="1" applyBorder="1"/>
    <xf numFmtId="7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5" borderId="0" xfId="0" applyFont="1" applyFill="1"/>
    <xf numFmtId="14" fontId="0" fillId="5" borderId="0" xfId="0" applyNumberFormat="1" applyFont="1" applyFill="1"/>
    <xf numFmtId="0" fontId="0" fillId="6" borderId="5" xfId="0" applyFont="1" applyFill="1" applyBorder="1"/>
    <xf numFmtId="0" fontId="0" fillId="4" borderId="4" xfId="0" applyFont="1" applyFill="1" applyBorder="1"/>
    <xf numFmtId="7" fontId="2" fillId="4" borderId="5" xfId="0" applyNumberFormat="1" applyFont="1" applyFill="1" applyBorder="1" applyAlignment="1">
      <alignment horizontal="right" wrapText="1" indent="1"/>
    </xf>
    <xf numFmtId="7" fontId="2" fillId="4" borderId="6" xfId="0" applyNumberFormat="1" applyFont="1" applyFill="1" applyBorder="1" applyAlignment="1">
      <alignment horizontal="right" wrapText="1" indent="1"/>
    </xf>
    <xf numFmtId="14" fontId="0" fillId="6" borderId="6" xfId="0" applyNumberFormat="1" applyFont="1" applyFill="1" applyBorder="1"/>
    <xf numFmtId="0" fontId="3" fillId="3" borderId="1" xfId="1" applyFont="1" applyBorder="1" applyAlignment="1">
      <alignment horizontal="left" vertical="center" wrapText="1" indent="1"/>
    </xf>
    <xf numFmtId="0" fontId="3" fillId="3" borderId="2" xfId="1" applyFont="1" applyBorder="1" applyAlignment="1">
      <alignment horizontal="left" vertical="center" wrapText="1" indent="1"/>
    </xf>
    <xf numFmtId="0" fontId="3" fillId="3" borderId="3" xfId="1" applyFont="1" applyBorder="1" applyAlignment="1">
      <alignment horizontal="left" vertical="center" wrapText="1" indent="1"/>
    </xf>
  </cellXfs>
  <cellStyles count="8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Heading 1" xfId="2" builtinId="16" customBuiltin="1"/>
    <cellStyle name="Normal" xfId="0" builtinId="0" customBuiltin="1"/>
    <cellStyle name="Percent" xfId="7" builtinId="5" customBuiltin="1"/>
    <cellStyle name="Title" xfId="1" builtinId="15" customBuiltin="1"/>
  </cellStyles>
  <dxfs count="26">
    <dxf>
      <font>
        <b val="0"/>
      </font>
      <numFmt numFmtId="164" formatCode="m/d/yy"/>
      <fill>
        <patternFill patternType="none">
          <fgColor indexed="64"/>
          <bgColor indexed="65"/>
        </patternFill>
      </fill>
    </dxf>
    <dxf>
      <font>
        <b val="0"/>
      </font>
      <numFmt numFmtId="164" formatCode="m/d/yy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1" formatCode="&quot;$&quot;#,##0.00_);\(&quot;$&quot;#,##0.00\)"/>
      <alignment horizontal="right" vertical="bottom" textRotation="0" wrapText="1" indent="1" justifyLastLine="0" shrinkToFit="0" readingOrder="0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1" formatCode="&quot;$&quot;#,##0.00_);\(&quot;$&quot;#,##0.00\)"/>
      <alignment horizontal="right" vertical="bottom" textRotation="0" wrapText="1" indent="1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  <numFmt numFmtId="11" formatCode="&quot;$&quot;#,##0.00_);\(&quot;$&quot;#,##0.00\)"/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</font>
    </dxf>
    <dxf>
      <font>
        <b val="0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55555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1" justifyLastLine="0" shrinkToFit="0" readingOrder="0"/>
    </dxf>
    <dxf>
      <font>
        <b val="0"/>
      </font>
      <numFmt numFmtId="0" formatCode="General"/>
    </dxf>
    <dxf>
      <font>
        <b val="0"/>
      </font>
      <numFmt numFmtId="0" formatCode="General"/>
    </dxf>
    <dxf>
      <font>
        <b val="0"/>
      </font>
      <numFmt numFmtId="0" formatCode="General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ovan/Documents/trinity/2019-2020/robo-assistant/inventory-and-budget/capstone-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List"/>
      <sheetName val="capstone-BOM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A2:H46" totalsRowCount="1" headerRowDxfId="18" dataDxfId="17" totalsRowDxfId="16" headerRowCellStyle="Heading 1" dataCellStyle="Normal">
  <autoFilter ref="A2:H45" xr:uid="{00000000-0009-0000-0100-000001000000}"/>
  <tableColumns count="8">
    <tableColumn id="1" xr3:uid="{00000000-0010-0000-0000-000001000000}" name="Order ID" dataDxfId="14" totalsRowDxfId="15" dataCellStyle="Normal"/>
    <tableColumn id="2" xr3:uid="{00000000-0010-0000-0000-000002000000}" name="Name" dataDxfId="12" totalsRowDxfId="13" dataCellStyle="Normal"/>
    <tableColumn id="3" xr3:uid="{00000000-0010-0000-0000-000003000000}" name="Description" totalsRowLabel="Spent" dataDxfId="10" totalsRowDxfId="11" dataCellStyle="Normal"/>
    <tableColumn id="8" xr3:uid="{1C9020E4-324E-7E4E-BA1C-E6FD239C9590}" name="Unit Price" dataDxfId="8" totalsRowDxfId="9">
      <calculatedColumnFormula>InventoryList[[#This Row],[Total Price]]</calculatedColumnFormula>
    </tableColumn>
    <tableColumn id="7" xr3:uid="{8916484D-3781-A24E-B781-8A949FCC948B}" name="Quantity" totalsRowLabel="spent" dataDxfId="6" totalsRowDxfId="7"/>
    <tableColumn id="4" xr3:uid="{00000000-0010-0000-0000-000004000000}" name="Total Price" totalsRowFunction="sum" dataDxfId="4" totalsRowDxfId="5" dataCellStyle="Currency">
      <calculatedColumnFormula>InventoryList[[#This Row],[Unit Price]]*InventoryList[[#This Row],[Quantity]]</calculatedColumnFormula>
    </tableColumn>
    <tableColumn id="10" xr3:uid="{BAC7E2A1-69AF-7147-B46C-B48485C9A63B}" name="Purchased by" dataDxfId="2" totalsRowDxfId="3" dataCellStyle="Currency"/>
    <tableColumn id="9" xr3:uid="{00000000-0010-0000-0000-000009000000}" name="Date" dataDxfId="0" totalsRowDxfId="1" dataCellStyle="Normal"/>
  </tableColumns>
  <tableStyleInfo name="InventoryTable" showFirstColumn="0" showLastColumn="0" showRowStripes="1" showColumnStripes="0"/>
  <extLst>
    <ext xmlns:x14="http://schemas.microsoft.com/office/spreadsheetml/2009/9/main" uri="{504A1905-F514-4f6f-8877-14C23A59335A}">
      <x14:table altTextSummary="Enter Inventory ID, Name, Description, Unit Price, Quantity in Stock, Reorder Level, Reorder Time in Days, Quantity in Reorder, and Yes or No for Discontinued in this table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P52"/>
  <sheetViews>
    <sheetView showGridLines="0" tabSelected="1" zoomScale="50" zoomScaleNormal="80" workbookViewId="0">
      <pane ySplit="2" topLeftCell="A3" activePane="bottomLeft" state="frozen"/>
      <selection pane="bottomLeft" activeCell="J25" sqref="J25"/>
    </sheetView>
  </sheetViews>
  <sheetFormatPr defaultColWidth="9" defaultRowHeight="30" customHeight="1"/>
  <cols>
    <col min="1" max="1" width="22.125" style="2" bestFit="1" customWidth="1"/>
    <col min="2" max="2" width="50" style="2" bestFit="1" customWidth="1"/>
    <col min="3" max="3" width="37.5" style="2" customWidth="1"/>
    <col min="4" max="4" width="25.375" style="2" customWidth="1"/>
    <col min="5" max="5" width="18.625" style="2" customWidth="1"/>
    <col min="6" max="6" width="14.5" style="3" customWidth="1"/>
    <col min="7" max="7" width="15.875" style="3" bestFit="1" customWidth="1"/>
    <col min="8" max="8" width="18.5" style="7" customWidth="1"/>
    <col min="9" max="16384" width="9" style="2"/>
  </cols>
  <sheetData>
    <row r="1" spans="1:16" s="1" customFormat="1" ht="28.5" customHeight="1">
      <c r="A1" s="39"/>
      <c r="B1" s="40"/>
      <c r="C1" s="40"/>
      <c r="D1" s="40"/>
      <c r="E1" s="40"/>
      <c r="F1" s="40"/>
      <c r="G1" s="40"/>
      <c r="H1" s="41"/>
      <c r="I1" s="16"/>
      <c r="J1" s="16"/>
      <c r="K1" s="16"/>
      <c r="L1" s="16"/>
      <c r="M1" s="16"/>
      <c r="N1" s="16"/>
      <c r="O1" s="16"/>
      <c r="P1" s="16"/>
    </row>
    <row r="2" spans="1:16" ht="42" customHeight="1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0" t="s">
        <v>7</v>
      </c>
      <c r="I2" s="13"/>
      <c r="J2" s="13"/>
      <c r="K2" s="13"/>
      <c r="L2" s="13"/>
      <c r="M2" s="13"/>
      <c r="N2" s="13"/>
      <c r="O2" s="13"/>
      <c r="P2" s="13"/>
    </row>
    <row r="3" spans="1:16" s="13" customFormat="1" ht="30" customHeight="1">
      <c r="A3" s="11" t="s">
        <v>8</v>
      </c>
      <c r="B3" s="11" t="s">
        <v>9</v>
      </c>
      <c r="C3" s="11" t="s">
        <v>10</v>
      </c>
      <c r="D3" s="21">
        <v>94.99</v>
      </c>
      <c r="E3" s="11">
        <v>1</v>
      </c>
      <c r="F3" s="22">
        <f>InventoryList[[#This Row],[Unit Price]]*InventoryList[[#This Row],[Quantity]]</f>
        <v>94.99</v>
      </c>
      <c r="G3" s="22" t="s">
        <v>11</v>
      </c>
      <c r="H3" s="23">
        <v>43772</v>
      </c>
    </row>
    <row r="4" spans="1:16" s="13" customFormat="1" ht="30" customHeight="1">
      <c r="A4" s="24" t="s">
        <v>12</v>
      </c>
      <c r="B4" s="25" t="s">
        <v>13</v>
      </c>
      <c r="C4" s="25" t="s">
        <v>14</v>
      </c>
      <c r="D4" s="26">
        <v>0</v>
      </c>
      <c r="E4" s="25">
        <v>1</v>
      </c>
      <c r="F4" s="22">
        <f>InventoryList[[#This Row],[Unit Price]]*InventoryList[[#This Row],[Quantity]]</f>
        <v>0</v>
      </c>
      <c r="G4" s="22" t="s">
        <v>11</v>
      </c>
      <c r="H4" s="27"/>
    </row>
    <row r="5" spans="1:16" s="13" customFormat="1" ht="30" customHeight="1">
      <c r="A5" s="4" t="s">
        <v>8</v>
      </c>
      <c r="B5" s="11" t="s">
        <v>15</v>
      </c>
      <c r="C5" s="11" t="s">
        <v>16</v>
      </c>
      <c r="D5" s="21">
        <v>19.989999999999998</v>
      </c>
      <c r="E5" s="11">
        <v>1</v>
      </c>
      <c r="F5" s="22">
        <f>InventoryList[[#This Row],[Unit Price]]*InventoryList[[#This Row],[Quantity]]</f>
        <v>19.989999999999998</v>
      </c>
      <c r="G5" s="22" t="s">
        <v>11</v>
      </c>
      <c r="H5" s="23">
        <v>43772</v>
      </c>
    </row>
    <row r="6" spans="1:16" s="13" customFormat="1" ht="30" customHeight="1">
      <c r="A6" s="4" t="s">
        <v>8</v>
      </c>
      <c r="B6" s="11" t="s">
        <v>17</v>
      </c>
      <c r="C6" s="11" t="s">
        <v>18</v>
      </c>
      <c r="D6" s="21">
        <v>8.99</v>
      </c>
      <c r="E6" s="11">
        <v>1</v>
      </c>
      <c r="F6" s="22">
        <f>InventoryList[[#This Row],[Unit Price]]*InventoryList[[#This Row],[Quantity]]</f>
        <v>8.99</v>
      </c>
      <c r="G6" s="22" t="s">
        <v>11</v>
      </c>
      <c r="H6" s="23">
        <v>43772</v>
      </c>
    </row>
    <row r="7" spans="1:16" s="13" customFormat="1" ht="30" customHeight="1">
      <c r="A7" s="4" t="s">
        <v>8</v>
      </c>
      <c r="B7" s="11" t="s">
        <v>19</v>
      </c>
      <c r="C7" s="11" t="s">
        <v>20</v>
      </c>
      <c r="D7" s="21">
        <v>14.99</v>
      </c>
      <c r="E7" s="11">
        <v>1</v>
      </c>
      <c r="F7" s="22">
        <f>InventoryList[[#This Row],[Unit Price]]*InventoryList[[#This Row],[Quantity]]</f>
        <v>14.99</v>
      </c>
      <c r="G7" s="22" t="s">
        <v>11</v>
      </c>
      <c r="H7" s="23">
        <v>43772</v>
      </c>
    </row>
    <row r="8" spans="1:16" s="13" customFormat="1" ht="30" customHeight="1">
      <c r="A8" s="11"/>
      <c r="B8" s="11" t="s">
        <v>21</v>
      </c>
      <c r="C8" s="21"/>
      <c r="D8" s="21">
        <v>8.82</v>
      </c>
      <c r="E8" s="11">
        <v>1</v>
      </c>
      <c r="F8" s="22">
        <f>InventoryList[[#This Row],[Unit Price]]*InventoryList[[#This Row],[Quantity]]</f>
        <v>8.82</v>
      </c>
      <c r="G8" s="22"/>
      <c r="H8" s="23"/>
    </row>
    <row r="9" spans="1:16" s="13" customFormat="1" ht="30" customHeight="1">
      <c r="A9" s="4" t="s">
        <v>22</v>
      </c>
      <c r="B9" s="11" t="s">
        <v>23</v>
      </c>
      <c r="C9" s="11" t="s">
        <v>24</v>
      </c>
      <c r="D9" s="21">
        <v>35.99</v>
      </c>
      <c r="E9" s="11">
        <v>1</v>
      </c>
      <c r="F9" s="22">
        <f>InventoryList[[#This Row],[Unit Price]]*InventoryList[[#This Row],[Quantity]]</f>
        <v>35.99</v>
      </c>
      <c r="G9" s="22" t="s">
        <v>11</v>
      </c>
      <c r="H9" s="23">
        <v>43776</v>
      </c>
    </row>
    <row r="10" spans="1:16" s="13" customFormat="1" ht="30" customHeight="1">
      <c r="A10" s="4" t="s">
        <v>22</v>
      </c>
      <c r="B10" s="11" t="s">
        <v>25</v>
      </c>
      <c r="C10" s="11" t="s">
        <v>26</v>
      </c>
      <c r="D10" s="21">
        <v>5.99</v>
      </c>
      <c r="E10" s="11">
        <v>1</v>
      </c>
      <c r="F10" s="22">
        <f>InventoryList[[#This Row],[Unit Price]]*InventoryList[[#This Row],[Quantity]]</f>
        <v>5.99</v>
      </c>
      <c r="G10" s="22" t="s">
        <v>11</v>
      </c>
      <c r="H10" s="23">
        <v>43776</v>
      </c>
    </row>
    <row r="11" spans="1:16" s="13" customFormat="1" ht="30" customHeight="1">
      <c r="A11" s="4" t="s">
        <v>22</v>
      </c>
      <c r="B11" s="11" t="s">
        <v>27</v>
      </c>
      <c r="C11" s="11" t="s">
        <v>28</v>
      </c>
      <c r="D11" s="21">
        <v>5.98</v>
      </c>
      <c r="E11" s="11">
        <v>1</v>
      </c>
      <c r="F11" s="22">
        <f>InventoryList[[#This Row],[Unit Price]]*InventoryList[[#This Row],[Quantity]]</f>
        <v>5.98</v>
      </c>
      <c r="G11" s="22" t="s">
        <v>11</v>
      </c>
      <c r="H11" s="23">
        <v>43776</v>
      </c>
    </row>
    <row r="12" spans="1:16" s="13" customFormat="1" ht="30" customHeight="1">
      <c r="A12" s="28"/>
      <c r="B12" s="25" t="s">
        <v>29</v>
      </c>
      <c r="C12" s="26"/>
      <c r="D12" s="26">
        <v>-5.4</v>
      </c>
      <c r="E12" s="25">
        <v>1</v>
      </c>
      <c r="F12" s="22">
        <f>InventoryList[[#This Row],[Unit Price]]*InventoryList[[#This Row],[Quantity]]</f>
        <v>-5.4</v>
      </c>
      <c r="G12" s="22"/>
      <c r="H12" s="27"/>
    </row>
    <row r="13" spans="1:16" s="13" customFormat="1" ht="30" customHeight="1">
      <c r="A13" s="2"/>
      <c r="B13" s="11" t="s">
        <v>21</v>
      </c>
      <c r="C13" s="2"/>
      <c r="D13" s="8">
        <v>2.7</v>
      </c>
      <c r="E13" s="25">
        <v>1</v>
      </c>
      <c r="F13" s="22">
        <f>InventoryList[[#This Row],[Unit Price]]*InventoryList[[#This Row],[Quantity]]</f>
        <v>2.7</v>
      </c>
      <c r="G13" s="22"/>
      <c r="H13" s="7"/>
    </row>
    <row r="14" spans="1:16" s="13" customFormat="1" ht="30" customHeight="1">
      <c r="A14" s="4" t="s">
        <v>30</v>
      </c>
      <c r="B14" s="25" t="s">
        <v>31</v>
      </c>
      <c r="C14" s="25" t="s">
        <v>32</v>
      </c>
      <c r="D14" s="26">
        <v>24.99</v>
      </c>
      <c r="E14" s="25">
        <v>1</v>
      </c>
      <c r="F14" s="22">
        <f>InventoryList[[#This Row],[Unit Price]]*InventoryList[[#This Row],[Quantity]]</f>
        <v>24.99</v>
      </c>
      <c r="G14" s="22" t="s">
        <v>11</v>
      </c>
      <c r="H14" s="27">
        <v>43779</v>
      </c>
    </row>
    <row r="15" spans="1:16" s="13" customFormat="1" ht="30" customHeight="1">
      <c r="A15" s="29"/>
      <c r="B15" s="29" t="s">
        <v>21</v>
      </c>
      <c r="C15" s="29"/>
      <c r="D15" s="30">
        <v>0.26</v>
      </c>
      <c r="E15" s="29">
        <v>1</v>
      </c>
      <c r="F15" s="22">
        <f>InventoryList[[#This Row],[Unit Price]]*InventoryList[[#This Row],[Quantity]]</f>
        <v>0.26</v>
      </c>
      <c r="G15" s="22"/>
      <c r="H15" s="31"/>
    </row>
    <row r="16" spans="1:16" s="13" customFormat="1" ht="30" customHeight="1">
      <c r="A16" s="4" t="s">
        <v>33</v>
      </c>
      <c r="B16" s="25" t="s">
        <v>34</v>
      </c>
      <c r="C16" s="25" t="s">
        <v>35</v>
      </c>
      <c r="D16" s="26">
        <v>95.99</v>
      </c>
      <c r="E16" s="25">
        <v>1</v>
      </c>
      <c r="F16" s="22">
        <f>InventoryList[[#This Row],[Unit Price]]*InventoryList[[#This Row],[Quantity]]</f>
        <v>95.99</v>
      </c>
      <c r="G16" s="22" t="s">
        <v>11</v>
      </c>
      <c r="H16" s="27">
        <v>43801</v>
      </c>
    </row>
    <row r="17" spans="1:16" s="13" customFormat="1" ht="30" customHeight="1">
      <c r="A17" s="4"/>
      <c r="B17" s="25" t="s">
        <v>36</v>
      </c>
      <c r="C17" s="25" t="s">
        <v>37</v>
      </c>
      <c r="D17" s="26">
        <v>-20</v>
      </c>
      <c r="E17" s="25">
        <v>1</v>
      </c>
      <c r="F17" s="22">
        <f>InventoryList[[#This Row],[Unit Price]]*InventoryList[[#This Row],[Quantity]]</f>
        <v>-20</v>
      </c>
      <c r="G17" s="22"/>
      <c r="H17" s="27"/>
    </row>
    <row r="18" spans="1:16" s="13" customFormat="1" ht="30" customHeight="1">
      <c r="A18" s="29"/>
      <c r="B18" s="29" t="s">
        <v>21</v>
      </c>
      <c r="C18" s="30"/>
      <c r="D18" s="30">
        <v>4.83</v>
      </c>
      <c r="E18" s="29">
        <v>1</v>
      </c>
      <c r="F18" s="22">
        <f>InventoryList[[#This Row],[Unit Price]]*InventoryList[[#This Row],[Quantity]]</f>
        <v>4.83</v>
      </c>
      <c r="G18" s="22"/>
      <c r="H18" s="31"/>
    </row>
    <row r="19" spans="1:16" s="13" customFormat="1" ht="30" customHeight="1">
      <c r="A19" s="4" t="s">
        <v>38</v>
      </c>
      <c r="B19" s="25" t="s">
        <v>39</v>
      </c>
      <c r="C19" s="25" t="s">
        <v>40</v>
      </c>
      <c r="D19" s="26">
        <v>32.520000000000003</v>
      </c>
      <c r="E19" s="25">
        <v>1</v>
      </c>
      <c r="F19" s="22">
        <f>InventoryList[[#This Row],[Unit Price]]*InventoryList[[#This Row],[Quantity]]</f>
        <v>32.520000000000003</v>
      </c>
      <c r="G19" s="22" t="s">
        <v>11</v>
      </c>
      <c r="H19" s="27">
        <v>43802</v>
      </c>
    </row>
    <row r="20" spans="1:16" s="13" customFormat="1" ht="30" customHeight="1">
      <c r="A20" s="28"/>
      <c r="B20" s="25" t="s">
        <v>21</v>
      </c>
      <c r="C20" s="25"/>
      <c r="D20" s="26">
        <v>2.0699999999999998</v>
      </c>
      <c r="E20" s="25">
        <v>1</v>
      </c>
      <c r="F20" s="22">
        <f>InventoryList[[#This Row],[Unit Price]]*InventoryList[[#This Row],[Quantity]]</f>
        <v>2.0699999999999998</v>
      </c>
      <c r="G20" s="22"/>
      <c r="H20" s="27"/>
    </row>
    <row r="21" spans="1:16" s="13" customFormat="1" ht="30" customHeight="1">
      <c r="A21" s="28" t="s">
        <v>41</v>
      </c>
      <c r="B21" s="25" t="s">
        <v>42</v>
      </c>
      <c r="C21" s="25" t="s">
        <v>43</v>
      </c>
      <c r="D21" s="26">
        <v>59.99</v>
      </c>
      <c r="E21" s="25">
        <v>2</v>
      </c>
      <c r="F21" s="22">
        <f>InventoryList[[#This Row],[Unit Price]]*InventoryList[[#This Row],[Quantity]]</f>
        <v>119.98</v>
      </c>
      <c r="G21" s="22" t="s">
        <v>11</v>
      </c>
      <c r="H21" s="27">
        <v>43803</v>
      </c>
    </row>
    <row r="22" spans="1:16" s="13" customFormat="1" ht="30" customHeight="1">
      <c r="A22" s="2"/>
      <c r="B22" s="2" t="s">
        <v>44</v>
      </c>
      <c r="C22" s="8"/>
      <c r="D22" s="8">
        <v>6.99</v>
      </c>
      <c r="E22" s="2">
        <v>1</v>
      </c>
      <c r="F22" s="22">
        <f>InventoryList[[#This Row],[Unit Price]]*InventoryList[[#This Row],[Quantity]]</f>
        <v>6.99</v>
      </c>
      <c r="G22" s="22"/>
      <c r="H22" s="7"/>
    </row>
    <row r="23" spans="1:16" s="13" customFormat="1" ht="30" customHeight="1">
      <c r="A23" s="28" t="s">
        <v>45</v>
      </c>
      <c r="B23" s="25" t="s">
        <v>46</v>
      </c>
      <c r="C23" s="25" t="s">
        <v>47</v>
      </c>
      <c r="D23" s="26">
        <v>25.8</v>
      </c>
      <c r="E23" s="25">
        <v>1</v>
      </c>
      <c r="F23" s="22">
        <f>InventoryList[[#This Row],[Unit Price]]*InventoryList[[#This Row],[Quantity]]</f>
        <v>25.8</v>
      </c>
      <c r="G23" s="22" t="s">
        <v>11</v>
      </c>
      <c r="H23" s="27">
        <v>43829</v>
      </c>
    </row>
    <row r="24" spans="1:16" s="13" customFormat="1" ht="30" customHeight="1">
      <c r="A24" s="2"/>
      <c r="B24" s="2" t="s">
        <v>21</v>
      </c>
      <c r="C24" s="8"/>
      <c r="D24" s="8">
        <v>1.64</v>
      </c>
      <c r="E24" s="2">
        <v>1</v>
      </c>
      <c r="F24" s="22">
        <f>InventoryList[[#This Row],[Unit Price]]*InventoryList[[#This Row],[Quantity]]</f>
        <v>1.64</v>
      </c>
      <c r="G24" s="22"/>
      <c r="H24" s="7"/>
    </row>
    <row r="25" spans="1:16" s="13" customFormat="1" ht="30" customHeight="1">
      <c r="A25" s="28" t="s">
        <v>45</v>
      </c>
      <c r="B25" s="25" t="s">
        <v>48</v>
      </c>
      <c r="C25" s="25" t="s">
        <v>49</v>
      </c>
      <c r="D25" s="26">
        <v>6.88</v>
      </c>
      <c r="E25" s="25">
        <v>1</v>
      </c>
      <c r="F25" s="22">
        <f>InventoryList[[#This Row],[Unit Price]]*InventoryList[[#This Row],[Quantity]]</f>
        <v>6.88</v>
      </c>
      <c r="G25" s="22" t="s">
        <v>11</v>
      </c>
      <c r="H25" s="27">
        <v>43829</v>
      </c>
    </row>
    <row r="26" spans="1:16" s="13" customFormat="1" ht="30" customHeight="1">
      <c r="A26" s="28" t="s">
        <v>45</v>
      </c>
      <c r="B26" s="25" t="s">
        <v>50</v>
      </c>
      <c r="C26" s="25" t="s">
        <v>51</v>
      </c>
      <c r="D26" s="26">
        <v>15.99</v>
      </c>
      <c r="E26" s="25">
        <v>2</v>
      </c>
      <c r="F26" s="22">
        <f>InventoryList[[#This Row],[Unit Price]]*InventoryList[[#This Row],[Quantity]]</f>
        <v>31.98</v>
      </c>
      <c r="G26" s="22" t="s">
        <v>11</v>
      </c>
      <c r="H26" s="27">
        <v>43829</v>
      </c>
    </row>
    <row r="27" spans="1:16" s="13" customFormat="1" ht="30" customHeight="1">
      <c r="A27" s="28" t="s">
        <v>45</v>
      </c>
      <c r="B27" s="25" t="s">
        <v>52</v>
      </c>
      <c r="C27" s="25" t="s">
        <v>53</v>
      </c>
      <c r="D27" s="26">
        <v>9.99</v>
      </c>
      <c r="E27" s="25">
        <v>1</v>
      </c>
      <c r="F27" s="22">
        <f>InventoryList[[#This Row],[Unit Price]]*InventoryList[[#This Row],[Quantity]]</f>
        <v>9.99</v>
      </c>
      <c r="G27" s="22" t="s">
        <v>11</v>
      </c>
      <c r="H27" s="27">
        <v>43829</v>
      </c>
    </row>
    <row r="28" spans="1:16" s="13" customFormat="1" ht="30" customHeight="1">
      <c r="A28" s="28" t="s">
        <v>45</v>
      </c>
      <c r="B28" s="25" t="s">
        <v>54</v>
      </c>
      <c r="C28" s="25" t="s">
        <v>55</v>
      </c>
      <c r="D28" s="26">
        <v>12.89</v>
      </c>
      <c r="E28" s="25">
        <v>1</v>
      </c>
      <c r="F28" s="22">
        <f>InventoryList[[#This Row],[Unit Price]]*InventoryList[[#This Row],[Quantity]]</f>
        <v>12.89</v>
      </c>
      <c r="G28" s="22" t="s">
        <v>11</v>
      </c>
      <c r="H28" s="27">
        <v>43829</v>
      </c>
    </row>
    <row r="29" spans="1:16" s="13" customFormat="1" ht="30" customHeight="1">
      <c r="A29" s="2"/>
      <c r="B29" s="2" t="s">
        <v>21</v>
      </c>
      <c r="C29" s="8"/>
      <c r="D29" s="8">
        <v>1.64</v>
      </c>
      <c r="E29" s="2">
        <v>1</v>
      </c>
      <c r="F29" s="22">
        <v>3.93</v>
      </c>
      <c r="G29" s="22"/>
      <c r="H29" s="7"/>
    </row>
    <row r="30" spans="1:16" ht="30" customHeight="1">
      <c r="A30" s="4" t="s">
        <v>56</v>
      </c>
      <c r="B30" s="11" t="s">
        <v>57</v>
      </c>
      <c r="C30" s="11" t="s">
        <v>58</v>
      </c>
      <c r="D30" s="21">
        <v>0.99</v>
      </c>
      <c r="E30" s="11">
        <v>2</v>
      </c>
      <c r="F30" s="22">
        <f>[1]!InventoryList[[#This Row],[Unit Price]]*[1]!InventoryList[[#This Row],[Quantity]]</f>
        <v>1.98</v>
      </c>
      <c r="G30" s="22" t="s">
        <v>11</v>
      </c>
      <c r="H30" s="23">
        <v>43865</v>
      </c>
      <c r="I30" s="13"/>
      <c r="J30" s="13"/>
      <c r="K30" s="13"/>
      <c r="L30" s="13"/>
      <c r="M30" s="13"/>
      <c r="N30" s="13"/>
      <c r="O30" s="13"/>
      <c r="P30" s="13"/>
    </row>
    <row r="31" spans="1:16" ht="30" customHeight="1">
      <c r="A31" s="4" t="s">
        <v>56</v>
      </c>
      <c r="B31" s="11" t="s">
        <v>59</v>
      </c>
      <c r="C31" s="11" t="s">
        <v>60</v>
      </c>
      <c r="D31" s="21">
        <v>6.99</v>
      </c>
      <c r="E31" s="11">
        <v>2</v>
      </c>
      <c r="F31" s="22">
        <f>[1]!InventoryList[[#This Row],[Unit Price]]*[1]!InventoryList[[#This Row],[Quantity]]</f>
        <v>13.98</v>
      </c>
      <c r="G31" s="22" t="s">
        <v>11</v>
      </c>
      <c r="H31" s="23">
        <v>43865</v>
      </c>
      <c r="I31" s="13"/>
      <c r="J31" s="13"/>
      <c r="K31" s="13"/>
      <c r="L31" s="13"/>
      <c r="M31" s="13"/>
      <c r="N31" s="13"/>
      <c r="O31" s="13"/>
      <c r="P31" s="13"/>
    </row>
    <row r="32" spans="1:16" ht="30" customHeight="1">
      <c r="A32" s="4" t="s">
        <v>56</v>
      </c>
      <c r="B32" s="11" t="s">
        <v>61</v>
      </c>
      <c r="C32" s="11" t="s">
        <v>62</v>
      </c>
      <c r="D32" s="21">
        <v>7.99</v>
      </c>
      <c r="E32" s="11">
        <v>1</v>
      </c>
      <c r="F32" s="22">
        <f>[1]!InventoryList[[#This Row],[Unit Price]]*[1]!InventoryList[[#This Row],[Quantity]]</f>
        <v>7.99</v>
      </c>
      <c r="G32" s="22" t="s">
        <v>11</v>
      </c>
      <c r="H32" s="23">
        <v>43865</v>
      </c>
      <c r="I32" s="13"/>
      <c r="J32" s="13"/>
      <c r="K32" s="13"/>
      <c r="L32" s="13"/>
      <c r="M32" s="13"/>
      <c r="N32" s="13"/>
      <c r="O32" s="13"/>
      <c r="P32" s="13"/>
    </row>
    <row r="33" spans="1:16" ht="30" customHeight="1">
      <c r="A33" s="4" t="s">
        <v>56</v>
      </c>
      <c r="B33" s="11" t="s">
        <v>63</v>
      </c>
      <c r="C33" s="11" t="s">
        <v>64</v>
      </c>
      <c r="D33" s="21">
        <v>7.95</v>
      </c>
      <c r="E33" s="11">
        <v>1</v>
      </c>
      <c r="F33" s="22">
        <f>[1]!InventoryList[[#This Row],[Unit Price]]*[1]!InventoryList[[#This Row],[Quantity]]</f>
        <v>7.95</v>
      </c>
      <c r="G33" s="22" t="s">
        <v>11</v>
      </c>
      <c r="H33" s="23">
        <v>43865</v>
      </c>
      <c r="I33" s="13"/>
      <c r="J33" s="13"/>
      <c r="K33" s="13"/>
      <c r="L33" s="13"/>
      <c r="M33" s="13"/>
      <c r="N33" s="13"/>
      <c r="O33" s="13"/>
      <c r="P33" s="13"/>
    </row>
    <row r="34" spans="1:16" ht="30" customHeight="1">
      <c r="A34" s="4" t="s">
        <v>56</v>
      </c>
      <c r="B34" s="11" t="s">
        <v>65</v>
      </c>
      <c r="C34" s="11" t="s">
        <v>66</v>
      </c>
      <c r="D34" s="21">
        <v>15.99</v>
      </c>
      <c r="E34" s="11">
        <v>1</v>
      </c>
      <c r="F34" s="22">
        <f>[1]!InventoryList[[#This Row],[Unit Price]]*[1]!InventoryList[[#This Row],[Quantity]]</f>
        <v>15.99</v>
      </c>
      <c r="G34" s="22" t="s">
        <v>11</v>
      </c>
      <c r="H34" s="23">
        <v>43865</v>
      </c>
      <c r="I34" s="13"/>
      <c r="J34" s="13"/>
      <c r="K34" s="13"/>
      <c r="L34" s="13"/>
      <c r="M34" s="13"/>
      <c r="N34" s="13"/>
      <c r="O34" s="13"/>
      <c r="P34" s="13"/>
    </row>
    <row r="35" spans="1:16" ht="30" customHeight="1">
      <c r="B35" s="2" t="s">
        <v>44</v>
      </c>
      <c r="D35" s="8">
        <v>6.99</v>
      </c>
      <c r="E35" s="2">
        <v>1</v>
      </c>
      <c r="F35" s="22">
        <f>[1]!InventoryList[[#This Row],[Unit Price]]*[1]!InventoryList[[#This Row],[Quantity]]</f>
        <v>6.99</v>
      </c>
      <c r="G35" s="22"/>
      <c r="I35" s="13"/>
      <c r="J35" s="13"/>
      <c r="K35" s="13"/>
      <c r="L35" s="13"/>
      <c r="M35" s="13"/>
      <c r="N35" s="13"/>
      <c r="O35" s="13"/>
      <c r="P35" s="13"/>
    </row>
    <row r="36" spans="1:16" s="13" customFormat="1" ht="30" customHeight="1">
      <c r="A36" s="4" t="s">
        <v>67</v>
      </c>
      <c r="B36" s="11" t="s">
        <v>68</v>
      </c>
      <c r="C36" s="11" t="s">
        <v>69</v>
      </c>
      <c r="D36" s="21">
        <v>15.98</v>
      </c>
      <c r="E36" s="11">
        <v>2</v>
      </c>
      <c r="F36" s="22">
        <f>[1]!InventoryList[[#This Row],[Unit Price]]*[1]!InventoryList[[#This Row],[Quantity]]</f>
        <v>31.96</v>
      </c>
      <c r="G36" s="22" t="s">
        <v>11</v>
      </c>
      <c r="H36" s="23">
        <v>43871</v>
      </c>
    </row>
    <row r="37" spans="1:16" s="13" customFormat="1" ht="30" customHeight="1">
      <c r="A37" s="4" t="s">
        <v>67</v>
      </c>
      <c r="B37" s="11" t="s">
        <v>70</v>
      </c>
      <c r="C37" s="11" t="s">
        <v>71</v>
      </c>
      <c r="D37" s="21">
        <v>16.28</v>
      </c>
      <c r="E37" s="11">
        <v>6</v>
      </c>
      <c r="F37" s="22">
        <f>[1]!InventoryList[[#This Row],[Unit Price]]*[1]!InventoryList[[#This Row],[Quantity]]</f>
        <v>97.68</v>
      </c>
      <c r="G37" s="22" t="s">
        <v>11</v>
      </c>
      <c r="H37" s="23">
        <v>43871</v>
      </c>
    </row>
    <row r="38" spans="1:16" s="13" customFormat="1" ht="29.1" customHeight="1">
      <c r="A38" s="4" t="s">
        <v>67</v>
      </c>
      <c r="B38" s="11" t="s">
        <v>72</v>
      </c>
      <c r="C38" s="11" t="s">
        <v>73</v>
      </c>
      <c r="D38" s="21">
        <v>5.62</v>
      </c>
      <c r="E38" s="11">
        <v>2</v>
      </c>
      <c r="F38" s="22">
        <f>[1]!InventoryList[[#This Row],[Unit Price]]*[1]!InventoryList[[#This Row],[Quantity]]</f>
        <v>11.24</v>
      </c>
      <c r="G38" s="22" t="s">
        <v>11</v>
      </c>
      <c r="H38" s="23">
        <v>43871</v>
      </c>
    </row>
    <row r="39" spans="1:16" s="13" customFormat="1" ht="30" customHeight="1">
      <c r="A39" s="2"/>
      <c r="B39" s="2" t="s">
        <v>44</v>
      </c>
      <c r="C39" s="8"/>
      <c r="D39" s="8">
        <v>29.26</v>
      </c>
      <c r="E39" s="2">
        <v>1</v>
      </c>
      <c r="F39" s="22">
        <f>[1]!InventoryList[[#This Row],[Unit Price]]*[1]!InventoryList[[#This Row],[Quantity]]</f>
        <v>29.26</v>
      </c>
      <c r="G39" s="22"/>
      <c r="H39" s="7"/>
    </row>
    <row r="40" spans="1:16" s="13" customFormat="1" ht="30" customHeight="1">
      <c r="A40" s="4" t="s">
        <v>74</v>
      </c>
      <c r="B40" s="11" t="s">
        <v>75</v>
      </c>
      <c r="C40" s="11" t="s">
        <v>76</v>
      </c>
      <c r="D40" s="8">
        <v>1.85</v>
      </c>
      <c r="E40" s="2">
        <v>16</v>
      </c>
      <c r="F40" s="22">
        <f>[1]!InventoryList[[#This Row],[Unit Price]]*[1]!InventoryList[[#This Row],[Quantity]]</f>
        <v>29.6</v>
      </c>
      <c r="G40" s="22" t="s">
        <v>11</v>
      </c>
      <c r="H40" s="23">
        <v>43892</v>
      </c>
    </row>
    <row r="41" spans="1:16" s="13" customFormat="1" ht="30" customHeight="1">
      <c r="A41" s="4"/>
      <c r="B41" s="11" t="s">
        <v>44</v>
      </c>
      <c r="C41" s="21"/>
      <c r="D41" s="8">
        <v>6.12</v>
      </c>
      <c r="E41" s="2">
        <v>1</v>
      </c>
      <c r="F41" s="22">
        <f>[1]!InventoryList[[#This Row],[Unit Price]]*[1]!InventoryList[[#This Row],[Quantity]]</f>
        <v>6.12</v>
      </c>
      <c r="G41" s="22"/>
      <c r="H41" s="23"/>
    </row>
    <row r="42" spans="1:16" ht="30" customHeight="1">
      <c r="A42" s="4" t="s">
        <v>77</v>
      </c>
      <c r="B42" s="11" t="s">
        <v>78</v>
      </c>
      <c r="C42" s="11" t="s">
        <v>79</v>
      </c>
      <c r="D42" s="9">
        <f>InventoryList[[#This Row],[Total Price]]</f>
        <v>27.64</v>
      </c>
      <c r="E42" s="10">
        <v>1</v>
      </c>
      <c r="F42" s="22">
        <v>27.64</v>
      </c>
      <c r="G42" s="22" t="s">
        <v>80</v>
      </c>
      <c r="H42" s="27"/>
      <c r="I42" s="13"/>
      <c r="J42" s="13"/>
      <c r="K42" s="13"/>
      <c r="L42" s="13"/>
      <c r="M42" s="13"/>
      <c r="N42" s="13"/>
      <c r="O42" s="13"/>
      <c r="P42" s="13"/>
    </row>
    <row r="43" spans="1:16" ht="30" customHeight="1">
      <c r="A43" s="4">
        <v>1001244391320</v>
      </c>
      <c r="B43" s="11" t="s">
        <v>9</v>
      </c>
      <c r="C43" s="11" t="s">
        <v>10</v>
      </c>
      <c r="D43" s="9">
        <v>117.75</v>
      </c>
      <c r="E43" s="10">
        <v>1</v>
      </c>
      <c r="F43" s="22">
        <v>117.75</v>
      </c>
      <c r="G43" s="22" t="s">
        <v>80</v>
      </c>
      <c r="H43" s="27">
        <v>43921</v>
      </c>
      <c r="I43" s="13"/>
      <c r="J43" s="13"/>
      <c r="K43" s="13"/>
      <c r="L43" s="13"/>
      <c r="M43" s="13"/>
      <c r="N43" s="13"/>
      <c r="O43" s="13"/>
      <c r="P43" s="13"/>
    </row>
    <row r="44" spans="1:16" ht="30" customHeight="1">
      <c r="A44" s="4" t="s">
        <v>81</v>
      </c>
      <c r="B44" s="11" t="s">
        <v>82</v>
      </c>
      <c r="C44" s="11" t="s">
        <v>83</v>
      </c>
      <c r="D44" s="9">
        <v>12.74</v>
      </c>
      <c r="E44" s="10">
        <v>1</v>
      </c>
      <c r="F44" s="22">
        <v>12.74</v>
      </c>
      <c r="G44" s="22" t="s">
        <v>80</v>
      </c>
      <c r="H44" s="27">
        <v>43921</v>
      </c>
      <c r="I44" s="13"/>
      <c r="J44" s="13"/>
      <c r="K44" s="13"/>
      <c r="L44" s="13"/>
      <c r="M44" s="13"/>
      <c r="N44" s="13"/>
      <c r="O44" s="13"/>
      <c r="P44" s="13"/>
    </row>
    <row r="45" spans="1:16" ht="30" customHeight="1">
      <c r="A45" s="12" t="s">
        <v>84</v>
      </c>
      <c r="B45" s="11" t="s">
        <v>85</v>
      </c>
      <c r="C45" s="11" t="s">
        <v>86</v>
      </c>
      <c r="D45" s="9">
        <v>10.61</v>
      </c>
      <c r="E45" s="10">
        <v>1</v>
      </c>
      <c r="F45" s="22">
        <v>10.61</v>
      </c>
      <c r="G45" s="22" t="s">
        <v>80</v>
      </c>
      <c r="H45" s="27">
        <v>43934</v>
      </c>
      <c r="I45" s="13"/>
      <c r="J45" s="13"/>
      <c r="K45" s="13"/>
      <c r="L45" s="13"/>
      <c r="M45" s="13"/>
      <c r="N45" s="13"/>
      <c r="O45" s="13"/>
      <c r="P45" s="13"/>
    </row>
    <row r="46" spans="1:16" ht="30" customHeight="1" thickBot="1">
      <c r="A46" s="6"/>
      <c r="B46" s="32"/>
      <c r="C46" s="25" t="s">
        <v>87</v>
      </c>
      <c r="D46" s="25"/>
      <c r="E46" s="25" t="s">
        <v>88</v>
      </c>
      <c r="F46" s="5">
        <f>SUBTOTAL(109,InventoryList[Total Price])</f>
        <v>983.26</v>
      </c>
      <c r="G46" s="5"/>
      <c r="H46" s="33"/>
      <c r="I46" s="13"/>
      <c r="J46" s="13"/>
      <c r="K46" s="13"/>
      <c r="L46" s="13"/>
      <c r="M46" s="13"/>
      <c r="N46" s="13"/>
      <c r="O46" s="13"/>
      <c r="P46" s="13"/>
    </row>
    <row r="47" spans="1:16" ht="30" customHeight="1" thickTop="1">
      <c r="A47" s="6"/>
      <c r="B47" s="34"/>
      <c r="C47" s="35" t="s">
        <v>89</v>
      </c>
      <c r="D47" s="35"/>
      <c r="E47" s="35" t="s">
        <v>90</v>
      </c>
      <c r="F47" s="36">
        <f>1400-SUBTOTAL(109,InventoryList[Total Price])</f>
        <v>416.74</v>
      </c>
      <c r="G47" s="37"/>
      <c r="H47" s="38"/>
      <c r="I47" s="13"/>
      <c r="J47" s="13"/>
      <c r="K47" s="13"/>
      <c r="L47" s="13"/>
      <c r="M47" s="13"/>
      <c r="N47" s="13"/>
      <c r="O47" s="13"/>
      <c r="P47" s="13"/>
    </row>
    <row r="48" spans="1:16" ht="30" customHeight="1">
      <c r="I48" s="13"/>
      <c r="J48" s="13"/>
      <c r="K48" s="13"/>
      <c r="L48" s="13"/>
      <c r="M48" s="13"/>
      <c r="N48" s="13"/>
      <c r="O48" s="13"/>
      <c r="P48" s="13"/>
    </row>
    <row r="49" spans="1:16" ht="30" customHeight="1">
      <c r="I49" s="13"/>
      <c r="J49" s="13"/>
      <c r="K49" s="13"/>
      <c r="L49" s="13"/>
      <c r="M49" s="13"/>
      <c r="N49" s="13"/>
      <c r="O49" s="13"/>
      <c r="P49" s="13"/>
    </row>
    <row r="50" spans="1:16" ht="30" customHeight="1">
      <c r="A50" s="13"/>
      <c r="B50" s="13"/>
      <c r="C50" s="13"/>
      <c r="D50" s="13"/>
      <c r="E50" s="13"/>
      <c r="F50" s="18"/>
      <c r="G50" s="18"/>
      <c r="H50" s="15"/>
      <c r="I50" s="13"/>
      <c r="J50" s="13"/>
      <c r="K50" s="13"/>
      <c r="L50" s="13"/>
      <c r="M50" s="13"/>
      <c r="N50" s="13"/>
      <c r="O50" s="13"/>
      <c r="P50" s="13"/>
    </row>
    <row r="51" spans="1:16" ht="30" customHeight="1">
      <c r="A51" s="13"/>
      <c r="B51" s="13"/>
      <c r="C51" s="13"/>
      <c r="D51" s="14">
        <f>SUM(F3:F41)</f>
        <v>814.52</v>
      </c>
      <c r="E51" s="13"/>
      <c r="F51" s="17"/>
      <c r="G51" s="17"/>
      <c r="H51" s="15"/>
      <c r="I51" s="13"/>
      <c r="J51" s="13"/>
      <c r="K51" s="13"/>
      <c r="L51" s="13"/>
      <c r="M51" s="13"/>
      <c r="N51" s="13"/>
      <c r="O51" s="13"/>
      <c r="P51" s="13"/>
    </row>
    <row r="52" spans="1:16" ht="30" customHeight="1">
      <c r="A52" s="13"/>
      <c r="B52" s="13"/>
      <c r="C52" s="13"/>
      <c r="D52" s="14"/>
      <c r="E52" s="13"/>
      <c r="F52" s="18"/>
      <c r="G52" s="18"/>
      <c r="H52" s="15"/>
      <c r="I52" s="13"/>
      <c r="J52" s="13"/>
      <c r="K52" s="13"/>
      <c r="L52" s="13"/>
      <c r="M52" s="13"/>
      <c r="N52" s="13"/>
      <c r="O52" s="13"/>
      <c r="P52" s="13"/>
    </row>
  </sheetData>
  <mergeCells count="1">
    <mergeCell ref="A1:H1"/>
  </mergeCells>
  <phoneticPr fontId="0" type="noConversion"/>
  <dataValidations count="6">
    <dataValidation allowBlank="1" showInputMessage="1" showErrorMessage="1" prompt="Enter Inventory ID in this column under this heading. Use heading filters to find specific entries" sqref="A2" xr:uid="{00000000-0002-0000-0000-000001000000}"/>
    <dataValidation allowBlank="1" showInputMessage="1" showErrorMessage="1" prompt="Enter Name in this column under this heading" sqref="B2" xr:uid="{00000000-0002-0000-0000-000002000000}"/>
    <dataValidation allowBlank="1" showInputMessage="1" showErrorMessage="1" prompt="Enter Description in this column under this heading" sqref="C2:E2" xr:uid="{00000000-0002-0000-0000-000003000000}"/>
    <dataValidation allowBlank="1" showInputMessage="1" showErrorMessage="1" prompt="Enter Unit Price in this column under this heading" sqref="F2:G2" xr:uid="{00000000-0002-0000-0000-000004000000}"/>
    <dataValidation allowBlank="1" showInputMessage="1" showErrorMessage="1" prompt="Enter whether the item has been discontinued in this column under this heading" sqref="H2" xr:uid="{2247E845-DF1C-3E40-BBB8-A5CF15A48FD8}"/>
    <dataValidation allowBlank="1" showInputMessage="1" showErrorMessage="1" prompt="Create an Inventory List in this worksheet. Title of this worksheet is in this cell. Enter details in table below" sqref="A1:H1" xr:uid="{00000000-0002-0000-0000-000000000000}"/>
  </dataValidations>
  <printOptions horizontalCentered="1"/>
  <pageMargins left="0.71" right="0.71" top="0.71" bottom="0.71" header="0.5" footer="0.5"/>
  <pageSetup scale="48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2017-11-14T03:10:25Z</dcterms:created>
  <dcterms:modified xsi:type="dcterms:W3CDTF">2020-05-04T04:15:08Z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2017-11-14T03:10:35.1351208Z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