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4d003f1f392d86e/Desktop/"/>
    </mc:Choice>
  </mc:AlternateContent>
  <xr:revisionPtr revIDLastSave="780" documentId="8_{AA9E7EC4-C936-4DDA-91C7-4EF8F562EB37}" xr6:coauthVersionLast="47" xr6:coauthVersionMax="47" xr10:uidLastSave="{095BC5BF-017C-456B-8FA7-7B6D3E0DB6D8}"/>
  <bookViews>
    <workbookView xWindow="-96" yWindow="-96" windowWidth="23232" windowHeight="12432" firstSheet="2" activeTab="3" xr2:uid="{16CAE3C5-BC0A-45DD-AB8E-CB3FDFCCB4EE}"/>
  </bookViews>
  <sheets>
    <sheet name="Part 1 Analysis-Los Angeles" sheetId="1" r:id="rId1"/>
    <sheet name="Part 1 Analysis-Galveston" sheetId="2" r:id="rId2"/>
    <sheet name="Part 1 Analysis-St. Louis" sheetId="3" r:id="rId3"/>
    <sheet name="Part 2" sheetId="5" r:id="rId4"/>
  </sheets>
  <definedNames>
    <definedName name="solver_adj" localSheetId="1" hidden="1">'Part 1 Analysis-Galveston'!$J$22:$M$25,'Part 1 Analysis-Galveston'!$J$31:$M$34</definedName>
    <definedName name="solver_adj" localSheetId="0" hidden="1">'Part 1 Analysis-Los Angeles'!$J$22:$M$25,'Part 1 Analysis-Los Angeles'!$J$31:$M$34</definedName>
    <definedName name="solver_adj" localSheetId="2" hidden="1">'Part 1 Analysis-St. Louis'!$J$22:$M$25,'Part 1 Analysis-St. Louis'!$J$31:$M$34</definedName>
    <definedName name="solver_adj" localSheetId="3" hidden="1">'Part 2'!$J$22:$M$25,'Part 2'!$J$31:$M$34,'Part 2'!$B$7:$B$9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cvg" localSheetId="3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drv" localSheetId="3" hidden="1">1</definedName>
    <definedName name="solver_eng" localSheetId="1" hidden="1">2</definedName>
    <definedName name="solver_eng" localSheetId="0" hidden="1">2</definedName>
    <definedName name="solver_eng" localSheetId="2" hidden="1">2</definedName>
    <definedName name="solver_eng" localSheetId="3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est" localSheetId="3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itr" localSheetId="3" hidden="1">2147483647</definedName>
    <definedName name="solver_lhs1" localSheetId="1" hidden="1">'Part 1 Analysis-Galveston'!$J$26</definedName>
    <definedName name="solver_lhs1" localSheetId="0" hidden="1">'Part 1 Analysis-Los Angeles'!$J$26</definedName>
    <definedName name="solver_lhs1" localSheetId="2" hidden="1">'Part 1 Analysis-St. Louis'!$J$26</definedName>
    <definedName name="solver_lhs1" localSheetId="3" hidden="1">'Part 2'!$B$11</definedName>
    <definedName name="solver_lhs10" localSheetId="3" hidden="1">'Part 2'!$N$22:$N$24</definedName>
    <definedName name="solver_lhs11" localSheetId="3" hidden="1">'Part 2'!$N$31:$N$34</definedName>
    <definedName name="solver_lhs2" localSheetId="1" hidden="1">'Part 1 Analysis-Galveston'!$J$35:$M$35</definedName>
    <definedName name="solver_lhs2" localSheetId="0" hidden="1">'Part 1 Analysis-Los Angeles'!$J$35:$M$35</definedName>
    <definedName name="solver_lhs2" localSheetId="2" hidden="1">'Part 1 Analysis-St. Louis'!$J$35:$M$35</definedName>
    <definedName name="solver_lhs2" localSheetId="3" hidden="1">'Part 2'!$B$7</definedName>
    <definedName name="solver_lhs3" localSheetId="1" hidden="1">'Part 1 Analysis-Galveston'!$K$26</definedName>
    <definedName name="solver_lhs3" localSheetId="0" hidden="1">'Part 1 Analysis-Los Angeles'!$K$26</definedName>
    <definedName name="solver_lhs3" localSheetId="2" hidden="1">'Part 1 Analysis-St. Louis'!$K$26</definedName>
    <definedName name="solver_lhs3" localSheetId="3" hidden="1">'Part 2'!$B$8</definedName>
    <definedName name="solver_lhs4" localSheetId="1" hidden="1">'Part 1 Analysis-Galveston'!$L$26</definedName>
    <definedName name="solver_lhs4" localSheetId="0" hidden="1">'Part 1 Analysis-Los Angeles'!$L$26</definedName>
    <definedName name="solver_lhs4" localSheetId="2" hidden="1">'Part 1 Analysis-St. Louis'!$L$26</definedName>
    <definedName name="solver_lhs4" localSheetId="3" hidden="1">'Part 2'!$B$9</definedName>
    <definedName name="solver_lhs5" localSheetId="1" hidden="1">'Part 1 Analysis-Galveston'!$M$26</definedName>
    <definedName name="solver_lhs5" localSheetId="0" hidden="1">'Part 1 Analysis-Los Angeles'!$M$26</definedName>
    <definedName name="solver_lhs5" localSheetId="2" hidden="1">'Part 1 Analysis-St. Louis'!$M$26</definedName>
    <definedName name="solver_lhs5" localSheetId="3" hidden="1">'Part 2'!$J$26</definedName>
    <definedName name="solver_lhs6" localSheetId="1" hidden="1">'Part 1 Analysis-Galveston'!$N$22:$N$24</definedName>
    <definedName name="solver_lhs6" localSheetId="0" hidden="1">'Part 1 Analysis-Los Angeles'!$N$22:$N$24</definedName>
    <definedName name="solver_lhs6" localSheetId="2" hidden="1">'Part 1 Analysis-St. Louis'!$N$22:$N$24</definedName>
    <definedName name="solver_lhs6" localSheetId="3" hidden="1">'Part 2'!$J$35:$M$35</definedName>
    <definedName name="solver_lhs7" localSheetId="1" hidden="1">'Part 1 Analysis-Galveston'!$N$31:$N$34</definedName>
    <definedName name="solver_lhs7" localSheetId="0" hidden="1">'Part 1 Analysis-Los Angeles'!$N$31:$N$34</definedName>
    <definedName name="solver_lhs7" localSheetId="2" hidden="1">'Part 1 Analysis-St. Louis'!$N$31:$N$34</definedName>
    <definedName name="solver_lhs7" localSheetId="3" hidden="1">'Part 2'!$K$26</definedName>
    <definedName name="solver_lhs8" localSheetId="3" hidden="1">'Part 2'!$L$26</definedName>
    <definedName name="solver_lhs9" localSheetId="3" hidden="1">'Part 2'!$M$26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ip" localSheetId="3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ni" localSheetId="3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rt" localSheetId="3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msl" localSheetId="3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eg" localSheetId="3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od" localSheetId="3" hidden="1">2147483647</definedName>
    <definedName name="solver_num" localSheetId="1" hidden="1">7</definedName>
    <definedName name="solver_num" localSheetId="0" hidden="1">7</definedName>
    <definedName name="solver_num" localSheetId="2" hidden="1">7</definedName>
    <definedName name="solver_num" localSheetId="3" hidden="1">11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nwt" localSheetId="3" hidden="1">1</definedName>
    <definedName name="solver_opt" localSheetId="1" hidden="1">'Part 1 Analysis-Galveston'!$J$42</definedName>
    <definedName name="solver_opt" localSheetId="0" hidden="1">'Part 1 Analysis-Los Angeles'!$J$42</definedName>
    <definedName name="solver_opt" localSheetId="2" hidden="1">'Part 1 Analysis-St. Louis'!$J$42</definedName>
    <definedName name="solver_opt" localSheetId="3" hidden="1">'Part 2'!$J$42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pre" localSheetId="3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bv" localSheetId="3" hidden="1">1</definedName>
    <definedName name="solver_rel1" localSheetId="1" hidden="1">2</definedName>
    <definedName name="solver_rel1" localSheetId="0" hidden="1">2</definedName>
    <definedName name="solver_rel1" localSheetId="2" hidden="1">2</definedName>
    <definedName name="solver_rel1" localSheetId="3" hidden="1">2</definedName>
    <definedName name="solver_rel10" localSheetId="3" hidden="1">2</definedName>
    <definedName name="solver_rel11" localSheetId="3" hidden="1">2</definedName>
    <definedName name="solver_rel2" localSheetId="1" hidden="1">2</definedName>
    <definedName name="solver_rel2" localSheetId="0" hidden="1">2</definedName>
    <definedName name="solver_rel2" localSheetId="2" hidden="1">2</definedName>
    <definedName name="solver_rel2" localSheetId="3" hidden="1">1</definedName>
    <definedName name="solver_rel3" localSheetId="1" hidden="1">2</definedName>
    <definedName name="solver_rel3" localSheetId="0" hidden="1">2</definedName>
    <definedName name="solver_rel3" localSheetId="2" hidden="1">2</definedName>
    <definedName name="solver_rel3" localSheetId="3" hidden="1">1</definedName>
    <definedName name="solver_rel4" localSheetId="1" hidden="1">2</definedName>
    <definedName name="solver_rel4" localSheetId="0" hidden="1">2</definedName>
    <definedName name="solver_rel4" localSheetId="2" hidden="1">2</definedName>
    <definedName name="solver_rel4" localSheetId="3" hidden="1">1</definedName>
    <definedName name="solver_rel5" localSheetId="1" hidden="1">2</definedName>
    <definedName name="solver_rel5" localSheetId="0" hidden="1">2</definedName>
    <definedName name="solver_rel5" localSheetId="2" hidden="1">2</definedName>
    <definedName name="solver_rel5" localSheetId="3" hidden="1">2</definedName>
    <definedName name="solver_rel6" localSheetId="1" hidden="1">2</definedName>
    <definedName name="solver_rel6" localSheetId="0" hidden="1">2</definedName>
    <definedName name="solver_rel6" localSheetId="2" hidden="1">2</definedName>
    <definedName name="solver_rel6" localSheetId="3" hidden="1">2</definedName>
    <definedName name="solver_rel7" localSheetId="1" hidden="1">2</definedName>
    <definedName name="solver_rel7" localSheetId="0" hidden="1">2</definedName>
    <definedName name="solver_rel7" localSheetId="2" hidden="1">2</definedName>
    <definedName name="solver_rel7" localSheetId="3" hidden="1">2</definedName>
    <definedName name="solver_rel8" localSheetId="3" hidden="1">2</definedName>
    <definedName name="solver_rel9" localSheetId="3" hidden="1">2</definedName>
    <definedName name="solver_rhs1" localSheetId="1" hidden="1">'Part 1 Analysis-Galveston'!$B$7</definedName>
    <definedName name="solver_rhs1" localSheetId="0" hidden="1">'Part 1 Analysis-Los Angeles'!$B$7</definedName>
    <definedName name="solver_rhs1" localSheetId="2" hidden="1">'Part 1 Analysis-St. Louis'!$B$7</definedName>
    <definedName name="solver_rhs1" localSheetId="3" hidden="1">'Part 2'!$D$11</definedName>
    <definedName name="solver_rhs10" localSheetId="3" hidden="1">'Part 2'!$B$14:$B$16</definedName>
    <definedName name="solver_rhs11" localSheetId="3" hidden="1">'Part 2'!$B$7:$B$10</definedName>
    <definedName name="solver_rhs2" localSheetId="1" hidden="1">'Part 1 Analysis-Galveston'!$B$35:$E$35</definedName>
    <definedName name="solver_rhs2" localSheetId="0" hidden="1">'Part 1 Analysis-Los Angeles'!$B$35:$E$35</definedName>
    <definedName name="solver_rhs2" localSheetId="2" hidden="1">'Part 1 Analysis-St. Louis'!$B$35:$E$35</definedName>
    <definedName name="solver_rhs2" localSheetId="3" hidden="1">100</definedName>
    <definedName name="solver_rhs3" localSheetId="1" hidden="1">'Part 1 Analysis-Galveston'!$B$8</definedName>
    <definedName name="solver_rhs3" localSheetId="0" hidden="1">'Part 1 Analysis-Los Angeles'!$B$8</definedName>
    <definedName name="solver_rhs3" localSheetId="2" hidden="1">'Part 1 Analysis-St. Louis'!$B$8</definedName>
    <definedName name="solver_rhs3" localSheetId="3" hidden="1">60</definedName>
    <definedName name="solver_rhs4" localSheetId="1" hidden="1">'Part 1 Analysis-Galveston'!$B$9</definedName>
    <definedName name="solver_rhs4" localSheetId="0" hidden="1">'Part 1 Analysis-Los Angeles'!$B$9</definedName>
    <definedName name="solver_rhs4" localSheetId="2" hidden="1">'Part 1 Analysis-St. Louis'!$B$9</definedName>
    <definedName name="solver_rhs4" localSheetId="3" hidden="1">80</definedName>
    <definedName name="solver_rhs5" localSheetId="1" hidden="1">'Part 1 Analysis-Galveston'!$B$10</definedName>
    <definedName name="solver_rhs5" localSheetId="0" hidden="1">'Part 1 Analysis-Los Angeles'!$B$10</definedName>
    <definedName name="solver_rhs5" localSheetId="2" hidden="1">'Part 1 Analysis-St. Louis'!$B$10</definedName>
    <definedName name="solver_rhs5" localSheetId="3" hidden="1">'Part 2'!$B$7</definedName>
    <definedName name="solver_rhs6" localSheetId="1" hidden="1">'Part 1 Analysis-Galveston'!$B$14:$B$16</definedName>
    <definedName name="solver_rhs6" localSheetId="0" hidden="1">'Part 1 Analysis-Los Angeles'!$B$14:$B$16</definedName>
    <definedName name="solver_rhs6" localSheetId="2" hidden="1">'Part 1 Analysis-St. Louis'!$B$14:$B$16</definedName>
    <definedName name="solver_rhs6" localSheetId="3" hidden="1">'Part 2'!$B$35:$E$35</definedName>
    <definedName name="solver_rhs7" localSheetId="1" hidden="1">'Part 1 Analysis-Galveston'!$B$7:$B$10</definedName>
    <definedName name="solver_rhs7" localSheetId="0" hidden="1">'Part 1 Analysis-Los Angeles'!$B$7:$B$10</definedName>
    <definedName name="solver_rhs7" localSheetId="2" hidden="1">'Part 1 Analysis-St. Louis'!$B$7:$B$10</definedName>
    <definedName name="solver_rhs7" localSheetId="3" hidden="1">'Part 2'!$B$8</definedName>
    <definedName name="solver_rhs8" localSheetId="3" hidden="1">'Part 2'!$B$9</definedName>
    <definedName name="solver_rhs9" localSheetId="3" hidden="1">'Part 2'!$B$10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lx" localSheetId="3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rsd" localSheetId="3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cl" localSheetId="3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ho" localSheetId="3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ssz" localSheetId="3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im" localSheetId="3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ol" localSheetId="3" hidden="1">0.01</definedName>
    <definedName name="solver_typ" localSheetId="1" hidden="1">2</definedName>
    <definedName name="solver_typ" localSheetId="0" hidden="1">2</definedName>
    <definedName name="solver_typ" localSheetId="2" hidden="1">2</definedName>
    <definedName name="solver_typ" localSheetId="3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al" localSheetId="3" hidden="1">0</definedName>
    <definedName name="solver_ver" localSheetId="1" hidden="1">3</definedName>
    <definedName name="solver_ver" localSheetId="0" hidden="1">3</definedName>
    <definedName name="solver_ver" localSheetId="2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5" l="1"/>
  <c r="G12" i="5"/>
  <c r="M6" i="5"/>
  <c r="M8" i="5"/>
  <c r="G6" i="5"/>
  <c r="G7" i="5"/>
  <c r="M7" i="5" s="1"/>
  <c r="G8" i="5"/>
  <c r="G9" i="5"/>
  <c r="M9" i="5" s="1"/>
  <c r="G10" i="5"/>
  <c r="M10" i="5" s="1"/>
  <c r="G11" i="5"/>
  <c r="M11" i="5" s="1"/>
  <c r="G5" i="5"/>
  <c r="M5" i="5" s="1"/>
  <c r="B10" i="5"/>
  <c r="B11" i="5" s="1"/>
  <c r="Q35" i="5"/>
  <c r="M35" i="5"/>
  <c r="L35" i="5"/>
  <c r="K35" i="5"/>
  <c r="J35" i="5"/>
  <c r="N34" i="5"/>
  <c r="N33" i="5"/>
  <c r="N32" i="5"/>
  <c r="N31" i="5"/>
  <c r="Q26" i="5"/>
  <c r="M26" i="5"/>
  <c r="L26" i="5"/>
  <c r="K26" i="5"/>
  <c r="J26" i="5"/>
  <c r="N25" i="5"/>
  <c r="N24" i="5"/>
  <c r="N23" i="5"/>
  <c r="N22" i="5"/>
  <c r="Q35" i="3"/>
  <c r="M35" i="3"/>
  <c r="L35" i="3"/>
  <c r="K35" i="3"/>
  <c r="J35" i="3"/>
  <c r="N34" i="3"/>
  <c r="N33" i="3"/>
  <c r="N32" i="3"/>
  <c r="N31" i="3"/>
  <c r="Q26" i="3"/>
  <c r="M26" i="3"/>
  <c r="L26" i="3"/>
  <c r="K26" i="3"/>
  <c r="J26" i="3"/>
  <c r="N25" i="3"/>
  <c r="N24" i="3"/>
  <c r="N23" i="3"/>
  <c r="N22" i="3"/>
  <c r="Q35" i="2"/>
  <c r="M35" i="2"/>
  <c r="L35" i="2"/>
  <c r="K35" i="2"/>
  <c r="J35" i="2"/>
  <c r="N34" i="2"/>
  <c r="N33" i="2"/>
  <c r="N32" i="2"/>
  <c r="N31" i="2"/>
  <c r="Q26" i="2"/>
  <c r="J42" i="2" s="1"/>
  <c r="M26" i="2"/>
  <c r="L26" i="2"/>
  <c r="K26" i="2"/>
  <c r="J26" i="2"/>
  <c r="N25" i="2"/>
  <c r="N24" i="2"/>
  <c r="N23" i="2"/>
  <c r="N22" i="2"/>
  <c r="Q35" i="1"/>
  <c r="Q26" i="1"/>
  <c r="N32" i="1"/>
  <c r="N33" i="1"/>
  <c r="N34" i="1"/>
  <c r="N31" i="1"/>
  <c r="N23" i="1"/>
  <c r="N24" i="1"/>
  <c r="N25" i="1"/>
  <c r="N22" i="1"/>
  <c r="K35" i="1"/>
  <c r="L35" i="1"/>
  <c r="M35" i="1"/>
  <c r="J35" i="1"/>
  <c r="K26" i="1"/>
  <c r="L26" i="1"/>
  <c r="M26" i="1"/>
  <c r="J26" i="1"/>
  <c r="J42" i="5" l="1"/>
  <c r="J42" i="3"/>
  <c r="J42" i="1"/>
</calcChain>
</file>

<file path=xl/sharedStrings.xml><?xml version="1.0" encoding="utf-8"?>
<sst xmlns="http://schemas.openxmlformats.org/spreadsheetml/2006/main" count="276" uniqueCount="41">
  <si>
    <t>Production Data for Texago Corp.</t>
  </si>
  <si>
    <t>New Orleans</t>
  </si>
  <si>
    <t>Charleston</t>
  </si>
  <si>
    <t>Seattle</t>
  </si>
  <si>
    <t>Oil Fields:</t>
  </si>
  <si>
    <t>Refinery:</t>
  </si>
  <si>
    <t>Crude Needed (Million Barrels):</t>
  </si>
  <si>
    <t>Crude Oil Produced (Million Barrels):</t>
  </si>
  <si>
    <t>Texas</t>
  </si>
  <si>
    <t>California</t>
  </si>
  <si>
    <t>Alaska</t>
  </si>
  <si>
    <t>Total</t>
  </si>
  <si>
    <t>Cost per Unit Shipped to Refinery or Potential Refinery (Millions of Dollars per Million Barrels)</t>
  </si>
  <si>
    <t>Source:</t>
  </si>
  <si>
    <t>Middle East</t>
  </si>
  <si>
    <t>Los Angeles</t>
  </si>
  <si>
    <t>Galveston</t>
  </si>
  <si>
    <t>St. Louis</t>
  </si>
  <si>
    <t>Cost Data for Shipping Finished Product to a Distribution Center</t>
  </si>
  <si>
    <t>Cost per Unit Shipped to Distribution Center (Millions of Dollars)</t>
  </si>
  <si>
    <t>Pittsburgh</t>
  </si>
  <si>
    <t>Atlanta</t>
  </si>
  <si>
    <t>Kansas City</t>
  </si>
  <si>
    <t>San Francisco</t>
  </si>
  <si>
    <t>Number of Units Needed:</t>
  </si>
  <si>
    <t>Estimated Operating Costs for a Texago Refinery at Each Potential Site</t>
  </si>
  <si>
    <t>Site:</t>
  </si>
  <si>
    <t>Annual Operating Cost (Millions fo Dollars)</t>
  </si>
  <si>
    <t>Totals:</t>
  </si>
  <si>
    <t>Cost:</t>
  </si>
  <si>
    <t>Total Cost:</t>
  </si>
  <si>
    <t>=</t>
  </si>
  <si>
    <t>Analysis</t>
  </si>
  <si>
    <t>Final Cost:</t>
  </si>
  <si>
    <t>Closing Charleston</t>
  </si>
  <si>
    <t>Increase Capacity Price (St. Louis):</t>
  </si>
  <si>
    <t>Increase Capacity St. Louis</t>
  </si>
  <si>
    <t>&lt;=</t>
  </si>
  <si>
    <t>(10 Million Barrels)</t>
  </si>
  <si>
    <t>(Million Dollars)</t>
  </si>
  <si>
    <t>Shipping Plan: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</si>
</sst>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0" xfId="0" applyFill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0475B-6361-47D4-8EC9-10F403940B6C}">
  <dimension ref="A4:Q42"/>
  <sheetViews>
    <sheetView topLeftCell="E13" workbookViewId="0">
      <selection activeCell="J42" sqref="J42"/>
    </sheetView>
  </sheetViews>
  <sheetFormatPr defaultRowHeight="14.4" x14ac:dyDescent="0.55000000000000004"/>
  <cols>
    <col min="1" max="1" width="34.41796875" customWidth="1"/>
    <col min="2" max="2" width="33.26171875" customWidth="1"/>
    <col min="3" max="3" width="10.578125" bestFit="1" customWidth="1"/>
    <col min="4" max="4" width="10.83984375" bestFit="1" customWidth="1"/>
    <col min="5" max="5" width="12.68359375" bestFit="1" customWidth="1"/>
    <col min="6" max="6" width="9.83984375" bestFit="1" customWidth="1"/>
    <col min="7" max="7" width="8.26171875" bestFit="1" customWidth="1"/>
    <col min="9" max="9" width="12.41796875" bestFit="1" customWidth="1"/>
  </cols>
  <sheetData>
    <row r="4" spans="1:2" x14ac:dyDescent="0.55000000000000004">
      <c r="A4" t="s">
        <v>0</v>
      </c>
    </row>
    <row r="6" spans="1:2" x14ac:dyDescent="0.55000000000000004">
      <c r="A6" t="s">
        <v>5</v>
      </c>
      <c r="B6" t="s">
        <v>6</v>
      </c>
    </row>
    <row r="7" spans="1:2" x14ac:dyDescent="0.55000000000000004">
      <c r="A7" t="s">
        <v>1</v>
      </c>
      <c r="B7">
        <v>100</v>
      </c>
    </row>
    <row r="8" spans="1:2" x14ac:dyDescent="0.55000000000000004">
      <c r="A8" t="s">
        <v>2</v>
      </c>
      <c r="B8">
        <v>60</v>
      </c>
    </row>
    <row r="9" spans="1:2" x14ac:dyDescent="0.55000000000000004">
      <c r="A9" t="s">
        <v>3</v>
      </c>
      <c r="B9">
        <v>80</v>
      </c>
    </row>
    <row r="10" spans="1:2" x14ac:dyDescent="0.55000000000000004">
      <c r="A10" t="s">
        <v>15</v>
      </c>
      <c r="B10">
        <v>120</v>
      </c>
    </row>
    <row r="11" spans="1:2" x14ac:dyDescent="0.55000000000000004">
      <c r="A11" t="s">
        <v>11</v>
      </c>
      <c r="B11">
        <v>360</v>
      </c>
    </row>
    <row r="12" spans="1:2" x14ac:dyDescent="0.55000000000000004">
      <c r="A12" s="1"/>
      <c r="B12" s="1"/>
    </row>
    <row r="13" spans="1:2" x14ac:dyDescent="0.55000000000000004">
      <c r="A13" t="s">
        <v>4</v>
      </c>
      <c r="B13" t="s">
        <v>7</v>
      </c>
    </row>
    <row r="14" spans="1:2" x14ac:dyDescent="0.55000000000000004">
      <c r="A14" t="s">
        <v>8</v>
      </c>
      <c r="B14">
        <v>80</v>
      </c>
    </row>
    <row r="15" spans="1:2" x14ac:dyDescent="0.55000000000000004">
      <c r="A15" t="s">
        <v>9</v>
      </c>
      <c r="B15">
        <v>60</v>
      </c>
    </row>
    <row r="16" spans="1:2" x14ac:dyDescent="0.55000000000000004">
      <c r="A16" t="s">
        <v>10</v>
      </c>
      <c r="B16">
        <v>100</v>
      </c>
    </row>
    <row r="17" spans="1:17" x14ac:dyDescent="0.55000000000000004">
      <c r="A17" t="s">
        <v>11</v>
      </c>
      <c r="B17">
        <v>240</v>
      </c>
    </row>
    <row r="18" spans="1:17" x14ac:dyDescent="0.55000000000000004">
      <c r="A18" s="1"/>
      <c r="B18" s="1"/>
      <c r="I18" s="6" t="s">
        <v>40</v>
      </c>
    </row>
    <row r="19" spans="1:17" x14ac:dyDescent="0.55000000000000004">
      <c r="A19" t="s">
        <v>12</v>
      </c>
    </row>
    <row r="20" spans="1:17" x14ac:dyDescent="0.55000000000000004">
      <c r="B20" t="s">
        <v>1</v>
      </c>
      <c r="C20" t="s">
        <v>2</v>
      </c>
      <c r="D20" t="s">
        <v>3</v>
      </c>
      <c r="E20" t="s">
        <v>15</v>
      </c>
      <c r="J20" t="s">
        <v>1</v>
      </c>
      <c r="K20" t="s">
        <v>2</v>
      </c>
      <c r="L20" t="s">
        <v>3</v>
      </c>
      <c r="M20" t="s">
        <v>15</v>
      </c>
    </row>
    <row r="21" spans="1:17" x14ac:dyDescent="0.55000000000000004">
      <c r="A21" t="s">
        <v>13</v>
      </c>
      <c r="I21" t="s">
        <v>13</v>
      </c>
      <c r="N21" t="s">
        <v>28</v>
      </c>
    </row>
    <row r="22" spans="1:17" x14ac:dyDescent="0.55000000000000004">
      <c r="A22" t="s">
        <v>8</v>
      </c>
      <c r="B22">
        <v>2</v>
      </c>
      <c r="C22">
        <v>4</v>
      </c>
      <c r="D22">
        <v>5</v>
      </c>
      <c r="E22">
        <v>3</v>
      </c>
      <c r="I22" t="s">
        <v>8</v>
      </c>
      <c r="J22" s="2">
        <v>40</v>
      </c>
      <c r="K22" s="2">
        <v>0</v>
      </c>
      <c r="L22" s="2">
        <v>0</v>
      </c>
      <c r="M22" s="2">
        <v>40</v>
      </c>
      <c r="N22">
        <f>SUM(J22:M22)</f>
        <v>80</v>
      </c>
    </row>
    <row r="23" spans="1:17" x14ac:dyDescent="0.55000000000000004">
      <c r="A23" t="s">
        <v>9</v>
      </c>
      <c r="B23">
        <v>5</v>
      </c>
      <c r="C23">
        <v>5</v>
      </c>
      <c r="D23">
        <v>3</v>
      </c>
      <c r="E23">
        <v>1</v>
      </c>
      <c r="I23" t="s">
        <v>9</v>
      </c>
      <c r="J23" s="2">
        <v>0</v>
      </c>
      <c r="K23" s="2">
        <v>0</v>
      </c>
      <c r="L23" s="2">
        <v>0</v>
      </c>
      <c r="M23" s="2">
        <v>60</v>
      </c>
      <c r="N23">
        <f t="shared" ref="N23:N25" si="0">SUM(J23:M23)</f>
        <v>60</v>
      </c>
    </row>
    <row r="24" spans="1:17" x14ac:dyDescent="0.55000000000000004">
      <c r="A24" t="s">
        <v>10</v>
      </c>
      <c r="B24">
        <v>5</v>
      </c>
      <c r="C24">
        <v>7</v>
      </c>
      <c r="D24">
        <v>3</v>
      </c>
      <c r="E24">
        <v>4</v>
      </c>
      <c r="I24" t="s">
        <v>10</v>
      </c>
      <c r="J24" s="2">
        <v>0</v>
      </c>
      <c r="K24" s="2">
        <v>0</v>
      </c>
      <c r="L24" s="2">
        <v>80</v>
      </c>
      <c r="M24" s="2">
        <v>20</v>
      </c>
      <c r="N24">
        <f t="shared" si="0"/>
        <v>100</v>
      </c>
    </row>
    <row r="25" spans="1:17" x14ac:dyDescent="0.55000000000000004">
      <c r="A25" t="s">
        <v>14</v>
      </c>
      <c r="B25">
        <v>2</v>
      </c>
      <c r="C25">
        <v>3</v>
      </c>
      <c r="D25">
        <v>5</v>
      </c>
      <c r="E25">
        <v>4</v>
      </c>
      <c r="I25" t="s">
        <v>14</v>
      </c>
      <c r="J25" s="2">
        <v>60</v>
      </c>
      <c r="K25" s="2">
        <v>60</v>
      </c>
      <c r="L25" s="2">
        <v>0</v>
      </c>
      <c r="M25" s="2">
        <v>0</v>
      </c>
      <c r="N25">
        <f t="shared" si="0"/>
        <v>120</v>
      </c>
    </row>
    <row r="26" spans="1:17" x14ac:dyDescent="0.55000000000000004">
      <c r="A26" s="1"/>
      <c r="B26" s="1"/>
      <c r="I26" t="s">
        <v>28</v>
      </c>
      <c r="J26">
        <f>SUM(J22:J25)</f>
        <v>100</v>
      </c>
      <c r="K26">
        <f t="shared" ref="K26:M26" si="1">SUM(K22:K25)</f>
        <v>60</v>
      </c>
      <c r="L26">
        <f t="shared" si="1"/>
        <v>80</v>
      </c>
      <c r="M26">
        <f t="shared" si="1"/>
        <v>120</v>
      </c>
      <c r="P26" t="s">
        <v>29</v>
      </c>
      <c r="Q26" s="6">
        <f>SUMPRODUCT(J22:M25,B22:E25)</f>
        <v>880</v>
      </c>
    </row>
    <row r="27" spans="1:17" x14ac:dyDescent="0.55000000000000004">
      <c r="A27" t="s">
        <v>18</v>
      </c>
    </row>
    <row r="28" spans="1:17" x14ac:dyDescent="0.55000000000000004">
      <c r="A28" t="s">
        <v>19</v>
      </c>
    </row>
    <row r="29" spans="1:17" x14ac:dyDescent="0.55000000000000004">
      <c r="B29" t="s">
        <v>20</v>
      </c>
      <c r="C29" t="s">
        <v>21</v>
      </c>
      <c r="D29" t="s">
        <v>22</v>
      </c>
      <c r="E29" t="s">
        <v>23</v>
      </c>
      <c r="J29" t="s">
        <v>20</v>
      </c>
      <c r="K29" t="s">
        <v>21</v>
      </c>
      <c r="L29" t="s">
        <v>22</v>
      </c>
      <c r="M29" t="s">
        <v>23</v>
      </c>
    </row>
    <row r="30" spans="1:17" x14ac:dyDescent="0.55000000000000004">
      <c r="A30" t="s">
        <v>5</v>
      </c>
      <c r="I30" t="s">
        <v>5</v>
      </c>
      <c r="N30" t="s">
        <v>28</v>
      </c>
    </row>
    <row r="31" spans="1:17" x14ac:dyDescent="0.55000000000000004">
      <c r="A31" t="s">
        <v>1</v>
      </c>
      <c r="B31">
        <v>6.5</v>
      </c>
      <c r="C31">
        <v>5.5</v>
      </c>
      <c r="D31">
        <v>6</v>
      </c>
      <c r="E31">
        <v>8</v>
      </c>
      <c r="I31" t="s">
        <v>1</v>
      </c>
      <c r="J31" s="2">
        <v>80</v>
      </c>
      <c r="K31" s="2">
        <v>20</v>
      </c>
      <c r="L31" s="2">
        <v>0</v>
      </c>
      <c r="M31" s="2">
        <v>0</v>
      </c>
      <c r="N31">
        <f>SUM(J31:M31)</f>
        <v>100</v>
      </c>
    </row>
    <row r="32" spans="1:17" x14ac:dyDescent="0.55000000000000004">
      <c r="A32" t="s">
        <v>2</v>
      </c>
      <c r="B32">
        <v>7</v>
      </c>
      <c r="C32">
        <v>5</v>
      </c>
      <c r="D32">
        <v>4</v>
      </c>
      <c r="E32">
        <v>7</v>
      </c>
      <c r="I32" t="s">
        <v>2</v>
      </c>
      <c r="J32" s="2">
        <v>0</v>
      </c>
      <c r="K32" s="2">
        <v>60</v>
      </c>
      <c r="L32" s="2">
        <v>0</v>
      </c>
      <c r="M32" s="2">
        <v>0</v>
      </c>
      <c r="N32">
        <f t="shared" ref="N32:N34" si="2">SUM(J32:M32)</f>
        <v>60</v>
      </c>
    </row>
    <row r="33" spans="1:17" x14ac:dyDescent="0.55000000000000004">
      <c r="A33" t="s">
        <v>3</v>
      </c>
      <c r="B33">
        <v>7</v>
      </c>
      <c r="C33">
        <v>8</v>
      </c>
      <c r="D33">
        <v>4</v>
      </c>
      <c r="E33">
        <v>3</v>
      </c>
      <c r="I33" t="s">
        <v>3</v>
      </c>
      <c r="J33" s="2">
        <v>20</v>
      </c>
      <c r="K33" s="2">
        <v>0</v>
      </c>
      <c r="L33" s="2">
        <v>0</v>
      </c>
      <c r="M33" s="2">
        <v>60</v>
      </c>
      <c r="N33">
        <f t="shared" si="2"/>
        <v>80</v>
      </c>
    </row>
    <row r="34" spans="1:17" x14ac:dyDescent="0.55000000000000004">
      <c r="A34" t="s">
        <v>15</v>
      </c>
      <c r="B34">
        <v>8</v>
      </c>
      <c r="C34">
        <v>6</v>
      </c>
      <c r="D34">
        <v>3</v>
      </c>
      <c r="E34">
        <v>2</v>
      </c>
      <c r="I34" t="s">
        <v>15</v>
      </c>
      <c r="J34" s="2">
        <v>0</v>
      </c>
      <c r="K34" s="2">
        <v>0</v>
      </c>
      <c r="L34" s="2">
        <v>80</v>
      </c>
      <c r="M34" s="2">
        <v>40</v>
      </c>
      <c r="N34">
        <f t="shared" si="2"/>
        <v>120</v>
      </c>
    </row>
    <row r="35" spans="1:17" x14ac:dyDescent="0.55000000000000004">
      <c r="A35" t="s">
        <v>24</v>
      </c>
      <c r="B35">
        <v>100</v>
      </c>
      <c r="C35">
        <v>80</v>
      </c>
      <c r="D35">
        <v>80</v>
      </c>
      <c r="E35">
        <v>100</v>
      </c>
      <c r="I35" t="s">
        <v>28</v>
      </c>
      <c r="J35">
        <f>SUM(J31:J34)</f>
        <v>100</v>
      </c>
      <c r="K35">
        <f t="shared" ref="K35:M35" si="3">SUM(K31:K34)</f>
        <v>80</v>
      </c>
      <c r="L35">
        <f t="shared" si="3"/>
        <v>80</v>
      </c>
      <c r="M35">
        <f t="shared" si="3"/>
        <v>100</v>
      </c>
      <c r="P35" t="s">
        <v>29</v>
      </c>
      <c r="Q35" s="6">
        <f>SUMPRODUCT(J31:M34,B31:E34)</f>
        <v>1570</v>
      </c>
    </row>
    <row r="36" spans="1:17" x14ac:dyDescent="0.55000000000000004">
      <c r="A36" s="1"/>
      <c r="B36" s="1"/>
    </row>
    <row r="37" spans="1:17" x14ac:dyDescent="0.55000000000000004">
      <c r="A37" t="s">
        <v>25</v>
      </c>
    </row>
    <row r="38" spans="1:17" x14ac:dyDescent="0.55000000000000004">
      <c r="A38" t="s">
        <v>26</v>
      </c>
      <c r="B38" t="s">
        <v>27</v>
      </c>
    </row>
    <row r="39" spans="1:17" x14ac:dyDescent="0.55000000000000004">
      <c r="A39" t="s">
        <v>15</v>
      </c>
      <c r="B39">
        <v>620</v>
      </c>
    </row>
    <row r="40" spans="1:17" x14ac:dyDescent="0.55000000000000004">
      <c r="A40" s="1"/>
      <c r="B40" s="1"/>
    </row>
    <row r="42" spans="1:17" x14ac:dyDescent="0.55000000000000004">
      <c r="I42" t="s">
        <v>30</v>
      </c>
      <c r="J42" s="18">
        <f>SUM(Q26,Q35,B39)</f>
        <v>3070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7F295-D641-4C95-8A4D-C83CA33EAB76}">
  <dimension ref="A4:Q42"/>
  <sheetViews>
    <sheetView topLeftCell="D37" workbookViewId="0">
      <selection activeCell="J42" sqref="J42"/>
    </sheetView>
  </sheetViews>
  <sheetFormatPr defaultRowHeight="14.4" x14ac:dyDescent="0.55000000000000004"/>
  <cols>
    <col min="1" max="1" width="34.41796875" customWidth="1"/>
    <col min="2" max="2" width="33.26171875" customWidth="1"/>
    <col min="3" max="3" width="10.578125" bestFit="1" customWidth="1"/>
    <col min="4" max="4" width="10.83984375" bestFit="1" customWidth="1"/>
    <col min="5" max="5" width="12.68359375" bestFit="1" customWidth="1"/>
    <col min="6" max="6" width="9.83984375" bestFit="1" customWidth="1"/>
    <col min="7" max="7" width="8.26171875" bestFit="1" customWidth="1"/>
    <col min="9" max="9" width="12.41796875" bestFit="1" customWidth="1"/>
  </cols>
  <sheetData>
    <row r="4" spans="1:2" x14ac:dyDescent="0.55000000000000004">
      <c r="A4" t="s">
        <v>0</v>
      </c>
    </row>
    <row r="6" spans="1:2" x14ac:dyDescent="0.55000000000000004">
      <c r="A6" t="s">
        <v>5</v>
      </c>
      <c r="B6" t="s">
        <v>6</v>
      </c>
    </row>
    <row r="7" spans="1:2" x14ac:dyDescent="0.55000000000000004">
      <c r="A7" t="s">
        <v>1</v>
      </c>
      <c r="B7">
        <v>100</v>
      </c>
    </row>
    <row r="8" spans="1:2" x14ac:dyDescent="0.55000000000000004">
      <c r="A8" t="s">
        <v>2</v>
      </c>
      <c r="B8">
        <v>60</v>
      </c>
    </row>
    <row r="9" spans="1:2" x14ac:dyDescent="0.55000000000000004">
      <c r="A9" t="s">
        <v>3</v>
      </c>
      <c r="B9">
        <v>80</v>
      </c>
    </row>
    <row r="10" spans="1:2" x14ac:dyDescent="0.55000000000000004">
      <c r="A10" t="s">
        <v>16</v>
      </c>
      <c r="B10">
        <v>120</v>
      </c>
    </row>
    <row r="11" spans="1:2" x14ac:dyDescent="0.55000000000000004">
      <c r="A11" t="s">
        <v>11</v>
      </c>
      <c r="B11">
        <v>360</v>
      </c>
    </row>
    <row r="12" spans="1:2" x14ac:dyDescent="0.55000000000000004">
      <c r="A12" s="1"/>
      <c r="B12" s="1"/>
    </row>
    <row r="13" spans="1:2" x14ac:dyDescent="0.55000000000000004">
      <c r="A13" t="s">
        <v>4</v>
      </c>
      <c r="B13" t="s">
        <v>7</v>
      </c>
    </row>
    <row r="14" spans="1:2" x14ac:dyDescent="0.55000000000000004">
      <c r="A14" t="s">
        <v>8</v>
      </c>
      <c r="B14">
        <v>80</v>
      </c>
    </row>
    <row r="15" spans="1:2" x14ac:dyDescent="0.55000000000000004">
      <c r="A15" t="s">
        <v>9</v>
      </c>
      <c r="B15">
        <v>60</v>
      </c>
    </row>
    <row r="16" spans="1:2" x14ac:dyDescent="0.55000000000000004">
      <c r="A16" t="s">
        <v>10</v>
      </c>
      <c r="B16">
        <v>100</v>
      </c>
    </row>
    <row r="17" spans="1:17" x14ac:dyDescent="0.55000000000000004">
      <c r="A17" t="s">
        <v>11</v>
      </c>
      <c r="B17">
        <v>240</v>
      </c>
    </row>
    <row r="18" spans="1:17" x14ac:dyDescent="0.55000000000000004">
      <c r="A18" s="1"/>
      <c r="B18" s="1"/>
      <c r="I18" s="6" t="s">
        <v>40</v>
      </c>
    </row>
    <row r="19" spans="1:17" x14ac:dyDescent="0.55000000000000004">
      <c r="A19" t="s">
        <v>12</v>
      </c>
    </row>
    <row r="20" spans="1:17" x14ac:dyDescent="0.55000000000000004">
      <c r="B20" t="s">
        <v>1</v>
      </c>
      <c r="C20" t="s">
        <v>2</v>
      </c>
      <c r="D20" t="s">
        <v>3</v>
      </c>
      <c r="E20" t="s">
        <v>16</v>
      </c>
      <c r="J20" t="s">
        <v>1</v>
      </c>
      <c r="K20" t="s">
        <v>2</v>
      </c>
      <c r="L20" t="s">
        <v>3</v>
      </c>
      <c r="M20" t="s">
        <v>16</v>
      </c>
    </row>
    <row r="21" spans="1:17" x14ac:dyDescent="0.55000000000000004">
      <c r="A21" t="s">
        <v>13</v>
      </c>
      <c r="I21" t="s">
        <v>13</v>
      </c>
      <c r="N21" t="s">
        <v>28</v>
      </c>
    </row>
    <row r="22" spans="1:17" x14ac:dyDescent="0.55000000000000004">
      <c r="A22" t="s">
        <v>8</v>
      </c>
      <c r="B22">
        <v>2</v>
      </c>
      <c r="C22">
        <v>4</v>
      </c>
      <c r="D22">
        <v>5</v>
      </c>
      <c r="E22">
        <v>1</v>
      </c>
      <c r="I22" t="s">
        <v>8</v>
      </c>
      <c r="J22" s="2">
        <v>0</v>
      </c>
      <c r="K22" s="2">
        <v>0</v>
      </c>
      <c r="L22" s="2">
        <v>0</v>
      </c>
      <c r="M22" s="2">
        <v>80</v>
      </c>
      <c r="N22">
        <f>SUM(J22:M22)</f>
        <v>80</v>
      </c>
    </row>
    <row r="23" spans="1:17" x14ac:dyDescent="0.55000000000000004">
      <c r="A23" t="s">
        <v>9</v>
      </c>
      <c r="B23">
        <v>5</v>
      </c>
      <c r="C23">
        <v>5</v>
      </c>
      <c r="D23">
        <v>3</v>
      </c>
      <c r="E23">
        <v>3</v>
      </c>
      <c r="I23" t="s">
        <v>9</v>
      </c>
      <c r="J23" s="2">
        <v>0</v>
      </c>
      <c r="K23" s="2">
        <v>20</v>
      </c>
      <c r="L23" s="2">
        <v>0</v>
      </c>
      <c r="M23" s="2">
        <v>40</v>
      </c>
      <c r="N23">
        <f t="shared" ref="N23:N25" si="0">SUM(J23:M23)</f>
        <v>60</v>
      </c>
    </row>
    <row r="24" spans="1:17" x14ac:dyDescent="0.55000000000000004">
      <c r="A24" t="s">
        <v>10</v>
      </c>
      <c r="B24">
        <v>5</v>
      </c>
      <c r="C24">
        <v>7</v>
      </c>
      <c r="D24">
        <v>3</v>
      </c>
      <c r="E24">
        <v>5</v>
      </c>
      <c r="I24" t="s">
        <v>10</v>
      </c>
      <c r="J24" s="2">
        <v>20</v>
      </c>
      <c r="K24" s="2">
        <v>0</v>
      </c>
      <c r="L24" s="2">
        <v>80</v>
      </c>
      <c r="M24" s="2">
        <v>0</v>
      </c>
      <c r="N24">
        <f t="shared" si="0"/>
        <v>100</v>
      </c>
    </row>
    <row r="25" spans="1:17" x14ac:dyDescent="0.55000000000000004">
      <c r="A25" t="s">
        <v>14</v>
      </c>
      <c r="B25">
        <v>2</v>
      </c>
      <c r="C25">
        <v>3</v>
      </c>
      <c r="D25">
        <v>5</v>
      </c>
      <c r="E25">
        <v>3</v>
      </c>
      <c r="I25" t="s">
        <v>14</v>
      </c>
      <c r="J25" s="2">
        <v>80</v>
      </c>
      <c r="K25" s="2">
        <v>40</v>
      </c>
      <c r="L25" s="2">
        <v>0</v>
      </c>
      <c r="M25" s="2">
        <v>0</v>
      </c>
      <c r="N25">
        <f t="shared" si="0"/>
        <v>120</v>
      </c>
    </row>
    <row r="26" spans="1:17" x14ac:dyDescent="0.55000000000000004">
      <c r="A26" s="1"/>
      <c r="B26" s="1"/>
      <c r="I26" t="s">
        <v>28</v>
      </c>
      <c r="J26">
        <f>SUM(J22:J25)</f>
        <v>100</v>
      </c>
      <c r="K26">
        <f t="shared" ref="K26:M26" si="1">SUM(K22:K25)</f>
        <v>60</v>
      </c>
      <c r="L26">
        <f t="shared" si="1"/>
        <v>80</v>
      </c>
      <c r="M26">
        <f t="shared" si="1"/>
        <v>120</v>
      </c>
      <c r="P26" t="s">
        <v>29</v>
      </c>
      <c r="Q26" s="6">
        <f>SUMPRODUCT(J22:M25,B22:E25)</f>
        <v>920</v>
      </c>
    </row>
    <row r="27" spans="1:17" x14ac:dyDescent="0.55000000000000004">
      <c r="A27" t="s">
        <v>18</v>
      </c>
    </row>
    <row r="28" spans="1:17" x14ac:dyDescent="0.55000000000000004">
      <c r="A28" t="s">
        <v>19</v>
      </c>
    </row>
    <row r="29" spans="1:17" x14ac:dyDescent="0.55000000000000004">
      <c r="B29" t="s">
        <v>20</v>
      </c>
      <c r="C29" t="s">
        <v>21</v>
      </c>
      <c r="D29" t="s">
        <v>22</v>
      </c>
      <c r="E29" t="s">
        <v>23</v>
      </c>
      <c r="J29" t="s">
        <v>20</v>
      </c>
      <c r="K29" t="s">
        <v>21</v>
      </c>
      <c r="L29" t="s">
        <v>22</v>
      </c>
      <c r="M29" t="s">
        <v>23</v>
      </c>
    </row>
    <row r="30" spans="1:17" x14ac:dyDescent="0.55000000000000004">
      <c r="A30" t="s">
        <v>5</v>
      </c>
      <c r="I30" t="s">
        <v>5</v>
      </c>
      <c r="N30" t="s">
        <v>28</v>
      </c>
    </row>
    <row r="31" spans="1:17" x14ac:dyDescent="0.55000000000000004">
      <c r="A31" t="s">
        <v>1</v>
      </c>
      <c r="B31">
        <v>6.5</v>
      </c>
      <c r="C31">
        <v>5.5</v>
      </c>
      <c r="D31">
        <v>6</v>
      </c>
      <c r="E31">
        <v>8</v>
      </c>
      <c r="I31" t="s">
        <v>1</v>
      </c>
      <c r="J31" s="2">
        <v>100</v>
      </c>
      <c r="K31" s="2">
        <v>0</v>
      </c>
      <c r="L31" s="2">
        <v>0</v>
      </c>
      <c r="M31" s="2">
        <v>0</v>
      </c>
      <c r="N31">
        <f>SUM(J31:M31)</f>
        <v>100</v>
      </c>
    </row>
    <row r="32" spans="1:17" x14ac:dyDescent="0.55000000000000004">
      <c r="A32" t="s">
        <v>2</v>
      </c>
      <c r="B32">
        <v>7</v>
      </c>
      <c r="C32">
        <v>5</v>
      </c>
      <c r="D32">
        <v>4</v>
      </c>
      <c r="E32">
        <v>7</v>
      </c>
      <c r="I32" t="s">
        <v>2</v>
      </c>
      <c r="J32" s="2">
        <v>0</v>
      </c>
      <c r="K32" s="2">
        <v>0</v>
      </c>
      <c r="L32" s="2">
        <v>60</v>
      </c>
      <c r="M32" s="2">
        <v>0</v>
      </c>
      <c r="N32">
        <f t="shared" ref="N32:N34" si="2">SUM(J32:M32)</f>
        <v>60</v>
      </c>
    </row>
    <row r="33" spans="1:17" x14ac:dyDescent="0.55000000000000004">
      <c r="A33" t="s">
        <v>3</v>
      </c>
      <c r="B33">
        <v>7</v>
      </c>
      <c r="C33">
        <v>8</v>
      </c>
      <c r="D33">
        <v>4</v>
      </c>
      <c r="E33">
        <v>3</v>
      </c>
      <c r="I33" t="s">
        <v>3</v>
      </c>
      <c r="J33" s="2">
        <v>0</v>
      </c>
      <c r="K33" s="2">
        <v>0</v>
      </c>
      <c r="L33" s="2">
        <v>0</v>
      </c>
      <c r="M33" s="2">
        <v>80</v>
      </c>
      <c r="N33">
        <f t="shared" si="2"/>
        <v>80</v>
      </c>
    </row>
    <row r="34" spans="1:17" x14ac:dyDescent="0.55000000000000004">
      <c r="A34" t="s">
        <v>16</v>
      </c>
      <c r="B34">
        <v>5</v>
      </c>
      <c r="C34">
        <v>4</v>
      </c>
      <c r="D34">
        <v>3</v>
      </c>
      <c r="E34">
        <v>6</v>
      </c>
      <c r="I34" t="s">
        <v>16</v>
      </c>
      <c r="J34" s="2">
        <v>0</v>
      </c>
      <c r="K34" s="2">
        <v>80</v>
      </c>
      <c r="L34" s="2">
        <v>20</v>
      </c>
      <c r="M34" s="2">
        <v>20</v>
      </c>
      <c r="N34">
        <f t="shared" si="2"/>
        <v>120</v>
      </c>
    </row>
    <row r="35" spans="1:17" x14ac:dyDescent="0.55000000000000004">
      <c r="A35" t="s">
        <v>24</v>
      </c>
      <c r="B35">
        <v>100</v>
      </c>
      <c r="C35">
        <v>80</v>
      </c>
      <c r="D35">
        <v>80</v>
      </c>
      <c r="E35">
        <v>100</v>
      </c>
      <c r="I35" t="s">
        <v>28</v>
      </c>
      <c r="J35">
        <f>SUM(J31:J34)</f>
        <v>100</v>
      </c>
      <c r="K35">
        <f t="shared" ref="K35:M35" si="3">SUM(K31:K34)</f>
        <v>80</v>
      </c>
      <c r="L35">
        <f t="shared" si="3"/>
        <v>80</v>
      </c>
      <c r="M35">
        <f t="shared" si="3"/>
        <v>100</v>
      </c>
      <c r="P35" t="s">
        <v>29</v>
      </c>
      <c r="Q35" s="6">
        <f>SUMPRODUCT(J31:M34,B31:E34)</f>
        <v>1630</v>
      </c>
    </row>
    <row r="36" spans="1:17" x14ac:dyDescent="0.55000000000000004">
      <c r="A36" s="1"/>
      <c r="B36" s="1"/>
    </row>
    <row r="37" spans="1:17" x14ac:dyDescent="0.55000000000000004">
      <c r="A37" t="s">
        <v>25</v>
      </c>
    </row>
    <row r="38" spans="1:17" x14ac:dyDescent="0.55000000000000004">
      <c r="A38" t="s">
        <v>26</v>
      </c>
      <c r="B38" t="s">
        <v>27</v>
      </c>
    </row>
    <row r="39" spans="1:17" x14ac:dyDescent="0.55000000000000004">
      <c r="A39" t="s">
        <v>16</v>
      </c>
      <c r="B39">
        <v>570</v>
      </c>
    </row>
    <row r="40" spans="1:17" x14ac:dyDescent="0.55000000000000004">
      <c r="A40" s="1"/>
      <c r="B40" s="1"/>
    </row>
    <row r="42" spans="1:17" x14ac:dyDescent="0.55000000000000004">
      <c r="I42" t="s">
        <v>30</v>
      </c>
      <c r="J42" s="18">
        <f>SUM(Q26,Q35,B39)</f>
        <v>3120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EA6E-9DB2-4CD6-816D-A1D1A4EB70BF}">
  <dimension ref="A4:Q42"/>
  <sheetViews>
    <sheetView topLeftCell="G22" workbookViewId="0">
      <selection activeCell="Q40" sqref="Q40"/>
    </sheetView>
  </sheetViews>
  <sheetFormatPr defaultRowHeight="14.4" x14ac:dyDescent="0.55000000000000004"/>
  <cols>
    <col min="1" max="1" width="34.41796875" customWidth="1"/>
    <col min="2" max="2" width="33.26171875" customWidth="1"/>
    <col min="3" max="3" width="10.578125" bestFit="1" customWidth="1"/>
    <col min="4" max="4" width="10.83984375" bestFit="1" customWidth="1"/>
    <col min="5" max="5" width="12.68359375" bestFit="1" customWidth="1"/>
    <col min="6" max="6" width="9.83984375" bestFit="1" customWidth="1"/>
    <col min="7" max="7" width="8.26171875" bestFit="1" customWidth="1"/>
    <col min="9" max="9" width="12.41796875" bestFit="1" customWidth="1"/>
    <col min="10" max="10" width="10.734375" bestFit="1" customWidth="1"/>
  </cols>
  <sheetData>
    <row r="4" spans="1:2" x14ac:dyDescent="0.55000000000000004">
      <c r="A4" t="s">
        <v>0</v>
      </c>
    </row>
    <row r="6" spans="1:2" x14ac:dyDescent="0.55000000000000004">
      <c r="A6" t="s">
        <v>5</v>
      </c>
      <c r="B6" t="s">
        <v>6</v>
      </c>
    </row>
    <row r="7" spans="1:2" x14ac:dyDescent="0.55000000000000004">
      <c r="A7" t="s">
        <v>1</v>
      </c>
      <c r="B7">
        <v>100</v>
      </c>
    </row>
    <row r="8" spans="1:2" x14ac:dyDescent="0.55000000000000004">
      <c r="A8" t="s">
        <v>2</v>
      </c>
      <c r="B8">
        <v>60</v>
      </c>
    </row>
    <row r="9" spans="1:2" x14ac:dyDescent="0.55000000000000004">
      <c r="A9" t="s">
        <v>3</v>
      </c>
      <c r="B9">
        <v>80</v>
      </c>
    </row>
    <row r="10" spans="1:2" x14ac:dyDescent="0.55000000000000004">
      <c r="A10" t="s">
        <v>17</v>
      </c>
      <c r="B10">
        <v>120</v>
      </c>
    </row>
    <row r="11" spans="1:2" x14ac:dyDescent="0.55000000000000004">
      <c r="A11" t="s">
        <v>11</v>
      </c>
      <c r="B11">
        <v>360</v>
      </c>
    </row>
    <row r="12" spans="1:2" x14ac:dyDescent="0.55000000000000004">
      <c r="A12" s="1"/>
      <c r="B12" s="1"/>
    </row>
    <row r="13" spans="1:2" x14ac:dyDescent="0.55000000000000004">
      <c r="A13" t="s">
        <v>4</v>
      </c>
      <c r="B13" t="s">
        <v>7</v>
      </c>
    </row>
    <row r="14" spans="1:2" x14ac:dyDescent="0.55000000000000004">
      <c r="A14" t="s">
        <v>8</v>
      </c>
      <c r="B14">
        <v>80</v>
      </c>
    </row>
    <row r="15" spans="1:2" x14ac:dyDescent="0.55000000000000004">
      <c r="A15" t="s">
        <v>9</v>
      </c>
      <c r="B15">
        <v>60</v>
      </c>
    </row>
    <row r="16" spans="1:2" x14ac:dyDescent="0.55000000000000004">
      <c r="A16" t="s">
        <v>10</v>
      </c>
      <c r="B16">
        <v>100</v>
      </c>
    </row>
    <row r="17" spans="1:17" x14ac:dyDescent="0.55000000000000004">
      <c r="A17" t="s">
        <v>11</v>
      </c>
      <c r="B17">
        <v>240</v>
      </c>
    </row>
    <row r="18" spans="1:17" x14ac:dyDescent="0.55000000000000004">
      <c r="A18" s="1"/>
      <c r="B18" s="1"/>
      <c r="I18" s="6" t="s">
        <v>40</v>
      </c>
    </row>
    <row r="19" spans="1:17" x14ac:dyDescent="0.55000000000000004">
      <c r="A19" s="19" t="s">
        <v>12</v>
      </c>
      <c r="B19" s="19"/>
      <c r="C19" s="19"/>
    </row>
    <row r="20" spans="1:17" x14ac:dyDescent="0.55000000000000004">
      <c r="B20" t="s">
        <v>1</v>
      </c>
      <c r="C20" t="s">
        <v>2</v>
      </c>
      <c r="D20" t="s">
        <v>3</v>
      </c>
      <c r="E20" t="s">
        <v>17</v>
      </c>
      <c r="J20" t="s">
        <v>1</v>
      </c>
      <c r="K20" t="s">
        <v>2</v>
      </c>
      <c r="L20" t="s">
        <v>3</v>
      </c>
      <c r="M20" t="s">
        <v>17</v>
      </c>
    </row>
    <row r="21" spans="1:17" x14ac:dyDescent="0.55000000000000004">
      <c r="A21" t="s">
        <v>13</v>
      </c>
      <c r="I21" t="s">
        <v>13</v>
      </c>
      <c r="N21" t="s">
        <v>28</v>
      </c>
    </row>
    <row r="22" spans="1:17" x14ac:dyDescent="0.55000000000000004">
      <c r="A22" t="s">
        <v>8</v>
      </c>
      <c r="B22">
        <v>2</v>
      </c>
      <c r="C22">
        <v>4</v>
      </c>
      <c r="D22">
        <v>5</v>
      </c>
      <c r="E22">
        <v>1</v>
      </c>
      <c r="I22" t="s">
        <v>8</v>
      </c>
      <c r="J22" s="2">
        <v>0</v>
      </c>
      <c r="K22" s="2">
        <v>0</v>
      </c>
      <c r="L22" s="2">
        <v>0</v>
      </c>
      <c r="M22" s="2">
        <v>80</v>
      </c>
      <c r="N22">
        <f>SUM(J22:M22)</f>
        <v>80</v>
      </c>
    </row>
    <row r="23" spans="1:17" x14ac:dyDescent="0.55000000000000004">
      <c r="A23" t="s">
        <v>9</v>
      </c>
      <c r="B23">
        <v>5</v>
      </c>
      <c r="C23">
        <v>5</v>
      </c>
      <c r="D23">
        <v>3</v>
      </c>
      <c r="E23">
        <v>4</v>
      </c>
      <c r="I23" t="s">
        <v>9</v>
      </c>
      <c r="J23" s="2">
        <v>0</v>
      </c>
      <c r="K23" s="2">
        <v>20</v>
      </c>
      <c r="L23" s="2">
        <v>0</v>
      </c>
      <c r="M23" s="2">
        <v>40</v>
      </c>
      <c r="N23">
        <f t="shared" ref="N23:N25" si="0">SUM(J23:M23)</f>
        <v>60</v>
      </c>
    </row>
    <row r="24" spans="1:17" x14ac:dyDescent="0.55000000000000004">
      <c r="A24" t="s">
        <v>10</v>
      </c>
      <c r="B24">
        <v>5</v>
      </c>
      <c r="C24">
        <v>7</v>
      </c>
      <c r="D24">
        <v>3</v>
      </c>
      <c r="E24">
        <v>7</v>
      </c>
      <c r="I24" t="s">
        <v>10</v>
      </c>
      <c r="J24" s="2">
        <v>20</v>
      </c>
      <c r="K24" s="2">
        <v>0</v>
      </c>
      <c r="L24" s="2">
        <v>80</v>
      </c>
      <c r="M24" s="2">
        <v>0</v>
      </c>
      <c r="N24">
        <f t="shared" si="0"/>
        <v>100</v>
      </c>
    </row>
    <row r="25" spans="1:17" x14ac:dyDescent="0.55000000000000004">
      <c r="A25" t="s">
        <v>14</v>
      </c>
      <c r="B25">
        <v>2</v>
      </c>
      <c r="C25">
        <v>3</v>
      </c>
      <c r="D25">
        <v>5</v>
      </c>
      <c r="E25">
        <v>4</v>
      </c>
      <c r="I25" t="s">
        <v>14</v>
      </c>
      <c r="J25" s="2">
        <v>80</v>
      </c>
      <c r="K25" s="2">
        <v>40</v>
      </c>
      <c r="L25" s="2">
        <v>0</v>
      </c>
      <c r="M25" s="2">
        <v>0</v>
      </c>
      <c r="N25">
        <f t="shared" si="0"/>
        <v>120</v>
      </c>
    </row>
    <row r="26" spans="1:17" x14ac:dyDescent="0.55000000000000004">
      <c r="A26" s="1"/>
      <c r="B26" s="1"/>
      <c r="I26" t="s">
        <v>28</v>
      </c>
      <c r="J26">
        <f>SUM(J22:J25)</f>
        <v>100</v>
      </c>
      <c r="K26">
        <f t="shared" ref="K26:M26" si="1">SUM(K22:K25)</f>
        <v>60</v>
      </c>
      <c r="L26">
        <f t="shared" si="1"/>
        <v>80</v>
      </c>
      <c r="M26">
        <f t="shared" si="1"/>
        <v>120</v>
      </c>
      <c r="P26" t="s">
        <v>29</v>
      </c>
      <c r="Q26" s="6">
        <f>SUMPRODUCT(J22:M25,B22:E25)</f>
        <v>960</v>
      </c>
    </row>
    <row r="27" spans="1:17" x14ac:dyDescent="0.55000000000000004">
      <c r="A27" s="19" t="s">
        <v>18</v>
      </c>
      <c r="B27" s="19"/>
    </row>
    <row r="28" spans="1:17" x14ac:dyDescent="0.55000000000000004">
      <c r="A28" t="s">
        <v>19</v>
      </c>
    </row>
    <row r="29" spans="1:17" x14ac:dyDescent="0.55000000000000004">
      <c r="B29" t="s">
        <v>20</v>
      </c>
      <c r="C29" t="s">
        <v>21</v>
      </c>
      <c r="D29" t="s">
        <v>22</v>
      </c>
      <c r="E29" t="s">
        <v>23</v>
      </c>
      <c r="J29" t="s">
        <v>20</v>
      </c>
      <c r="K29" t="s">
        <v>21</v>
      </c>
      <c r="L29" t="s">
        <v>22</v>
      </c>
      <c r="M29" t="s">
        <v>23</v>
      </c>
    </row>
    <row r="30" spans="1:17" x14ac:dyDescent="0.55000000000000004">
      <c r="A30" t="s">
        <v>5</v>
      </c>
      <c r="I30" t="s">
        <v>5</v>
      </c>
      <c r="N30" t="s">
        <v>28</v>
      </c>
    </row>
    <row r="31" spans="1:17" x14ac:dyDescent="0.55000000000000004">
      <c r="A31" t="s">
        <v>1</v>
      </c>
      <c r="B31">
        <v>6.5</v>
      </c>
      <c r="C31">
        <v>5.5</v>
      </c>
      <c r="D31">
        <v>6</v>
      </c>
      <c r="E31">
        <v>8</v>
      </c>
      <c r="I31" t="s">
        <v>1</v>
      </c>
      <c r="J31" s="2">
        <v>100</v>
      </c>
      <c r="K31" s="2">
        <v>0</v>
      </c>
      <c r="L31" s="2">
        <v>0</v>
      </c>
      <c r="M31" s="2">
        <v>0</v>
      </c>
      <c r="N31">
        <f>SUM(J31:M31)</f>
        <v>100</v>
      </c>
    </row>
    <row r="32" spans="1:17" x14ac:dyDescent="0.55000000000000004">
      <c r="A32" t="s">
        <v>2</v>
      </c>
      <c r="B32">
        <v>7</v>
      </c>
      <c r="C32">
        <v>5</v>
      </c>
      <c r="D32">
        <v>4</v>
      </c>
      <c r="E32">
        <v>7</v>
      </c>
      <c r="I32" t="s">
        <v>2</v>
      </c>
      <c r="J32" s="2">
        <v>0</v>
      </c>
      <c r="K32" s="2">
        <v>60</v>
      </c>
      <c r="L32" s="2">
        <v>0</v>
      </c>
      <c r="M32" s="2">
        <v>0</v>
      </c>
      <c r="N32">
        <f t="shared" ref="N32:N34" si="2">SUM(J32:M32)</f>
        <v>60</v>
      </c>
    </row>
    <row r="33" spans="1:17" x14ac:dyDescent="0.55000000000000004">
      <c r="A33" t="s">
        <v>3</v>
      </c>
      <c r="B33">
        <v>7</v>
      </c>
      <c r="C33">
        <v>8</v>
      </c>
      <c r="D33">
        <v>4</v>
      </c>
      <c r="E33">
        <v>3</v>
      </c>
      <c r="I33" t="s">
        <v>3</v>
      </c>
      <c r="J33" s="2">
        <v>0</v>
      </c>
      <c r="K33" s="2">
        <v>0</v>
      </c>
      <c r="L33" s="2">
        <v>0</v>
      </c>
      <c r="M33" s="2">
        <v>80</v>
      </c>
      <c r="N33">
        <f t="shared" si="2"/>
        <v>80</v>
      </c>
    </row>
    <row r="34" spans="1:17" x14ac:dyDescent="0.55000000000000004">
      <c r="A34" t="s">
        <v>17</v>
      </c>
      <c r="B34">
        <v>4</v>
      </c>
      <c r="C34">
        <v>3</v>
      </c>
      <c r="D34">
        <v>1</v>
      </c>
      <c r="E34">
        <v>5</v>
      </c>
      <c r="I34" t="s">
        <v>17</v>
      </c>
      <c r="J34" s="2">
        <v>0</v>
      </c>
      <c r="K34" s="2">
        <v>20</v>
      </c>
      <c r="L34" s="2">
        <v>80</v>
      </c>
      <c r="M34" s="2">
        <v>20</v>
      </c>
      <c r="N34">
        <f t="shared" si="2"/>
        <v>120</v>
      </c>
    </row>
    <row r="35" spans="1:17" x14ac:dyDescent="0.55000000000000004">
      <c r="A35" t="s">
        <v>24</v>
      </c>
      <c r="B35">
        <v>100</v>
      </c>
      <c r="C35">
        <v>80</v>
      </c>
      <c r="D35">
        <v>80</v>
      </c>
      <c r="E35">
        <v>100</v>
      </c>
      <c r="I35" t="s">
        <v>28</v>
      </c>
      <c r="J35">
        <f>SUM(J31:J34)</f>
        <v>100</v>
      </c>
      <c r="K35">
        <f t="shared" ref="K35:M35" si="3">SUM(K31:K34)</f>
        <v>80</v>
      </c>
      <c r="L35">
        <f t="shared" si="3"/>
        <v>80</v>
      </c>
      <c r="M35">
        <f t="shared" si="3"/>
        <v>100</v>
      </c>
      <c r="P35" t="s">
        <v>29</v>
      </c>
      <c r="Q35" s="6">
        <f>SUMPRODUCT(J31:M34,B31:E34)</f>
        <v>1430</v>
      </c>
    </row>
    <row r="36" spans="1:17" x14ac:dyDescent="0.55000000000000004">
      <c r="A36" s="1"/>
      <c r="B36" s="1"/>
    </row>
    <row r="37" spans="1:17" x14ac:dyDescent="0.55000000000000004">
      <c r="A37" s="19" t="s">
        <v>25</v>
      </c>
      <c r="B37" s="19"/>
    </row>
    <row r="38" spans="1:17" x14ac:dyDescent="0.55000000000000004">
      <c r="A38" t="s">
        <v>26</v>
      </c>
      <c r="B38" t="s">
        <v>27</v>
      </c>
    </row>
    <row r="39" spans="1:17" x14ac:dyDescent="0.55000000000000004">
      <c r="A39" t="s">
        <v>17</v>
      </c>
      <c r="B39">
        <v>530</v>
      </c>
    </row>
    <row r="40" spans="1:17" x14ac:dyDescent="0.55000000000000004">
      <c r="A40" s="1"/>
      <c r="B40" s="1"/>
    </row>
    <row r="41" spans="1:17" ht="14.7" thickBot="1" x14ac:dyDescent="0.6"/>
    <row r="42" spans="1:17" ht="14.7" thickBot="1" x14ac:dyDescent="0.6">
      <c r="I42" t="s">
        <v>30</v>
      </c>
      <c r="J42" s="17">
        <f>SUM(Q26,Q35,B39)</f>
        <v>2920</v>
      </c>
    </row>
  </sheetData>
  <mergeCells count="3">
    <mergeCell ref="A19:C19"/>
    <mergeCell ref="A37:B37"/>
    <mergeCell ref="A27:B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53B0-4754-479F-AC99-307CBE3FBC69}">
  <dimension ref="A2:Q42"/>
  <sheetViews>
    <sheetView tabSelected="1" workbookViewId="0">
      <selection activeCell="F31" sqref="F31"/>
    </sheetView>
  </sheetViews>
  <sheetFormatPr defaultRowHeight="14.4" x14ac:dyDescent="0.55000000000000004"/>
  <cols>
    <col min="1" max="1" width="34.41796875" customWidth="1"/>
    <col min="2" max="2" width="33.26171875" customWidth="1"/>
    <col min="3" max="3" width="10.578125" bestFit="1" customWidth="1"/>
    <col min="4" max="4" width="10.83984375" bestFit="1" customWidth="1"/>
    <col min="5" max="5" width="11.41796875" bestFit="1" customWidth="1"/>
    <col min="6" max="6" width="21.41796875" bestFit="1" customWidth="1"/>
    <col min="7" max="7" width="8.26171875" bestFit="1" customWidth="1"/>
    <col min="9" max="9" width="12.41796875" bestFit="1" customWidth="1"/>
  </cols>
  <sheetData>
    <row r="2" spans="1:13" x14ac:dyDescent="0.55000000000000004">
      <c r="F2" s="16" t="s">
        <v>32</v>
      </c>
    </row>
    <row r="3" spans="1:13" ht="14.7" thickBot="1" x14ac:dyDescent="0.6">
      <c r="F3" t="s">
        <v>38</v>
      </c>
      <c r="G3" s="20" t="s">
        <v>39</v>
      </c>
      <c r="H3" s="20"/>
      <c r="I3" s="20"/>
    </row>
    <row r="4" spans="1:13" x14ac:dyDescent="0.55000000000000004">
      <c r="A4" t="s">
        <v>0</v>
      </c>
      <c r="F4" s="8" t="s">
        <v>36</v>
      </c>
      <c r="G4" s="9" t="s">
        <v>35</v>
      </c>
      <c r="H4" s="9"/>
      <c r="I4" s="9"/>
      <c r="J4" s="9" t="s">
        <v>29</v>
      </c>
      <c r="K4" s="9" t="s">
        <v>34</v>
      </c>
      <c r="L4" s="9"/>
      <c r="M4" s="10" t="s">
        <v>33</v>
      </c>
    </row>
    <row r="5" spans="1:13" x14ac:dyDescent="0.55000000000000004">
      <c r="F5" s="11">
        <v>0</v>
      </c>
      <c r="G5" s="19">
        <f>15 * F5</f>
        <v>0</v>
      </c>
      <c r="H5" s="19"/>
      <c r="I5" s="19"/>
      <c r="J5" s="7">
        <v>2920</v>
      </c>
      <c r="K5" s="19">
        <v>0</v>
      </c>
      <c r="L5" s="19"/>
      <c r="M5" s="12">
        <f>G5 + J5 + K5</f>
        <v>2920</v>
      </c>
    </row>
    <row r="6" spans="1:13" x14ac:dyDescent="0.55000000000000004">
      <c r="A6" t="s">
        <v>5</v>
      </c>
      <c r="B6" t="s">
        <v>6</v>
      </c>
      <c r="F6" s="11">
        <v>1</v>
      </c>
      <c r="G6" s="19">
        <f t="shared" ref="G6:G11" si="0">15 * F6</f>
        <v>15</v>
      </c>
      <c r="H6" s="19"/>
      <c r="I6" s="19"/>
      <c r="J6" s="7">
        <v>2890</v>
      </c>
      <c r="K6" s="19">
        <v>0</v>
      </c>
      <c r="L6" s="19"/>
      <c r="M6" s="12">
        <f t="shared" ref="M6:M11" si="1">G6 + J6 + K6</f>
        <v>2905</v>
      </c>
    </row>
    <row r="7" spans="1:13" x14ac:dyDescent="0.55000000000000004">
      <c r="A7" t="s">
        <v>1</v>
      </c>
      <c r="B7" s="2">
        <v>100</v>
      </c>
      <c r="C7" s="4" t="s">
        <v>37</v>
      </c>
      <c r="D7">
        <v>100</v>
      </c>
      <c r="F7" s="11">
        <v>2</v>
      </c>
      <c r="G7" s="19">
        <f t="shared" si="0"/>
        <v>30</v>
      </c>
      <c r="H7" s="19"/>
      <c r="I7" s="19"/>
      <c r="J7" s="7">
        <v>2860</v>
      </c>
      <c r="K7" s="19">
        <v>0</v>
      </c>
      <c r="L7" s="19"/>
      <c r="M7" s="12">
        <f t="shared" si="1"/>
        <v>2890</v>
      </c>
    </row>
    <row r="8" spans="1:13" x14ac:dyDescent="0.55000000000000004">
      <c r="A8" t="s">
        <v>2</v>
      </c>
      <c r="B8" s="2">
        <v>0</v>
      </c>
      <c r="C8" s="4" t="s">
        <v>37</v>
      </c>
      <c r="D8">
        <v>60</v>
      </c>
      <c r="F8" s="11">
        <v>3</v>
      </c>
      <c r="G8" s="19">
        <f t="shared" si="0"/>
        <v>45</v>
      </c>
      <c r="H8" s="19"/>
      <c r="I8" s="19"/>
      <c r="J8" s="7">
        <v>2850</v>
      </c>
      <c r="K8" s="19">
        <v>0</v>
      </c>
      <c r="L8" s="19"/>
      <c r="M8" s="12">
        <f t="shared" si="1"/>
        <v>2895</v>
      </c>
    </row>
    <row r="9" spans="1:13" x14ac:dyDescent="0.55000000000000004">
      <c r="A9" t="s">
        <v>3</v>
      </c>
      <c r="B9" s="2">
        <v>80</v>
      </c>
      <c r="C9" s="4" t="s">
        <v>37</v>
      </c>
      <c r="D9">
        <v>80</v>
      </c>
      <c r="F9" s="11">
        <v>4</v>
      </c>
      <c r="G9" s="19">
        <f t="shared" si="0"/>
        <v>60</v>
      </c>
      <c r="H9" s="19"/>
      <c r="I9" s="19"/>
      <c r="J9" s="7">
        <v>2840</v>
      </c>
      <c r="K9" s="19">
        <v>0</v>
      </c>
      <c r="L9" s="19"/>
      <c r="M9" s="12">
        <f t="shared" si="1"/>
        <v>2900</v>
      </c>
    </row>
    <row r="10" spans="1:13" x14ac:dyDescent="0.55000000000000004">
      <c r="A10" t="s">
        <v>17</v>
      </c>
      <c r="B10">
        <f>120 + 10 * C10</f>
        <v>180</v>
      </c>
      <c r="C10" s="5">
        <v>6</v>
      </c>
      <c r="F10" s="11">
        <v>5</v>
      </c>
      <c r="G10" s="19">
        <f t="shared" si="0"/>
        <v>75</v>
      </c>
      <c r="H10" s="19"/>
      <c r="I10" s="19"/>
      <c r="J10" s="7">
        <v>2830</v>
      </c>
      <c r="K10" s="19">
        <v>0</v>
      </c>
      <c r="L10" s="19"/>
      <c r="M10" s="12">
        <f t="shared" si="1"/>
        <v>2905</v>
      </c>
    </row>
    <row r="11" spans="1:13" x14ac:dyDescent="0.55000000000000004">
      <c r="A11" s="3" t="s">
        <v>11</v>
      </c>
      <c r="B11" s="3">
        <f>SUM(B7:B10)</f>
        <v>360</v>
      </c>
      <c r="C11" s="4" t="s">
        <v>31</v>
      </c>
      <c r="D11">
        <v>360</v>
      </c>
      <c r="F11" s="11">
        <v>6</v>
      </c>
      <c r="G11" s="19">
        <f t="shared" si="0"/>
        <v>90</v>
      </c>
      <c r="H11" s="19"/>
      <c r="I11" s="19"/>
      <c r="J11" s="7">
        <v>2820</v>
      </c>
      <c r="K11" s="19">
        <v>-30</v>
      </c>
      <c r="L11" s="19"/>
      <c r="M11" s="12">
        <f t="shared" si="1"/>
        <v>2880</v>
      </c>
    </row>
    <row r="12" spans="1:13" ht="14.7" thickBot="1" x14ac:dyDescent="0.6">
      <c r="A12" s="1"/>
      <c r="B12" s="1"/>
      <c r="F12" s="13">
        <v>7</v>
      </c>
      <c r="G12" s="20">
        <f>15 * F12</f>
        <v>105</v>
      </c>
      <c r="H12" s="20"/>
      <c r="I12" s="20"/>
      <c r="J12" s="14">
        <v>2815</v>
      </c>
      <c r="K12" s="20">
        <v>-30</v>
      </c>
      <c r="L12" s="20"/>
      <c r="M12" s="15">
        <f>G12 + J12 + K12</f>
        <v>2890</v>
      </c>
    </row>
    <row r="13" spans="1:13" x14ac:dyDescent="0.55000000000000004">
      <c r="A13" t="s">
        <v>4</v>
      </c>
      <c r="B13" t="s">
        <v>7</v>
      </c>
    </row>
    <row r="14" spans="1:13" x14ac:dyDescent="0.55000000000000004">
      <c r="A14" t="s">
        <v>8</v>
      </c>
      <c r="B14">
        <v>80</v>
      </c>
    </row>
    <row r="15" spans="1:13" x14ac:dyDescent="0.55000000000000004">
      <c r="A15" t="s">
        <v>9</v>
      </c>
      <c r="B15">
        <v>60</v>
      </c>
    </row>
    <row r="16" spans="1:13" x14ac:dyDescent="0.55000000000000004">
      <c r="A16" t="s">
        <v>10</v>
      </c>
      <c r="B16">
        <v>100</v>
      </c>
    </row>
    <row r="17" spans="1:17" x14ac:dyDescent="0.55000000000000004">
      <c r="A17" t="s">
        <v>11</v>
      </c>
      <c r="B17">
        <v>240</v>
      </c>
    </row>
    <row r="18" spans="1:17" x14ac:dyDescent="0.55000000000000004">
      <c r="A18" s="1"/>
      <c r="B18" s="1"/>
      <c r="I18" s="6" t="s">
        <v>40</v>
      </c>
    </row>
    <row r="19" spans="1:17" x14ac:dyDescent="0.55000000000000004">
      <c r="A19" t="s">
        <v>12</v>
      </c>
    </row>
    <row r="20" spans="1:17" x14ac:dyDescent="0.55000000000000004">
      <c r="B20" t="s">
        <v>1</v>
      </c>
      <c r="C20" t="s">
        <v>2</v>
      </c>
      <c r="D20" t="s">
        <v>3</v>
      </c>
      <c r="E20" t="s">
        <v>17</v>
      </c>
      <c r="J20" t="s">
        <v>1</v>
      </c>
      <c r="K20" t="s">
        <v>2</v>
      </c>
      <c r="L20" t="s">
        <v>3</v>
      </c>
      <c r="M20" t="s">
        <v>17</v>
      </c>
    </row>
    <row r="21" spans="1:17" x14ac:dyDescent="0.55000000000000004">
      <c r="A21" t="s">
        <v>13</v>
      </c>
      <c r="I21" t="s">
        <v>13</v>
      </c>
      <c r="N21" t="s">
        <v>28</v>
      </c>
    </row>
    <row r="22" spans="1:17" x14ac:dyDescent="0.55000000000000004">
      <c r="A22" t="s">
        <v>8</v>
      </c>
      <c r="B22">
        <v>2</v>
      </c>
      <c r="C22">
        <v>4</v>
      </c>
      <c r="D22">
        <v>5</v>
      </c>
      <c r="E22">
        <v>1</v>
      </c>
      <c r="I22" t="s">
        <v>8</v>
      </c>
      <c r="J22" s="2">
        <v>0</v>
      </c>
      <c r="K22" s="2">
        <v>0</v>
      </c>
      <c r="L22" s="2">
        <v>0</v>
      </c>
      <c r="M22" s="2">
        <v>80</v>
      </c>
      <c r="N22">
        <f>SUM(J22:M22)</f>
        <v>80</v>
      </c>
    </row>
    <row r="23" spans="1:17" x14ac:dyDescent="0.55000000000000004">
      <c r="A23" t="s">
        <v>9</v>
      </c>
      <c r="B23">
        <v>5</v>
      </c>
      <c r="C23">
        <v>5</v>
      </c>
      <c r="D23">
        <v>3</v>
      </c>
      <c r="E23">
        <v>4</v>
      </c>
      <c r="I23" t="s">
        <v>9</v>
      </c>
      <c r="J23" s="2">
        <v>0</v>
      </c>
      <c r="K23" s="2">
        <v>0</v>
      </c>
      <c r="L23" s="2">
        <v>0</v>
      </c>
      <c r="M23" s="2">
        <v>60</v>
      </c>
      <c r="N23">
        <f t="shared" ref="N23:N25" si="2">SUM(J23:M23)</f>
        <v>60</v>
      </c>
    </row>
    <row r="24" spans="1:17" x14ac:dyDescent="0.55000000000000004">
      <c r="A24" t="s">
        <v>10</v>
      </c>
      <c r="B24">
        <v>5</v>
      </c>
      <c r="C24">
        <v>7</v>
      </c>
      <c r="D24">
        <v>3</v>
      </c>
      <c r="E24">
        <v>7</v>
      </c>
      <c r="I24" t="s">
        <v>10</v>
      </c>
      <c r="J24" s="2">
        <v>0</v>
      </c>
      <c r="K24" s="2">
        <v>0</v>
      </c>
      <c r="L24" s="2">
        <v>80</v>
      </c>
      <c r="M24" s="2">
        <v>20</v>
      </c>
      <c r="N24">
        <f t="shared" si="2"/>
        <v>100</v>
      </c>
    </row>
    <row r="25" spans="1:17" x14ac:dyDescent="0.55000000000000004">
      <c r="A25" t="s">
        <v>14</v>
      </c>
      <c r="B25">
        <v>2</v>
      </c>
      <c r="C25">
        <v>3</v>
      </c>
      <c r="D25">
        <v>5</v>
      </c>
      <c r="E25">
        <v>4</v>
      </c>
      <c r="I25" t="s">
        <v>14</v>
      </c>
      <c r="J25" s="2">
        <v>100</v>
      </c>
      <c r="K25" s="2">
        <v>0</v>
      </c>
      <c r="L25" s="2">
        <v>0</v>
      </c>
      <c r="M25" s="2">
        <v>20</v>
      </c>
      <c r="N25">
        <f t="shared" si="2"/>
        <v>120</v>
      </c>
    </row>
    <row r="26" spans="1:17" x14ac:dyDescent="0.55000000000000004">
      <c r="A26" s="1"/>
      <c r="B26" s="1"/>
      <c r="I26" t="s">
        <v>28</v>
      </c>
      <c r="J26">
        <f>SUM(J22:J25)</f>
        <v>100</v>
      </c>
      <c r="K26">
        <f t="shared" ref="K26:M26" si="3">SUM(K22:K25)</f>
        <v>0</v>
      </c>
      <c r="L26">
        <f t="shared" si="3"/>
        <v>80</v>
      </c>
      <c r="M26">
        <f t="shared" si="3"/>
        <v>180</v>
      </c>
      <c r="P26" t="s">
        <v>29</v>
      </c>
      <c r="Q26" s="6">
        <f>SUMPRODUCT(J22:M25,B22:E25)</f>
        <v>980</v>
      </c>
    </row>
    <row r="27" spans="1:17" x14ac:dyDescent="0.55000000000000004">
      <c r="A27" t="s">
        <v>18</v>
      </c>
    </row>
    <row r="28" spans="1:17" x14ac:dyDescent="0.55000000000000004">
      <c r="A28" t="s">
        <v>19</v>
      </c>
    </row>
    <row r="29" spans="1:17" x14ac:dyDescent="0.55000000000000004">
      <c r="B29" t="s">
        <v>20</v>
      </c>
      <c r="C29" t="s">
        <v>21</v>
      </c>
      <c r="D29" t="s">
        <v>22</v>
      </c>
      <c r="E29" t="s">
        <v>23</v>
      </c>
      <c r="J29" t="s">
        <v>20</v>
      </c>
      <c r="K29" t="s">
        <v>21</v>
      </c>
      <c r="L29" t="s">
        <v>22</v>
      </c>
      <c r="M29" t="s">
        <v>23</v>
      </c>
    </row>
    <row r="30" spans="1:17" x14ac:dyDescent="0.55000000000000004">
      <c r="A30" t="s">
        <v>5</v>
      </c>
      <c r="I30" t="s">
        <v>5</v>
      </c>
      <c r="N30" t="s">
        <v>28</v>
      </c>
    </row>
    <row r="31" spans="1:17" x14ac:dyDescent="0.55000000000000004">
      <c r="A31" t="s">
        <v>1</v>
      </c>
      <c r="B31">
        <v>6.5</v>
      </c>
      <c r="C31">
        <v>5.5</v>
      </c>
      <c r="D31">
        <v>6</v>
      </c>
      <c r="E31">
        <v>8</v>
      </c>
      <c r="I31" t="s">
        <v>1</v>
      </c>
      <c r="J31" s="2">
        <v>100</v>
      </c>
      <c r="K31" s="2">
        <v>0</v>
      </c>
      <c r="L31" s="2">
        <v>0</v>
      </c>
      <c r="M31" s="2">
        <v>0</v>
      </c>
      <c r="N31">
        <f>SUM(J31:M31)</f>
        <v>100</v>
      </c>
    </row>
    <row r="32" spans="1:17" x14ac:dyDescent="0.55000000000000004">
      <c r="A32" t="s">
        <v>2</v>
      </c>
      <c r="B32">
        <v>7</v>
      </c>
      <c r="C32">
        <v>5</v>
      </c>
      <c r="D32">
        <v>4</v>
      </c>
      <c r="E32">
        <v>7</v>
      </c>
      <c r="I32" t="s">
        <v>2</v>
      </c>
      <c r="J32" s="2">
        <v>0</v>
      </c>
      <c r="K32" s="2">
        <v>0</v>
      </c>
      <c r="L32" s="2">
        <v>0</v>
      </c>
      <c r="M32" s="2">
        <v>0</v>
      </c>
      <c r="N32">
        <f t="shared" ref="N32:N34" si="4">SUM(J32:M32)</f>
        <v>0</v>
      </c>
    </row>
    <row r="33" spans="1:17" x14ac:dyDescent="0.55000000000000004">
      <c r="A33" t="s">
        <v>3</v>
      </c>
      <c r="B33">
        <v>7</v>
      </c>
      <c r="C33">
        <v>8</v>
      </c>
      <c r="D33">
        <v>4</v>
      </c>
      <c r="E33">
        <v>3</v>
      </c>
      <c r="I33" t="s">
        <v>3</v>
      </c>
      <c r="J33" s="2">
        <v>0</v>
      </c>
      <c r="K33" s="2">
        <v>0</v>
      </c>
      <c r="L33" s="2">
        <v>0</v>
      </c>
      <c r="M33" s="2">
        <v>80</v>
      </c>
      <c r="N33">
        <f t="shared" si="4"/>
        <v>80</v>
      </c>
    </row>
    <row r="34" spans="1:17" x14ac:dyDescent="0.55000000000000004">
      <c r="A34" t="s">
        <v>17</v>
      </c>
      <c r="B34">
        <v>4</v>
      </c>
      <c r="C34">
        <v>3</v>
      </c>
      <c r="D34">
        <v>1</v>
      </c>
      <c r="E34">
        <v>5</v>
      </c>
      <c r="I34" t="s">
        <v>17</v>
      </c>
      <c r="J34" s="2">
        <v>0</v>
      </c>
      <c r="K34" s="2">
        <v>80</v>
      </c>
      <c r="L34" s="2">
        <v>80</v>
      </c>
      <c r="M34" s="2">
        <v>20</v>
      </c>
      <c r="N34">
        <f t="shared" si="4"/>
        <v>180</v>
      </c>
    </row>
    <row r="35" spans="1:17" x14ac:dyDescent="0.55000000000000004">
      <c r="A35" t="s">
        <v>24</v>
      </c>
      <c r="B35">
        <v>100</v>
      </c>
      <c r="C35">
        <v>80</v>
      </c>
      <c r="D35">
        <v>80</v>
      </c>
      <c r="E35">
        <v>100</v>
      </c>
      <c r="I35" t="s">
        <v>28</v>
      </c>
      <c r="J35">
        <f>SUM(J31:J34)</f>
        <v>100</v>
      </c>
      <c r="K35">
        <f t="shared" ref="K35:M35" si="5">SUM(K31:K34)</f>
        <v>80</v>
      </c>
      <c r="L35">
        <f t="shared" si="5"/>
        <v>80</v>
      </c>
      <c r="M35">
        <f t="shared" si="5"/>
        <v>100</v>
      </c>
      <c r="P35" t="s">
        <v>29</v>
      </c>
      <c r="Q35" s="6">
        <f>SUMPRODUCT(J31:M34,B31:E34)</f>
        <v>1310</v>
      </c>
    </row>
    <row r="36" spans="1:17" x14ac:dyDescent="0.55000000000000004">
      <c r="A36" s="1"/>
      <c r="B36" s="1"/>
    </row>
    <row r="37" spans="1:17" x14ac:dyDescent="0.55000000000000004">
      <c r="A37" t="s">
        <v>25</v>
      </c>
    </row>
    <row r="38" spans="1:17" x14ac:dyDescent="0.55000000000000004">
      <c r="A38" t="s">
        <v>26</v>
      </c>
      <c r="B38" t="s">
        <v>27</v>
      </c>
    </row>
    <row r="39" spans="1:17" x14ac:dyDescent="0.55000000000000004">
      <c r="A39" t="s">
        <v>17</v>
      </c>
      <c r="B39">
        <v>530</v>
      </c>
    </row>
    <row r="40" spans="1:17" x14ac:dyDescent="0.55000000000000004">
      <c r="A40" s="1"/>
      <c r="B40" s="1"/>
    </row>
    <row r="42" spans="1:17" x14ac:dyDescent="0.55000000000000004">
      <c r="I42" t="s">
        <v>30</v>
      </c>
      <c r="J42" s="18">
        <f>SUM(Q26,Q35,B39)</f>
        <v>2820</v>
      </c>
    </row>
  </sheetData>
  <mergeCells count="17">
    <mergeCell ref="G8:I8"/>
    <mergeCell ref="G3:I3"/>
    <mergeCell ref="G12:I12"/>
    <mergeCell ref="K12:L12"/>
    <mergeCell ref="G5:I5"/>
    <mergeCell ref="K5:L5"/>
    <mergeCell ref="G6:I6"/>
    <mergeCell ref="K6:L6"/>
    <mergeCell ref="G7:I7"/>
    <mergeCell ref="G11:I11"/>
    <mergeCell ref="K11:L11"/>
    <mergeCell ref="G10:I10"/>
    <mergeCell ref="G9:I9"/>
    <mergeCell ref="K7:L7"/>
    <mergeCell ref="K8:L8"/>
    <mergeCell ref="K9:L9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 Analysis-Los Angeles</vt:lpstr>
      <vt:lpstr>Part 1 Analysis-Galveston</vt:lpstr>
      <vt:lpstr>Part 1 Analysis-St. Louis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L Parker</dc:creator>
  <cp:lastModifiedBy>Don parker</cp:lastModifiedBy>
  <dcterms:created xsi:type="dcterms:W3CDTF">2022-11-29T17:03:48Z</dcterms:created>
  <dcterms:modified xsi:type="dcterms:W3CDTF">2022-12-02T02:17:14Z</dcterms:modified>
</cp:coreProperties>
</file>