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parkerd9\OneDrive - Ferris State University\Desktop\"/>
    </mc:Choice>
  </mc:AlternateContent>
  <xr:revisionPtr revIDLastSave="0" documentId="13_ncr:1_{768C2C49-BA12-4C86-AEC5-ECDAC210B79D}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No Turn-Around" sheetId="15" r:id="rId1"/>
    <sheet name="Turn-Around" sheetId="16" r:id="rId2"/>
  </sheets>
  <definedNames>
    <definedName name="From" localSheetId="1">'Turn-Around'!$H$7:$H$109</definedName>
    <definedName name="From">'No Turn-Around'!$H$7:$H$109</definedName>
    <definedName name="Route" localSheetId="1">'Turn-Around'!$J$7:$J$109</definedName>
    <definedName name="Route">'No Turn-Around'!$J$7:$J$109</definedName>
    <definedName name="sencount" hidden="1">4</definedName>
    <definedName name="sencount2" hidden="1">3</definedName>
    <definedName name="solver_adj" localSheetId="0" hidden="1">'No Turn-Around'!$J$7:$J$109</definedName>
    <definedName name="solver_adj" localSheetId="1" hidden="1">'Turn-Around'!$J$7:$J$109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'No Turn-Around'!$G$102</definedName>
    <definedName name="solver_lhs1" localSheetId="1" hidden="1">'Turn-Around'!$G$102</definedName>
    <definedName name="solver_lhs2" localSheetId="0" hidden="1">'No Turn-Around'!$J$7:$J$28</definedName>
    <definedName name="solver_lhs2" localSheetId="1" hidden="1">'Turn-Around'!$J$7:$J$28</definedName>
    <definedName name="solver_lhs3" localSheetId="0" hidden="1">'No Turn-Around'!$M$7:$M$81</definedName>
    <definedName name="solver_lhs3" localSheetId="1" hidden="1">'Turn-Around'!$M$7:$M$81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'No Turn-Around'!$J$4</definedName>
    <definedName name="solver_opt" localSheetId="1" hidden="1">'Turn-Around'!$J$4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2</definedName>
    <definedName name="solver_rel3" localSheetId="1" hidden="1">2</definedName>
    <definedName name="solver_rhs1" localSheetId="0" hidden="1">'No Turn-Around'!$M$3</definedName>
    <definedName name="solver_rhs1" localSheetId="1" hidden="1">'Turn-Around'!$M$3</definedName>
    <definedName name="solver_rhs2" localSheetId="0" hidden="1">1</definedName>
    <definedName name="solver_rhs2" localSheetId="1" hidden="1">1</definedName>
    <definedName name="solver_rhs3" localSheetId="0" hidden="1">'No Turn-Around'!$O$7:$O$81</definedName>
    <definedName name="solver_rhs3" localSheetId="1" hidden="1">'Turn-Around'!$O$7:$O$81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</definedName>
    <definedName name="solver_tol" localSheetId="1" hidden="1">0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o" localSheetId="1">'Turn-Around'!$I$7:$I$109</definedName>
    <definedName name="To">'No Turn-Around'!$I$7:$I$109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2" i="16" l="1"/>
  <c r="M4" i="16" s="1"/>
  <c r="M81" i="16"/>
  <c r="M80" i="16"/>
  <c r="M79" i="16"/>
  <c r="M78" i="16"/>
  <c r="M77" i="16"/>
  <c r="M76" i="16"/>
  <c r="M75" i="16"/>
  <c r="M74" i="16"/>
  <c r="M73" i="16"/>
  <c r="M72" i="16"/>
  <c r="M71" i="16"/>
  <c r="M70" i="16"/>
  <c r="M69" i="16"/>
  <c r="M68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J3" i="16"/>
  <c r="G102" i="15"/>
  <c r="M4" i="15" s="1"/>
  <c r="J3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7" i="15"/>
  <c r="J4" i="16" l="1"/>
  <c r="J4" i="15"/>
</calcChain>
</file>

<file path=xl/sharedStrings.xml><?xml version="1.0" encoding="utf-8"?>
<sst xmlns="http://schemas.openxmlformats.org/spreadsheetml/2006/main" count="940" uniqueCount="126">
  <si>
    <t>Portland</t>
  </si>
  <si>
    <t>7:00pm</t>
    <phoneticPr fontId="4"/>
  </si>
  <si>
    <t>Revenue</t>
  </si>
  <si>
    <t>SEA0800</t>
  </si>
  <si>
    <t>SFO1000</t>
  </si>
  <si>
    <t>POR0900</t>
  </si>
  <si>
    <t>SEA1000</t>
  </si>
  <si>
    <t>POR1100</t>
  </si>
  <si>
    <t>SFO1030</t>
  </si>
  <si>
    <t>SEA1030</t>
  </si>
  <si>
    <t>SFO1230</t>
  </si>
  <si>
    <t>SEA1200</t>
  </si>
  <si>
    <t>POR1300</t>
  </si>
  <si>
    <t>SEA1300</t>
  </si>
  <si>
    <t>SFO1500</t>
  </si>
  <si>
    <t>SEA1400</t>
  </si>
  <si>
    <t>POR1500</t>
  </si>
  <si>
    <t>SEA1700</t>
  </si>
  <si>
    <t>SFO1900</t>
  </si>
  <si>
    <t>SEA1900</t>
  </si>
  <si>
    <t>POR2000</t>
  </si>
  <si>
    <t>POR0930</t>
  </si>
  <si>
    <t>SFO1100</t>
  </si>
  <si>
    <t>SFO1300</t>
  </si>
  <si>
    <t>POR1330</t>
  </si>
  <si>
    <t>SFO1530</t>
  </si>
  <si>
    <t>POR1530</t>
  </si>
  <si>
    <t>SFO1930</t>
  </si>
  <si>
    <t>SFO1130</t>
  </si>
  <si>
    <t>SEA1830</t>
  </si>
  <si>
    <t>SEA1230</t>
  </si>
  <si>
    <t>POR1200</t>
  </si>
  <si>
    <t>SFO1400</t>
  </si>
  <si>
    <t>POR1400</t>
  </si>
  <si>
    <t>SEA1530</t>
  </si>
  <si>
    <t>POR1600</t>
  </si>
  <si>
    <t>SFO1800</t>
  </si>
  <si>
    <t>POR1800</t>
  </si>
  <si>
    <t>SEA2000</t>
  </si>
  <si>
    <t>Depart</t>
  </si>
  <si>
    <t>Arrive</t>
  </si>
  <si>
    <t>San Francisco</t>
  </si>
  <si>
    <t>8:00am</t>
  </si>
  <si>
    <t>SEA0930</t>
  </si>
  <si>
    <t>SFO1200</t>
  </si>
  <si>
    <t>POR1130</t>
  </si>
  <si>
    <t>SFO1430</t>
  </si>
  <si>
    <t>SEA1430</t>
  </si>
  <si>
    <t>SFO1700</t>
  </si>
  <si>
    <t>SEA1500</t>
  </si>
  <si>
    <t>POR1630</t>
  </si>
  <si>
    <t>SEA1330</t>
  </si>
  <si>
    <t>9:00am</t>
  </si>
  <si>
    <t>9:30am</t>
  </si>
  <si>
    <t>11:30am</t>
  </si>
  <si>
    <t>10:00am</t>
  </si>
  <si>
    <t>10:30am</t>
  </si>
  <si>
    <t>12:00pm</t>
  </si>
  <si>
    <t>2:00pm</t>
  </si>
  <si>
    <t>2:30pm</t>
  </si>
  <si>
    <t>4:30pm</t>
  </si>
  <si>
    <t>3:00pm</t>
  </si>
  <si>
    <t>4:00pm</t>
  </si>
  <si>
    <t>5:00pm</t>
  </si>
  <si>
    <t>7:00pm</t>
  </si>
  <si>
    <t>6:30pm</t>
  </si>
  <si>
    <t>7:30pm</t>
  </si>
  <si>
    <t>11:00am</t>
  </si>
  <si>
    <t>12:30pm</t>
  </si>
  <si>
    <t>1:00pm</t>
  </si>
  <si>
    <t>5:30pm</t>
  </si>
  <si>
    <t>6:00pm</t>
  </si>
  <si>
    <t>SEA1930</t>
  </si>
  <si>
    <t>8:30am</t>
  </si>
  <si>
    <t>1:30pm</t>
  </si>
  <si>
    <t>SFO0800</t>
  </si>
  <si>
    <t>SFO0830</t>
  </si>
  <si>
    <t>($thousand)</t>
  </si>
  <si>
    <t>POR1030</t>
  </si>
  <si>
    <t>SFO1600</t>
  </si>
  <si>
    <t>Ground Arcs:</t>
  </si>
  <si>
    <t>SEA0830</t>
  </si>
  <si>
    <t>SEA0900</t>
  </si>
  <si>
    <t>SEA1100</t>
  </si>
  <si>
    <t>SEA1130</t>
  </si>
  <si>
    <t>SEA1600</t>
  </si>
  <si>
    <t>SEA1630</t>
  </si>
  <si>
    <t>SEA1730</t>
  </si>
  <si>
    <t>SEA1800</t>
  </si>
  <si>
    <t>POR0800</t>
  </si>
  <si>
    <t>POR0830</t>
  </si>
  <si>
    <t>POR1000</t>
  </si>
  <si>
    <t>POR1230</t>
  </si>
  <si>
    <t>POR1430</t>
  </si>
  <si>
    <t>POR1700</t>
  </si>
  <si>
    <t>POR1730</t>
  </si>
  <si>
    <t>POR1830</t>
  </si>
  <si>
    <t>POR1900</t>
  </si>
  <si>
    <t>POR1930</t>
  </si>
  <si>
    <t>SFO0900</t>
  </si>
  <si>
    <t>SFO0930</t>
  </si>
  <si>
    <t>SFO1330</t>
  </si>
  <si>
    <t>SFO1630</t>
  </si>
  <si>
    <t>SFO1730</t>
  </si>
  <si>
    <t>SFO1830</t>
  </si>
  <si>
    <t>SFO2000</t>
  </si>
  <si>
    <t>Fixed Daily Cost of Operating Airplane</t>
  </si>
  <si>
    <t>Overnight Flight Cost</t>
  </si>
  <si>
    <t>Flight #</t>
  </si>
  <si>
    <t>From</t>
  </si>
  <si>
    <t>To</t>
  </si>
  <si>
    <t>Seattle</t>
  </si>
  <si>
    <t>Scheduling Flights at Northwest Flights</t>
  </si>
  <si>
    <t>Overnight Arcs:</t>
  </si>
  <si>
    <t>Route</t>
  </si>
  <si>
    <t>Nodes</t>
  </si>
  <si>
    <t>Netflow</t>
  </si>
  <si>
    <t>Supply/Demand</t>
  </si>
  <si>
    <t>=</t>
  </si>
  <si>
    <t>Revenue:</t>
  </si>
  <si>
    <t>Profit:</t>
  </si>
  <si>
    <t># Planes</t>
  </si>
  <si>
    <t>Total:</t>
  </si>
  <si>
    <t>Cost:</t>
  </si>
  <si>
    <t>#Planes</t>
  </si>
  <si>
    <t>Profit ($thousand)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</si>
</sst>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sz val="10"/>
      <color indexed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workbookViewId="0">
      <selection activeCell="R18" sqref="R18"/>
    </sheetView>
  </sheetViews>
  <sheetFormatPr defaultColWidth="10.85546875" defaultRowHeight="12.75"/>
  <cols>
    <col min="1" max="1" width="2.85546875" style="2" customWidth="1"/>
    <col min="2" max="2" width="7.7109375" style="2" customWidth="1"/>
    <col min="3" max="3" width="13.28515625" style="2" customWidth="1"/>
    <col min="4" max="4" width="17" style="2" customWidth="1"/>
    <col min="5" max="5" width="9.28515625" style="2" customWidth="1"/>
    <col min="6" max="6" width="9.85546875" style="2" customWidth="1"/>
    <col min="7" max="10" width="10.85546875" style="2"/>
    <col min="11" max="12" width="10.85546875" style="2" customWidth="1"/>
    <col min="13" max="14" width="10.85546875" style="2"/>
    <col min="15" max="15" width="15.28515625" style="2" bestFit="1" customWidth="1"/>
    <col min="16" max="18" width="10.85546875" style="2" customWidth="1"/>
    <col min="19" max="19" width="15.7109375" style="2" bestFit="1" customWidth="1"/>
    <col min="20" max="20" width="9.28515625" style="2" customWidth="1"/>
    <col min="21" max="16384" width="10.85546875" style="2"/>
  </cols>
  <sheetData>
    <row r="1" spans="1:20" ht="18">
      <c r="A1" s="1" t="s">
        <v>112</v>
      </c>
      <c r="B1" s="1"/>
      <c r="C1" s="1"/>
      <c r="D1" s="1"/>
      <c r="E1" s="1"/>
      <c r="F1" s="1"/>
      <c r="G1" s="1"/>
    </row>
    <row r="3" spans="1:20">
      <c r="E3" s="5" t="s">
        <v>106</v>
      </c>
      <c r="F3" s="7">
        <v>30</v>
      </c>
      <c r="G3" s="2" t="s">
        <v>77</v>
      </c>
      <c r="I3" s="2" t="s">
        <v>119</v>
      </c>
      <c r="J3" s="2">
        <f>SUMPRODUCT(J7:J28,G7:G28)</f>
        <v>560</v>
      </c>
      <c r="L3" s="2" t="s">
        <v>121</v>
      </c>
      <c r="M3" s="2">
        <v>7</v>
      </c>
    </row>
    <row r="4" spans="1:20">
      <c r="E4" s="5" t="s">
        <v>107</v>
      </c>
      <c r="F4" s="7">
        <v>5</v>
      </c>
      <c r="G4" s="2" t="s">
        <v>77</v>
      </c>
      <c r="I4" s="2" t="s">
        <v>120</v>
      </c>
      <c r="J4" s="2">
        <f>J3 - M4</f>
        <v>345</v>
      </c>
      <c r="L4" s="2" t="s">
        <v>123</v>
      </c>
      <c r="M4" s="2">
        <f>M3 * F3 + F4*(G102 - J101 - J104 - J107)</f>
        <v>215</v>
      </c>
      <c r="R4" s="2" t="s">
        <v>124</v>
      </c>
      <c r="S4" s="2" t="s">
        <v>125</v>
      </c>
    </row>
    <row r="5" spans="1:20">
      <c r="R5" s="2">
        <v>1</v>
      </c>
      <c r="S5" s="2">
        <v>98</v>
      </c>
    </row>
    <row r="6" spans="1:20">
      <c r="B6" s="3" t="s">
        <v>108</v>
      </c>
      <c r="C6" s="3" t="s">
        <v>109</v>
      </c>
      <c r="D6" s="3" t="s">
        <v>110</v>
      </c>
      <c r="E6" s="3" t="s">
        <v>39</v>
      </c>
      <c r="F6" s="3" t="s">
        <v>40</v>
      </c>
      <c r="G6" s="3" t="s">
        <v>2</v>
      </c>
      <c r="H6" s="3" t="s">
        <v>109</v>
      </c>
      <c r="I6" s="3" t="s">
        <v>110</v>
      </c>
      <c r="J6" s="3" t="s">
        <v>114</v>
      </c>
      <c r="K6" s="3"/>
      <c r="L6" s="3" t="s">
        <v>115</v>
      </c>
      <c r="M6" s="3" t="s">
        <v>116</v>
      </c>
      <c r="N6" s="3"/>
      <c r="O6" s="3" t="s">
        <v>117</v>
      </c>
      <c r="P6" s="3"/>
      <c r="Q6" s="3"/>
      <c r="R6" s="2">
        <v>2</v>
      </c>
      <c r="S6" s="2">
        <v>184</v>
      </c>
      <c r="T6" s="10"/>
    </row>
    <row r="7" spans="1:20">
      <c r="B7" s="7">
        <v>1257</v>
      </c>
      <c r="C7" s="7" t="s">
        <v>111</v>
      </c>
      <c r="D7" s="7" t="s">
        <v>41</v>
      </c>
      <c r="E7" s="7" t="s">
        <v>42</v>
      </c>
      <c r="F7" s="7" t="s">
        <v>55</v>
      </c>
      <c r="G7" s="7">
        <v>37</v>
      </c>
      <c r="H7" s="2" t="s">
        <v>3</v>
      </c>
      <c r="I7" s="2" t="s">
        <v>4</v>
      </c>
      <c r="J7" s="12">
        <v>1</v>
      </c>
      <c r="L7" s="2" t="s">
        <v>89</v>
      </c>
      <c r="M7" s="2">
        <f t="shared" ref="M7:M38" si="0">SUMIF(From,L7,Route) - SUMIF(To,L7,Route)</f>
        <v>0</v>
      </c>
      <c r="N7" s="13" t="s">
        <v>118</v>
      </c>
      <c r="O7" s="6">
        <v>0</v>
      </c>
      <c r="R7" s="2">
        <v>3</v>
      </c>
      <c r="S7" s="2">
        <v>261</v>
      </c>
      <c r="T7" s="11"/>
    </row>
    <row r="8" spans="1:20">
      <c r="B8" s="7">
        <v>2576</v>
      </c>
      <c r="C8" s="7" t="s">
        <v>111</v>
      </c>
      <c r="D8" s="7" t="s">
        <v>0</v>
      </c>
      <c r="E8" s="7" t="s">
        <v>53</v>
      </c>
      <c r="F8" s="7" t="s">
        <v>56</v>
      </c>
      <c r="G8" s="7">
        <v>20</v>
      </c>
      <c r="H8" s="2" t="s">
        <v>43</v>
      </c>
      <c r="I8" s="2" t="s">
        <v>78</v>
      </c>
      <c r="J8" s="12">
        <v>1</v>
      </c>
      <c r="L8" s="2" t="s">
        <v>90</v>
      </c>
      <c r="M8" s="2">
        <f t="shared" si="0"/>
        <v>0</v>
      </c>
      <c r="N8" s="13" t="s">
        <v>118</v>
      </c>
      <c r="O8" s="6">
        <v>0</v>
      </c>
      <c r="R8" s="2">
        <v>4</v>
      </c>
      <c r="S8" s="2">
        <v>307</v>
      </c>
      <c r="T8" s="11"/>
    </row>
    <row r="9" spans="1:20">
      <c r="B9" s="7">
        <v>8312</v>
      </c>
      <c r="C9" s="7" t="s">
        <v>111</v>
      </c>
      <c r="D9" s="7" t="s">
        <v>41</v>
      </c>
      <c r="E9" s="7" t="s">
        <v>53</v>
      </c>
      <c r="F9" s="7" t="s">
        <v>54</v>
      </c>
      <c r="G9" s="7">
        <v>25</v>
      </c>
      <c r="H9" s="2" t="s">
        <v>43</v>
      </c>
      <c r="I9" s="2" t="s">
        <v>28</v>
      </c>
      <c r="J9" s="12">
        <v>1</v>
      </c>
      <c r="L9" s="2" t="s">
        <v>5</v>
      </c>
      <c r="M9" s="2">
        <f t="shared" si="0"/>
        <v>0</v>
      </c>
      <c r="N9" s="13" t="s">
        <v>118</v>
      </c>
      <c r="O9" s="6">
        <v>0</v>
      </c>
      <c r="R9" s="2">
        <v>5</v>
      </c>
      <c r="S9" s="2">
        <v>351</v>
      </c>
      <c r="T9" s="11"/>
    </row>
    <row r="10" spans="1:20">
      <c r="B10" s="7">
        <v>1109</v>
      </c>
      <c r="C10" s="7" t="s">
        <v>111</v>
      </c>
      <c r="D10" s="7" t="s">
        <v>41</v>
      </c>
      <c r="E10" s="7" t="s">
        <v>57</v>
      </c>
      <c r="F10" s="7" t="s">
        <v>58</v>
      </c>
      <c r="G10" s="7">
        <v>27</v>
      </c>
      <c r="H10" s="2" t="s">
        <v>11</v>
      </c>
      <c r="I10" s="2" t="s">
        <v>32</v>
      </c>
      <c r="J10" s="12">
        <v>1</v>
      </c>
      <c r="L10" s="2" t="s">
        <v>21</v>
      </c>
      <c r="M10" s="2">
        <f t="shared" si="0"/>
        <v>0</v>
      </c>
      <c r="N10" s="13" t="s">
        <v>118</v>
      </c>
      <c r="O10" s="6">
        <v>0</v>
      </c>
      <c r="R10" s="2">
        <v>6</v>
      </c>
      <c r="S10" s="2">
        <v>355</v>
      </c>
      <c r="T10" s="11"/>
    </row>
    <row r="11" spans="1:20">
      <c r="B11" s="7">
        <v>3752</v>
      </c>
      <c r="C11" s="7" t="s">
        <v>111</v>
      </c>
      <c r="D11" s="7" t="s">
        <v>41</v>
      </c>
      <c r="E11" s="7" t="s">
        <v>59</v>
      </c>
      <c r="F11" s="7" t="s">
        <v>60</v>
      </c>
      <c r="G11" s="7">
        <v>23</v>
      </c>
      <c r="H11" s="2" t="s">
        <v>47</v>
      </c>
      <c r="I11" s="2" t="s">
        <v>102</v>
      </c>
      <c r="J11" s="12">
        <v>1</v>
      </c>
      <c r="L11" s="2" t="s">
        <v>91</v>
      </c>
      <c r="M11" s="2">
        <f t="shared" si="0"/>
        <v>0</v>
      </c>
      <c r="N11" s="13" t="s">
        <v>118</v>
      </c>
      <c r="O11" s="6">
        <v>0</v>
      </c>
      <c r="R11" s="2">
        <v>7</v>
      </c>
      <c r="S11" s="2">
        <v>345</v>
      </c>
      <c r="T11" s="11"/>
    </row>
    <row r="12" spans="1:20">
      <c r="B12" s="7">
        <v>2498</v>
      </c>
      <c r="C12" s="7" t="s">
        <v>111</v>
      </c>
      <c r="D12" s="7" t="s">
        <v>0</v>
      </c>
      <c r="E12" s="7" t="s">
        <v>61</v>
      </c>
      <c r="F12" s="7" t="s">
        <v>62</v>
      </c>
      <c r="G12" s="7">
        <v>18</v>
      </c>
      <c r="H12" s="2" t="s">
        <v>49</v>
      </c>
      <c r="I12" s="2" t="s">
        <v>35</v>
      </c>
      <c r="J12" s="12">
        <v>1</v>
      </c>
      <c r="L12" s="2" t="s">
        <v>78</v>
      </c>
      <c r="M12" s="2">
        <f t="shared" si="0"/>
        <v>0</v>
      </c>
      <c r="N12" s="13" t="s">
        <v>118</v>
      </c>
      <c r="O12" s="6">
        <v>0</v>
      </c>
      <c r="S12" s="11"/>
      <c r="T12" s="11"/>
    </row>
    <row r="13" spans="1:20">
      <c r="B13" s="7">
        <v>8787</v>
      </c>
      <c r="C13" s="7" t="s">
        <v>111</v>
      </c>
      <c r="D13" s="7" t="s">
        <v>41</v>
      </c>
      <c r="E13" s="7" t="s">
        <v>63</v>
      </c>
      <c r="F13" s="7" t="s">
        <v>64</v>
      </c>
      <c r="G13" s="7">
        <v>29</v>
      </c>
      <c r="H13" s="2" t="s">
        <v>17</v>
      </c>
      <c r="I13" s="2" t="s">
        <v>18</v>
      </c>
      <c r="J13" s="12">
        <v>1</v>
      </c>
      <c r="L13" s="2" t="s">
        <v>7</v>
      </c>
      <c r="M13" s="2">
        <f t="shared" si="0"/>
        <v>0</v>
      </c>
      <c r="N13" s="13" t="s">
        <v>118</v>
      </c>
      <c r="O13" s="6">
        <v>0</v>
      </c>
      <c r="S13" s="11"/>
      <c r="T13" s="11"/>
    </row>
    <row r="14" spans="1:20">
      <c r="B14" s="7">
        <v>8423</v>
      </c>
      <c r="C14" s="7" t="s">
        <v>111</v>
      </c>
      <c r="D14" s="7" t="s">
        <v>0</v>
      </c>
      <c r="E14" s="7" t="s">
        <v>65</v>
      </c>
      <c r="F14" s="7" t="s">
        <v>66</v>
      </c>
      <c r="G14" s="7">
        <v>27</v>
      </c>
      <c r="H14" s="2" t="s">
        <v>29</v>
      </c>
      <c r="I14" s="2" t="s">
        <v>98</v>
      </c>
      <c r="J14" s="12">
        <v>1</v>
      </c>
      <c r="L14" s="2" t="s">
        <v>45</v>
      </c>
      <c r="M14" s="2">
        <f t="shared" si="0"/>
        <v>0</v>
      </c>
      <c r="N14" s="13" t="s">
        <v>118</v>
      </c>
      <c r="O14" s="6">
        <v>0</v>
      </c>
      <c r="S14" s="11"/>
      <c r="T14" s="11"/>
    </row>
    <row r="15" spans="1:20">
      <c r="B15" s="7">
        <v>7922</v>
      </c>
      <c r="C15" s="7" t="s">
        <v>0</v>
      </c>
      <c r="D15" s="7" t="s">
        <v>111</v>
      </c>
      <c r="E15" s="7" t="s">
        <v>52</v>
      </c>
      <c r="F15" s="7" t="s">
        <v>55</v>
      </c>
      <c r="G15" s="7">
        <v>20</v>
      </c>
      <c r="H15" s="2" t="s">
        <v>5</v>
      </c>
      <c r="I15" s="2" t="s">
        <v>6</v>
      </c>
      <c r="J15" s="12">
        <v>1</v>
      </c>
      <c r="L15" s="2" t="s">
        <v>31</v>
      </c>
      <c r="M15" s="2">
        <f t="shared" si="0"/>
        <v>0</v>
      </c>
      <c r="N15" s="13" t="s">
        <v>118</v>
      </c>
      <c r="O15" s="6">
        <v>0</v>
      </c>
      <c r="S15" s="11"/>
      <c r="T15" s="11"/>
    </row>
    <row r="16" spans="1:20">
      <c r="B16" s="7">
        <v>5623</v>
      </c>
      <c r="C16" s="7" t="s">
        <v>0</v>
      </c>
      <c r="D16" s="7" t="s">
        <v>41</v>
      </c>
      <c r="E16" s="7" t="s">
        <v>53</v>
      </c>
      <c r="F16" s="7" t="s">
        <v>67</v>
      </c>
      <c r="G16" s="7">
        <v>23</v>
      </c>
      <c r="H16" s="2" t="s">
        <v>21</v>
      </c>
      <c r="I16" s="2" t="s">
        <v>22</v>
      </c>
      <c r="J16" s="12">
        <v>1</v>
      </c>
      <c r="L16" s="2" t="s">
        <v>92</v>
      </c>
      <c r="M16" s="2">
        <f t="shared" si="0"/>
        <v>0</v>
      </c>
      <c r="N16" s="13" t="s">
        <v>118</v>
      </c>
      <c r="O16" s="6">
        <v>0</v>
      </c>
      <c r="S16" s="11"/>
      <c r="T16" s="11"/>
    </row>
    <row r="17" spans="2:20">
      <c r="B17" s="7">
        <v>2448</v>
      </c>
      <c r="C17" s="7" t="s">
        <v>0</v>
      </c>
      <c r="D17" s="7" t="s">
        <v>41</v>
      </c>
      <c r="E17" s="7" t="s">
        <v>67</v>
      </c>
      <c r="F17" s="7" t="s">
        <v>68</v>
      </c>
      <c r="G17" s="7">
        <v>19</v>
      </c>
      <c r="H17" s="2" t="s">
        <v>7</v>
      </c>
      <c r="I17" s="2" t="s">
        <v>10</v>
      </c>
      <c r="J17" s="12">
        <v>1</v>
      </c>
      <c r="L17" s="2" t="s">
        <v>12</v>
      </c>
      <c r="M17" s="2">
        <f t="shared" si="0"/>
        <v>0</v>
      </c>
      <c r="N17" s="13" t="s">
        <v>118</v>
      </c>
      <c r="O17" s="6">
        <v>0</v>
      </c>
      <c r="S17" s="11"/>
      <c r="T17" s="11"/>
    </row>
    <row r="18" spans="2:20">
      <c r="B18" s="7">
        <v>1842</v>
      </c>
      <c r="C18" s="7" t="s">
        <v>0</v>
      </c>
      <c r="D18" s="7" t="s">
        <v>111</v>
      </c>
      <c r="E18" s="7" t="s">
        <v>57</v>
      </c>
      <c r="F18" s="7" t="s">
        <v>69</v>
      </c>
      <c r="G18" s="7">
        <v>21</v>
      </c>
      <c r="H18" s="2" t="s">
        <v>31</v>
      </c>
      <c r="I18" s="2" t="s">
        <v>13</v>
      </c>
      <c r="J18" s="12">
        <v>1</v>
      </c>
      <c r="L18" s="2" t="s">
        <v>24</v>
      </c>
      <c r="M18" s="2">
        <f t="shared" si="0"/>
        <v>0</v>
      </c>
      <c r="N18" s="13" t="s">
        <v>118</v>
      </c>
      <c r="O18" s="6">
        <v>0</v>
      </c>
      <c r="S18" s="11"/>
      <c r="T18" s="11"/>
    </row>
    <row r="19" spans="2:20">
      <c r="B19" s="7">
        <v>3487</v>
      </c>
      <c r="C19" s="7" t="s">
        <v>0</v>
      </c>
      <c r="D19" s="7" t="s">
        <v>111</v>
      </c>
      <c r="E19" s="7" t="s">
        <v>58</v>
      </c>
      <c r="F19" s="7" t="s">
        <v>61</v>
      </c>
      <c r="G19" s="7">
        <v>22</v>
      </c>
      <c r="H19" s="2" t="s">
        <v>33</v>
      </c>
      <c r="I19" s="2" t="s">
        <v>49</v>
      </c>
      <c r="J19" s="12">
        <v>1</v>
      </c>
      <c r="L19" s="2" t="s">
        <v>33</v>
      </c>
      <c r="M19" s="2">
        <f t="shared" si="0"/>
        <v>0</v>
      </c>
      <c r="N19" s="13" t="s">
        <v>118</v>
      </c>
      <c r="O19" s="6">
        <v>0</v>
      </c>
      <c r="S19" s="11"/>
      <c r="T19" s="11"/>
    </row>
    <row r="20" spans="2:20">
      <c r="B20" s="7">
        <v>4361</v>
      </c>
      <c r="C20" s="7" t="s">
        <v>0</v>
      </c>
      <c r="D20" s="7" t="s">
        <v>41</v>
      </c>
      <c r="E20" s="7" t="s">
        <v>62</v>
      </c>
      <c r="F20" s="7" t="s">
        <v>70</v>
      </c>
      <c r="G20" s="7">
        <v>29</v>
      </c>
      <c r="H20" s="2" t="s">
        <v>35</v>
      </c>
      <c r="I20" s="2" t="s">
        <v>103</v>
      </c>
      <c r="J20" s="12">
        <v>1</v>
      </c>
      <c r="L20" s="2" t="s">
        <v>93</v>
      </c>
      <c r="M20" s="2">
        <f t="shared" si="0"/>
        <v>0</v>
      </c>
      <c r="N20" s="13" t="s">
        <v>118</v>
      </c>
      <c r="O20" s="6">
        <v>0</v>
      </c>
      <c r="S20" s="11"/>
      <c r="T20" s="11"/>
    </row>
    <row r="21" spans="2:20">
      <c r="B21" s="7">
        <v>4299</v>
      </c>
      <c r="C21" s="7" t="s">
        <v>0</v>
      </c>
      <c r="D21" s="7" t="s">
        <v>111</v>
      </c>
      <c r="E21" s="7" t="s">
        <v>71</v>
      </c>
      <c r="F21" s="7" t="s">
        <v>1</v>
      </c>
      <c r="G21" s="7">
        <v>27</v>
      </c>
      <c r="H21" s="2" t="s">
        <v>37</v>
      </c>
      <c r="I21" s="2" t="s">
        <v>19</v>
      </c>
      <c r="J21" s="12">
        <v>1</v>
      </c>
      <c r="L21" s="2" t="s">
        <v>16</v>
      </c>
      <c r="M21" s="2">
        <f t="shared" si="0"/>
        <v>0</v>
      </c>
      <c r="N21" s="13" t="s">
        <v>118</v>
      </c>
      <c r="O21" s="6">
        <v>0</v>
      </c>
      <c r="S21" s="11"/>
      <c r="T21" s="11"/>
    </row>
    <row r="22" spans="2:20">
      <c r="B22" s="7">
        <v>1288</v>
      </c>
      <c r="C22" s="7" t="s">
        <v>41</v>
      </c>
      <c r="D22" s="7" t="s">
        <v>111</v>
      </c>
      <c r="E22" s="7" t="s">
        <v>42</v>
      </c>
      <c r="F22" s="7" t="s">
        <v>55</v>
      </c>
      <c r="G22" s="7">
        <v>32</v>
      </c>
      <c r="H22" s="2" t="s">
        <v>75</v>
      </c>
      <c r="I22" s="2" t="s">
        <v>6</v>
      </c>
      <c r="J22" s="12">
        <v>1</v>
      </c>
      <c r="L22" s="2" t="s">
        <v>26</v>
      </c>
      <c r="M22" s="2">
        <f t="shared" si="0"/>
        <v>0</v>
      </c>
      <c r="N22" s="13" t="s">
        <v>118</v>
      </c>
      <c r="O22" s="6">
        <v>0</v>
      </c>
      <c r="S22" s="11"/>
      <c r="T22" s="11"/>
    </row>
    <row r="23" spans="2:20">
      <c r="B23" s="7">
        <v>3335</v>
      </c>
      <c r="C23" s="7" t="s">
        <v>41</v>
      </c>
      <c r="D23" s="7" t="s">
        <v>0</v>
      </c>
      <c r="E23" s="7" t="s">
        <v>73</v>
      </c>
      <c r="F23" s="7" t="s">
        <v>55</v>
      </c>
      <c r="G23" s="7">
        <v>26</v>
      </c>
      <c r="H23" s="2" t="s">
        <v>76</v>
      </c>
      <c r="I23" s="2" t="s">
        <v>91</v>
      </c>
      <c r="J23" s="12">
        <v>1</v>
      </c>
      <c r="L23" s="2" t="s">
        <v>35</v>
      </c>
      <c r="M23" s="2">
        <f t="shared" si="0"/>
        <v>0</v>
      </c>
      <c r="N23" s="13" t="s">
        <v>118</v>
      </c>
      <c r="O23" s="6">
        <v>0</v>
      </c>
    </row>
    <row r="24" spans="2:20">
      <c r="B24" s="7">
        <v>9348</v>
      </c>
      <c r="C24" s="7" t="s">
        <v>41</v>
      </c>
      <c r="D24" s="7" t="s">
        <v>111</v>
      </c>
      <c r="E24" s="8" t="s">
        <v>56</v>
      </c>
      <c r="F24" s="8" t="s">
        <v>68</v>
      </c>
      <c r="G24" s="7">
        <v>24</v>
      </c>
      <c r="H24" s="2" t="s">
        <v>8</v>
      </c>
      <c r="I24" s="2" t="s">
        <v>30</v>
      </c>
      <c r="J24" s="12">
        <v>1</v>
      </c>
      <c r="L24" s="2" t="s">
        <v>50</v>
      </c>
      <c r="M24" s="2">
        <f t="shared" si="0"/>
        <v>0</v>
      </c>
      <c r="N24" s="13" t="s">
        <v>118</v>
      </c>
      <c r="O24" s="6">
        <v>0</v>
      </c>
    </row>
    <row r="25" spans="2:20">
      <c r="B25" s="7">
        <v>7400</v>
      </c>
      <c r="C25" s="7" t="s">
        <v>41</v>
      </c>
      <c r="D25" s="7" t="s">
        <v>111</v>
      </c>
      <c r="E25" s="7" t="s">
        <v>57</v>
      </c>
      <c r="F25" s="7" t="s">
        <v>58</v>
      </c>
      <c r="G25" s="7">
        <v>27</v>
      </c>
      <c r="H25" s="2" t="s">
        <v>44</v>
      </c>
      <c r="I25" s="2" t="s">
        <v>15</v>
      </c>
      <c r="J25" s="12">
        <v>1</v>
      </c>
      <c r="L25" s="2" t="s">
        <v>94</v>
      </c>
      <c r="M25" s="2">
        <f t="shared" si="0"/>
        <v>0</v>
      </c>
      <c r="N25" s="13" t="s">
        <v>118</v>
      </c>
      <c r="O25" s="6">
        <v>0</v>
      </c>
    </row>
    <row r="26" spans="2:20">
      <c r="B26" s="7">
        <v>7328</v>
      </c>
      <c r="C26" s="7" t="s">
        <v>41</v>
      </c>
      <c r="D26" s="7" t="s">
        <v>0</v>
      </c>
      <c r="E26" s="7" t="s">
        <v>57</v>
      </c>
      <c r="F26" s="7" t="s">
        <v>74</v>
      </c>
      <c r="G26" s="7">
        <v>24</v>
      </c>
      <c r="H26" s="2" t="s">
        <v>44</v>
      </c>
      <c r="I26" s="2" t="s">
        <v>24</v>
      </c>
      <c r="J26" s="12">
        <v>1</v>
      </c>
      <c r="L26" s="2" t="s">
        <v>95</v>
      </c>
      <c r="M26" s="2">
        <f t="shared" si="0"/>
        <v>0</v>
      </c>
      <c r="N26" s="13" t="s">
        <v>118</v>
      </c>
      <c r="O26" s="6">
        <v>0</v>
      </c>
    </row>
    <row r="27" spans="2:20">
      <c r="B27" s="7">
        <v>6386</v>
      </c>
      <c r="C27" s="7" t="s">
        <v>41</v>
      </c>
      <c r="D27" s="7" t="s">
        <v>0</v>
      </c>
      <c r="E27" s="7" t="s">
        <v>62</v>
      </c>
      <c r="F27" s="7" t="s">
        <v>70</v>
      </c>
      <c r="G27" s="7">
        <v>28</v>
      </c>
      <c r="H27" s="2" t="s">
        <v>79</v>
      </c>
      <c r="I27" s="2" t="s">
        <v>95</v>
      </c>
      <c r="J27" s="12">
        <v>1</v>
      </c>
      <c r="L27" s="2" t="s">
        <v>37</v>
      </c>
      <c r="M27" s="2">
        <f t="shared" si="0"/>
        <v>0</v>
      </c>
      <c r="N27" s="13" t="s">
        <v>118</v>
      </c>
      <c r="O27" s="6">
        <v>0</v>
      </c>
    </row>
    <row r="28" spans="2:20">
      <c r="B28" s="7">
        <v>6923</v>
      </c>
      <c r="C28" s="7" t="s">
        <v>41</v>
      </c>
      <c r="D28" s="7" t="s">
        <v>111</v>
      </c>
      <c r="E28" s="7" t="s">
        <v>63</v>
      </c>
      <c r="F28" s="7" t="s">
        <v>64</v>
      </c>
      <c r="G28" s="7">
        <v>32</v>
      </c>
      <c r="H28" s="2" t="s">
        <v>48</v>
      </c>
      <c r="I28" s="2" t="s">
        <v>19</v>
      </c>
      <c r="J28" s="12">
        <v>1</v>
      </c>
      <c r="L28" s="2" t="s">
        <v>96</v>
      </c>
      <c r="M28" s="2">
        <f t="shared" si="0"/>
        <v>0</v>
      </c>
      <c r="N28" s="13" t="s">
        <v>118</v>
      </c>
      <c r="O28" s="6">
        <v>0</v>
      </c>
    </row>
    <row r="29" spans="2:20">
      <c r="G29" s="4" t="s">
        <v>80</v>
      </c>
      <c r="H29" s="2" t="s">
        <v>3</v>
      </c>
      <c r="I29" s="2" t="s">
        <v>81</v>
      </c>
      <c r="J29" s="12">
        <v>2</v>
      </c>
      <c r="L29" s="2" t="s">
        <v>97</v>
      </c>
      <c r="M29" s="2">
        <f t="shared" si="0"/>
        <v>0</v>
      </c>
      <c r="N29" s="13" t="s">
        <v>118</v>
      </c>
      <c r="O29" s="6">
        <v>0</v>
      </c>
    </row>
    <row r="30" spans="2:20">
      <c r="H30" s="2" t="s">
        <v>81</v>
      </c>
      <c r="I30" s="2" t="s">
        <v>82</v>
      </c>
      <c r="J30" s="12">
        <v>2</v>
      </c>
      <c r="L30" s="2" t="s">
        <v>98</v>
      </c>
      <c r="M30" s="2">
        <f t="shared" si="0"/>
        <v>0</v>
      </c>
      <c r="N30" s="13" t="s">
        <v>118</v>
      </c>
      <c r="O30" s="6">
        <v>0</v>
      </c>
    </row>
    <row r="31" spans="2:20">
      <c r="C31" s="5"/>
      <c r="D31" s="6"/>
      <c r="H31" s="2" t="s">
        <v>82</v>
      </c>
      <c r="I31" s="2" t="s">
        <v>43</v>
      </c>
      <c r="J31" s="12">
        <v>2</v>
      </c>
      <c r="L31" s="2" t="s">
        <v>20</v>
      </c>
      <c r="M31" s="2">
        <f t="shared" si="0"/>
        <v>0</v>
      </c>
      <c r="N31" s="13" t="s">
        <v>118</v>
      </c>
      <c r="O31" s="6">
        <v>0</v>
      </c>
    </row>
    <row r="32" spans="2:20">
      <c r="C32" s="5"/>
      <c r="D32" s="6"/>
      <c r="H32" s="2" t="s">
        <v>43</v>
      </c>
      <c r="I32" s="2" t="s">
        <v>6</v>
      </c>
      <c r="J32" s="12">
        <v>0</v>
      </c>
      <c r="L32" s="2" t="s">
        <v>3</v>
      </c>
      <c r="M32" s="2">
        <f t="shared" si="0"/>
        <v>0</v>
      </c>
      <c r="N32" s="13" t="s">
        <v>118</v>
      </c>
      <c r="O32" s="6">
        <v>0</v>
      </c>
    </row>
    <row r="33" spans="3:15">
      <c r="C33" s="5"/>
      <c r="D33" s="6"/>
      <c r="H33" s="2" t="s">
        <v>6</v>
      </c>
      <c r="I33" s="2" t="s">
        <v>9</v>
      </c>
      <c r="J33" s="12">
        <v>2</v>
      </c>
      <c r="L33" s="2" t="s">
        <v>81</v>
      </c>
      <c r="M33" s="2">
        <f t="shared" si="0"/>
        <v>0</v>
      </c>
      <c r="N33" s="13" t="s">
        <v>118</v>
      </c>
      <c r="O33" s="6">
        <v>0</v>
      </c>
    </row>
    <row r="34" spans="3:15">
      <c r="D34" s="6"/>
      <c r="H34" s="2" t="s">
        <v>9</v>
      </c>
      <c r="I34" s="2" t="s">
        <v>83</v>
      </c>
      <c r="J34" s="12">
        <v>2</v>
      </c>
      <c r="L34" s="2" t="s">
        <v>82</v>
      </c>
      <c r="M34" s="2">
        <f t="shared" si="0"/>
        <v>0</v>
      </c>
      <c r="N34" s="13" t="s">
        <v>118</v>
      </c>
      <c r="O34" s="6">
        <v>0</v>
      </c>
    </row>
    <row r="35" spans="3:15">
      <c r="C35" s="5"/>
      <c r="D35" s="6"/>
      <c r="H35" s="2" t="s">
        <v>83</v>
      </c>
      <c r="I35" s="2" t="s">
        <v>84</v>
      </c>
      <c r="J35" s="12">
        <v>2</v>
      </c>
      <c r="L35" s="2" t="s">
        <v>43</v>
      </c>
      <c r="M35" s="2">
        <f t="shared" si="0"/>
        <v>0</v>
      </c>
      <c r="N35" s="13" t="s">
        <v>118</v>
      </c>
      <c r="O35" s="6">
        <v>0</v>
      </c>
    </row>
    <row r="36" spans="3:15">
      <c r="C36" s="5"/>
      <c r="D36" s="6"/>
      <c r="H36" s="2" t="s">
        <v>84</v>
      </c>
      <c r="I36" s="2" t="s">
        <v>11</v>
      </c>
      <c r="J36" s="12">
        <v>2</v>
      </c>
      <c r="L36" s="2" t="s">
        <v>6</v>
      </c>
      <c r="M36" s="2">
        <f t="shared" si="0"/>
        <v>0</v>
      </c>
      <c r="N36" s="13" t="s">
        <v>118</v>
      </c>
      <c r="O36" s="6">
        <v>0</v>
      </c>
    </row>
    <row r="37" spans="3:15">
      <c r="C37" s="5"/>
      <c r="D37" s="6"/>
      <c r="H37" s="2" t="s">
        <v>11</v>
      </c>
      <c r="I37" s="2" t="s">
        <v>30</v>
      </c>
      <c r="J37" s="12">
        <v>1</v>
      </c>
      <c r="L37" s="2" t="s">
        <v>9</v>
      </c>
      <c r="M37" s="2">
        <f t="shared" si="0"/>
        <v>0</v>
      </c>
      <c r="N37" s="13" t="s">
        <v>118</v>
      </c>
      <c r="O37" s="6">
        <v>0</v>
      </c>
    </row>
    <row r="38" spans="3:15">
      <c r="C38" s="5"/>
      <c r="D38" s="6"/>
      <c r="H38" s="2" t="s">
        <v>30</v>
      </c>
      <c r="I38" s="2" t="s">
        <v>13</v>
      </c>
      <c r="J38" s="12">
        <v>2</v>
      </c>
      <c r="L38" s="2" t="s">
        <v>83</v>
      </c>
      <c r="M38" s="2">
        <f t="shared" si="0"/>
        <v>0</v>
      </c>
      <c r="N38" s="13" t="s">
        <v>118</v>
      </c>
      <c r="O38" s="6">
        <v>0</v>
      </c>
    </row>
    <row r="39" spans="3:15">
      <c r="H39" s="2" t="s">
        <v>13</v>
      </c>
      <c r="I39" s="2" t="s">
        <v>51</v>
      </c>
      <c r="J39" s="12">
        <v>3</v>
      </c>
      <c r="L39" s="2" t="s">
        <v>84</v>
      </c>
      <c r="M39" s="2">
        <f t="shared" ref="M39:M70" si="1">SUMIF(From,L39,Route) - SUMIF(To,L39,Route)</f>
        <v>0</v>
      </c>
      <c r="N39" s="13" t="s">
        <v>118</v>
      </c>
      <c r="O39" s="6">
        <v>0</v>
      </c>
    </row>
    <row r="40" spans="3:15">
      <c r="H40" s="2" t="s">
        <v>51</v>
      </c>
      <c r="I40" s="2" t="s">
        <v>15</v>
      </c>
      <c r="J40" s="12">
        <v>3</v>
      </c>
      <c r="L40" s="2" t="s">
        <v>11</v>
      </c>
      <c r="M40" s="2">
        <f t="shared" si="1"/>
        <v>0</v>
      </c>
      <c r="N40" s="13" t="s">
        <v>118</v>
      </c>
      <c r="O40" s="6">
        <v>0</v>
      </c>
    </row>
    <row r="41" spans="3:15">
      <c r="H41" s="2" t="s">
        <v>15</v>
      </c>
      <c r="I41" s="2" t="s">
        <v>47</v>
      </c>
      <c r="J41" s="12">
        <v>4</v>
      </c>
      <c r="L41" s="2" t="s">
        <v>30</v>
      </c>
      <c r="M41" s="2">
        <f t="shared" si="1"/>
        <v>0</v>
      </c>
      <c r="N41" s="13" t="s">
        <v>118</v>
      </c>
      <c r="O41" s="6">
        <v>0</v>
      </c>
    </row>
    <row r="42" spans="3:15">
      <c r="H42" s="2" t="s">
        <v>47</v>
      </c>
      <c r="I42" s="2" t="s">
        <v>49</v>
      </c>
      <c r="J42" s="12">
        <v>3</v>
      </c>
      <c r="L42" s="2" t="s">
        <v>13</v>
      </c>
      <c r="M42" s="2">
        <f t="shared" si="1"/>
        <v>0</v>
      </c>
      <c r="N42" s="13" t="s">
        <v>118</v>
      </c>
      <c r="O42" s="6">
        <v>0</v>
      </c>
    </row>
    <row r="43" spans="3:15">
      <c r="C43" s="3"/>
      <c r="D43" s="3"/>
      <c r="H43" s="2" t="s">
        <v>49</v>
      </c>
      <c r="I43" s="2" t="s">
        <v>34</v>
      </c>
      <c r="J43" s="12">
        <v>3</v>
      </c>
      <c r="L43" s="2" t="s">
        <v>51</v>
      </c>
      <c r="M43" s="2">
        <f t="shared" si="1"/>
        <v>0</v>
      </c>
      <c r="N43" s="13" t="s">
        <v>118</v>
      </c>
      <c r="O43" s="6">
        <v>0</v>
      </c>
    </row>
    <row r="44" spans="3:15">
      <c r="D44" s="9"/>
      <c r="H44" s="2" t="s">
        <v>34</v>
      </c>
      <c r="I44" s="2" t="s">
        <v>85</v>
      </c>
      <c r="J44" s="12">
        <v>3</v>
      </c>
      <c r="L44" s="2" t="s">
        <v>15</v>
      </c>
      <c r="M44" s="2">
        <f t="shared" si="1"/>
        <v>0</v>
      </c>
      <c r="N44" s="13" t="s">
        <v>118</v>
      </c>
      <c r="O44" s="6">
        <v>0</v>
      </c>
    </row>
    <row r="45" spans="3:15">
      <c r="H45" s="2" t="s">
        <v>85</v>
      </c>
      <c r="I45" s="2" t="s">
        <v>86</v>
      </c>
      <c r="J45" s="12">
        <v>3</v>
      </c>
      <c r="L45" s="2" t="s">
        <v>47</v>
      </c>
      <c r="M45" s="2">
        <f t="shared" si="1"/>
        <v>0</v>
      </c>
      <c r="N45" s="13" t="s">
        <v>118</v>
      </c>
      <c r="O45" s="6">
        <v>0</v>
      </c>
    </row>
    <row r="46" spans="3:15">
      <c r="H46" s="2" t="s">
        <v>86</v>
      </c>
      <c r="I46" s="2" t="s">
        <v>17</v>
      </c>
      <c r="J46" s="12">
        <v>3</v>
      </c>
      <c r="L46" s="2" t="s">
        <v>49</v>
      </c>
      <c r="M46" s="2">
        <f t="shared" si="1"/>
        <v>0</v>
      </c>
      <c r="N46" s="13" t="s">
        <v>118</v>
      </c>
      <c r="O46" s="6">
        <v>0</v>
      </c>
    </row>
    <row r="47" spans="3:15">
      <c r="H47" s="2" t="s">
        <v>17</v>
      </c>
      <c r="I47" s="2" t="s">
        <v>87</v>
      </c>
      <c r="J47" s="12">
        <v>2</v>
      </c>
      <c r="L47" s="2" t="s">
        <v>34</v>
      </c>
      <c r="M47" s="2">
        <f t="shared" si="1"/>
        <v>0</v>
      </c>
      <c r="N47" s="13" t="s">
        <v>118</v>
      </c>
      <c r="O47" s="6">
        <v>0</v>
      </c>
    </row>
    <row r="48" spans="3:15">
      <c r="H48" s="2" t="s">
        <v>87</v>
      </c>
      <c r="I48" s="2" t="s">
        <v>88</v>
      </c>
      <c r="J48" s="12">
        <v>2</v>
      </c>
      <c r="L48" s="2" t="s">
        <v>85</v>
      </c>
      <c r="M48" s="2">
        <f t="shared" si="1"/>
        <v>0</v>
      </c>
      <c r="N48" s="13" t="s">
        <v>118</v>
      </c>
      <c r="O48" s="6">
        <v>0</v>
      </c>
    </row>
    <row r="49" spans="8:15">
      <c r="H49" s="2" t="s">
        <v>88</v>
      </c>
      <c r="I49" s="2" t="s">
        <v>29</v>
      </c>
      <c r="J49" s="12">
        <v>2</v>
      </c>
      <c r="L49" s="2" t="s">
        <v>86</v>
      </c>
      <c r="M49" s="2">
        <f t="shared" si="1"/>
        <v>0</v>
      </c>
      <c r="N49" s="13" t="s">
        <v>118</v>
      </c>
      <c r="O49" s="6">
        <v>0</v>
      </c>
    </row>
    <row r="50" spans="8:15">
      <c r="H50" s="2" t="s">
        <v>29</v>
      </c>
      <c r="I50" s="2" t="s">
        <v>19</v>
      </c>
      <c r="J50" s="12">
        <v>1</v>
      </c>
      <c r="L50" s="2" t="s">
        <v>17</v>
      </c>
      <c r="M50" s="2">
        <f t="shared" si="1"/>
        <v>0</v>
      </c>
      <c r="N50" s="13" t="s">
        <v>118</v>
      </c>
      <c r="O50" s="6">
        <v>0</v>
      </c>
    </row>
    <row r="51" spans="8:15">
      <c r="H51" s="2" t="s">
        <v>19</v>
      </c>
      <c r="I51" s="2" t="s">
        <v>72</v>
      </c>
      <c r="J51" s="12">
        <v>3</v>
      </c>
      <c r="L51" s="2" t="s">
        <v>87</v>
      </c>
      <c r="M51" s="2">
        <f t="shared" si="1"/>
        <v>0</v>
      </c>
      <c r="N51" s="13" t="s">
        <v>118</v>
      </c>
      <c r="O51" s="6">
        <v>0</v>
      </c>
    </row>
    <row r="52" spans="8:15">
      <c r="H52" s="2" t="s">
        <v>72</v>
      </c>
      <c r="I52" s="2" t="s">
        <v>38</v>
      </c>
      <c r="J52" s="12">
        <v>3</v>
      </c>
      <c r="L52" s="2" t="s">
        <v>88</v>
      </c>
      <c r="M52" s="2">
        <f t="shared" si="1"/>
        <v>0</v>
      </c>
      <c r="N52" s="13" t="s">
        <v>118</v>
      </c>
      <c r="O52" s="6">
        <v>0</v>
      </c>
    </row>
    <row r="53" spans="8:15">
      <c r="H53" s="2" t="s">
        <v>89</v>
      </c>
      <c r="I53" s="2" t="s">
        <v>90</v>
      </c>
      <c r="J53" s="12">
        <v>2</v>
      </c>
      <c r="L53" s="2" t="s">
        <v>29</v>
      </c>
      <c r="M53" s="2">
        <f t="shared" si="1"/>
        <v>0</v>
      </c>
      <c r="N53" s="13" t="s">
        <v>118</v>
      </c>
      <c r="O53" s="6">
        <v>0</v>
      </c>
    </row>
    <row r="54" spans="8:15">
      <c r="H54" s="2" t="s">
        <v>90</v>
      </c>
      <c r="I54" s="2" t="s">
        <v>5</v>
      </c>
      <c r="J54" s="12">
        <v>2</v>
      </c>
      <c r="L54" s="2" t="s">
        <v>19</v>
      </c>
      <c r="M54" s="2">
        <f t="shared" si="1"/>
        <v>0</v>
      </c>
      <c r="N54" s="13" t="s">
        <v>118</v>
      </c>
      <c r="O54" s="6">
        <v>0</v>
      </c>
    </row>
    <row r="55" spans="8:15">
      <c r="H55" s="2" t="s">
        <v>5</v>
      </c>
      <c r="I55" s="2" t="s">
        <v>21</v>
      </c>
      <c r="J55" s="12">
        <v>1</v>
      </c>
      <c r="L55" s="2" t="s">
        <v>72</v>
      </c>
      <c r="M55" s="2">
        <f t="shared" si="1"/>
        <v>0</v>
      </c>
      <c r="N55" s="13" t="s">
        <v>118</v>
      </c>
      <c r="O55" s="6">
        <v>0</v>
      </c>
    </row>
    <row r="56" spans="8:15">
      <c r="H56" s="2" t="s">
        <v>21</v>
      </c>
      <c r="I56" s="2" t="s">
        <v>91</v>
      </c>
      <c r="J56" s="12">
        <v>0</v>
      </c>
      <c r="L56" s="2" t="s">
        <v>38</v>
      </c>
      <c r="M56" s="2">
        <f t="shared" si="1"/>
        <v>0</v>
      </c>
      <c r="N56" s="13" t="s">
        <v>118</v>
      </c>
      <c r="O56" s="6">
        <v>0</v>
      </c>
    </row>
    <row r="57" spans="8:15">
      <c r="H57" s="2" t="s">
        <v>91</v>
      </c>
      <c r="I57" s="2" t="s">
        <v>78</v>
      </c>
      <c r="J57" s="12">
        <v>1</v>
      </c>
      <c r="L57" s="2" t="s">
        <v>75</v>
      </c>
      <c r="M57" s="2">
        <f t="shared" si="1"/>
        <v>0</v>
      </c>
      <c r="N57" s="13" t="s">
        <v>118</v>
      </c>
      <c r="O57" s="6">
        <v>0</v>
      </c>
    </row>
    <row r="58" spans="8:15">
      <c r="H58" s="2" t="s">
        <v>78</v>
      </c>
      <c r="I58" s="2" t="s">
        <v>7</v>
      </c>
      <c r="J58" s="12">
        <v>2</v>
      </c>
      <c r="L58" s="2" t="s">
        <v>76</v>
      </c>
      <c r="M58" s="2">
        <f t="shared" si="1"/>
        <v>0</v>
      </c>
      <c r="N58" s="13" t="s">
        <v>118</v>
      </c>
      <c r="O58" s="6">
        <v>0</v>
      </c>
    </row>
    <row r="59" spans="8:15">
      <c r="H59" s="2" t="s">
        <v>7</v>
      </c>
      <c r="I59" s="2" t="s">
        <v>45</v>
      </c>
      <c r="J59" s="12">
        <v>1</v>
      </c>
      <c r="L59" s="2" t="s">
        <v>99</v>
      </c>
      <c r="M59" s="2">
        <f t="shared" si="1"/>
        <v>0</v>
      </c>
      <c r="N59" s="13" t="s">
        <v>118</v>
      </c>
      <c r="O59" s="6">
        <v>0</v>
      </c>
    </row>
    <row r="60" spans="8:15">
      <c r="H60" s="2" t="s">
        <v>45</v>
      </c>
      <c r="I60" s="2" t="s">
        <v>31</v>
      </c>
      <c r="J60" s="12">
        <v>1</v>
      </c>
      <c r="L60" s="2" t="s">
        <v>100</v>
      </c>
      <c r="M60" s="2">
        <f t="shared" si="1"/>
        <v>0</v>
      </c>
      <c r="N60" s="13" t="s">
        <v>118</v>
      </c>
      <c r="O60" s="6">
        <v>0</v>
      </c>
    </row>
    <row r="61" spans="8:15">
      <c r="H61" s="2" t="s">
        <v>31</v>
      </c>
      <c r="I61" s="2" t="s">
        <v>92</v>
      </c>
      <c r="J61" s="12">
        <v>0</v>
      </c>
      <c r="L61" s="2" t="s">
        <v>4</v>
      </c>
      <c r="M61" s="2">
        <f t="shared" si="1"/>
        <v>0</v>
      </c>
      <c r="N61" s="13" t="s">
        <v>118</v>
      </c>
      <c r="O61" s="6">
        <v>0</v>
      </c>
    </row>
    <row r="62" spans="8:15">
      <c r="H62" s="2" t="s">
        <v>92</v>
      </c>
      <c r="I62" s="2" t="s">
        <v>12</v>
      </c>
      <c r="J62" s="12">
        <v>0</v>
      </c>
      <c r="L62" s="2" t="s">
        <v>8</v>
      </c>
      <c r="M62" s="2">
        <f t="shared" si="1"/>
        <v>0</v>
      </c>
      <c r="N62" s="13" t="s">
        <v>118</v>
      </c>
      <c r="O62" s="6">
        <v>0</v>
      </c>
    </row>
    <row r="63" spans="8:15">
      <c r="H63" s="2" t="s">
        <v>12</v>
      </c>
      <c r="I63" s="2" t="s">
        <v>24</v>
      </c>
      <c r="J63" s="12">
        <v>0</v>
      </c>
      <c r="L63" s="2" t="s">
        <v>22</v>
      </c>
      <c r="M63" s="2">
        <f t="shared" si="1"/>
        <v>0</v>
      </c>
      <c r="N63" s="13" t="s">
        <v>118</v>
      </c>
      <c r="O63" s="6">
        <v>0</v>
      </c>
    </row>
    <row r="64" spans="8:15">
      <c r="H64" s="2" t="s">
        <v>24</v>
      </c>
      <c r="I64" s="2" t="s">
        <v>33</v>
      </c>
      <c r="J64" s="12">
        <v>1</v>
      </c>
      <c r="L64" s="2" t="s">
        <v>28</v>
      </c>
      <c r="M64" s="2">
        <f t="shared" si="1"/>
        <v>0</v>
      </c>
      <c r="N64" s="13" t="s">
        <v>118</v>
      </c>
      <c r="O64" s="6">
        <v>0</v>
      </c>
    </row>
    <row r="65" spans="8:15">
      <c r="H65" s="2" t="s">
        <v>33</v>
      </c>
      <c r="I65" s="2" t="s">
        <v>93</v>
      </c>
      <c r="J65" s="12">
        <v>0</v>
      </c>
      <c r="L65" s="2" t="s">
        <v>44</v>
      </c>
      <c r="M65" s="2">
        <f t="shared" si="1"/>
        <v>0</v>
      </c>
      <c r="N65" s="13" t="s">
        <v>118</v>
      </c>
      <c r="O65" s="6">
        <v>0</v>
      </c>
    </row>
    <row r="66" spans="8:15">
      <c r="H66" s="2" t="s">
        <v>93</v>
      </c>
      <c r="I66" s="2" t="s">
        <v>16</v>
      </c>
      <c r="J66" s="12">
        <v>0</v>
      </c>
      <c r="L66" s="2" t="s">
        <v>10</v>
      </c>
      <c r="M66" s="2">
        <f t="shared" si="1"/>
        <v>0</v>
      </c>
      <c r="N66" s="13" t="s">
        <v>118</v>
      </c>
      <c r="O66" s="6">
        <v>0</v>
      </c>
    </row>
    <row r="67" spans="8:15">
      <c r="H67" s="2" t="s">
        <v>16</v>
      </c>
      <c r="I67" s="2" t="s">
        <v>26</v>
      </c>
      <c r="J67" s="12">
        <v>0</v>
      </c>
      <c r="L67" s="2" t="s">
        <v>23</v>
      </c>
      <c r="M67" s="2">
        <f t="shared" si="1"/>
        <v>0</v>
      </c>
      <c r="N67" s="13" t="s">
        <v>118</v>
      </c>
      <c r="O67" s="6">
        <v>0</v>
      </c>
    </row>
    <row r="68" spans="8:15">
      <c r="H68" s="2" t="s">
        <v>26</v>
      </c>
      <c r="I68" s="2" t="s">
        <v>35</v>
      </c>
      <c r="J68" s="12">
        <v>0</v>
      </c>
      <c r="L68" s="2" t="s">
        <v>101</v>
      </c>
      <c r="M68" s="2">
        <f t="shared" si="1"/>
        <v>0</v>
      </c>
      <c r="N68" s="13" t="s">
        <v>118</v>
      </c>
      <c r="O68" s="6">
        <v>0</v>
      </c>
    </row>
    <row r="69" spans="8:15">
      <c r="H69" s="2" t="s">
        <v>35</v>
      </c>
      <c r="I69" s="2" t="s">
        <v>50</v>
      </c>
      <c r="J69" s="12">
        <v>0</v>
      </c>
      <c r="L69" s="2" t="s">
        <v>32</v>
      </c>
      <c r="M69" s="2">
        <f t="shared" si="1"/>
        <v>0</v>
      </c>
      <c r="N69" s="13" t="s">
        <v>118</v>
      </c>
      <c r="O69" s="6">
        <v>0</v>
      </c>
    </row>
    <row r="70" spans="8:15">
      <c r="H70" s="2" t="s">
        <v>50</v>
      </c>
      <c r="I70" s="2" t="s">
        <v>94</v>
      </c>
      <c r="J70" s="12">
        <v>0</v>
      </c>
      <c r="L70" s="2" t="s">
        <v>46</v>
      </c>
      <c r="M70" s="2">
        <f t="shared" si="1"/>
        <v>0</v>
      </c>
      <c r="N70" s="13" t="s">
        <v>118</v>
      </c>
      <c r="O70" s="6">
        <v>0</v>
      </c>
    </row>
    <row r="71" spans="8:15">
      <c r="H71" s="2" t="s">
        <v>94</v>
      </c>
      <c r="I71" s="2" t="s">
        <v>95</v>
      </c>
      <c r="J71" s="12">
        <v>0</v>
      </c>
      <c r="L71" s="2" t="s">
        <v>14</v>
      </c>
      <c r="M71" s="2">
        <f t="shared" ref="M71:M81" si="2">SUMIF(From,L71,Route) - SUMIF(To,L71,Route)</f>
        <v>0</v>
      </c>
      <c r="N71" s="13" t="s">
        <v>118</v>
      </c>
      <c r="O71" s="6">
        <v>0</v>
      </c>
    </row>
    <row r="72" spans="8:15">
      <c r="H72" s="2" t="s">
        <v>95</v>
      </c>
      <c r="I72" s="2" t="s">
        <v>37</v>
      </c>
      <c r="J72" s="12">
        <v>1</v>
      </c>
      <c r="L72" s="2" t="s">
        <v>25</v>
      </c>
      <c r="M72" s="2">
        <f t="shared" si="2"/>
        <v>0</v>
      </c>
      <c r="N72" s="13" t="s">
        <v>118</v>
      </c>
      <c r="O72" s="6">
        <v>0</v>
      </c>
    </row>
    <row r="73" spans="8:15">
      <c r="H73" s="2" t="s">
        <v>37</v>
      </c>
      <c r="I73" s="2" t="s">
        <v>96</v>
      </c>
      <c r="J73" s="12">
        <v>0</v>
      </c>
      <c r="L73" s="2" t="s">
        <v>79</v>
      </c>
      <c r="M73" s="2">
        <f t="shared" si="2"/>
        <v>0</v>
      </c>
      <c r="N73" s="13" t="s">
        <v>118</v>
      </c>
      <c r="O73" s="6">
        <v>0</v>
      </c>
    </row>
    <row r="74" spans="8:15">
      <c r="H74" s="2" t="s">
        <v>96</v>
      </c>
      <c r="I74" s="2" t="s">
        <v>97</v>
      </c>
      <c r="J74" s="12">
        <v>0</v>
      </c>
      <c r="L74" s="2" t="s">
        <v>102</v>
      </c>
      <c r="M74" s="2">
        <f t="shared" si="2"/>
        <v>0</v>
      </c>
      <c r="N74" s="13" t="s">
        <v>118</v>
      </c>
      <c r="O74" s="6">
        <v>0</v>
      </c>
    </row>
    <row r="75" spans="8:15">
      <c r="H75" s="2" t="s">
        <v>97</v>
      </c>
      <c r="I75" s="2" t="s">
        <v>98</v>
      </c>
      <c r="J75" s="12">
        <v>0</v>
      </c>
      <c r="L75" s="2" t="s">
        <v>48</v>
      </c>
      <c r="M75" s="2">
        <f t="shared" si="2"/>
        <v>0</v>
      </c>
      <c r="N75" s="13" t="s">
        <v>118</v>
      </c>
      <c r="O75" s="6">
        <v>0</v>
      </c>
    </row>
    <row r="76" spans="8:15">
      <c r="H76" s="2" t="s">
        <v>98</v>
      </c>
      <c r="I76" s="2" t="s">
        <v>20</v>
      </c>
      <c r="J76" s="12">
        <v>1</v>
      </c>
      <c r="L76" s="2" t="s">
        <v>103</v>
      </c>
      <c r="M76" s="2">
        <f t="shared" si="2"/>
        <v>0</v>
      </c>
      <c r="N76" s="13" t="s">
        <v>118</v>
      </c>
      <c r="O76" s="6">
        <v>0</v>
      </c>
    </row>
    <row r="77" spans="8:15">
      <c r="H77" s="2" t="s">
        <v>75</v>
      </c>
      <c r="I77" s="2" t="s">
        <v>76</v>
      </c>
      <c r="J77" s="12">
        <v>1</v>
      </c>
      <c r="L77" s="2" t="s">
        <v>36</v>
      </c>
      <c r="M77" s="2">
        <f t="shared" si="2"/>
        <v>0</v>
      </c>
      <c r="N77" s="13" t="s">
        <v>118</v>
      </c>
      <c r="O77" s="6">
        <v>0</v>
      </c>
    </row>
    <row r="78" spans="8:15">
      <c r="H78" s="2" t="s">
        <v>76</v>
      </c>
      <c r="I78" s="2" t="s">
        <v>99</v>
      </c>
      <c r="J78" s="12">
        <v>0</v>
      </c>
      <c r="L78" s="2" t="s">
        <v>104</v>
      </c>
      <c r="M78" s="2">
        <f t="shared" si="2"/>
        <v>0</v>
      </c>
      <c r="N78" s="13" t="s">
        <v>118</v>
      </c>
      <c r="O78" s="6">
        <v>0</v>
      </c>
    </row>
    <row r="79" spans="8:15">
      <c r="H79" s="2" t="s">
        <v>99</v>
      </c>
      <c r="I79" s="2" t="s">
        <v>100</v>
      </c>
      <c r="J79" s="12">
        <v>0</v>
      </c>
      <c r="L79" s="2" t="s">
        <v>18</v>
      </c>
      <c r="M79" s="2">
        <f t="shared" si="2"/>
        <v>0</v>
      </c>
      <c r="N79" s="13" t="s">
        <v>118</v>
      </c>
      <c r="O79" s="6">
        <v>0</v>
      </c>
    </row>
    <row r="80" spans="8:15">
      <c r="H80" s="2" t="s">
        <v>100</v>
      </c>
      <c r="I80" s="2" t="s">
        <v>4</v>
      </c>
      <c r="J80" s="12">
        <v>0</v>
      </c>
      <c r="L80" s="2" t="s">
        <v>27</v>
      </c>
      <c r="M80" s="2">
        <f t="shared" si="2"/>
        <v>0</v>
      </c>
      <c r="N80" s="13" t="s">
        <v>118</v>
      </c>
      <c r="O80" s="6">
        <v>0</v>
      </c>
    </row>
    <row r="81" spans="8:15">
      <c r="H81" s="2" t="s">
        <v>4</v>
      </c>
      <c r="I81" s="2" t="s">
        <v>8</v>
      </c>
      <c r="J81" s="12">
        <v>1</v>
      </c>
      <c r="L81" s="2" t="s">
        <v>105</v>
      </c>
      <c r="M81" s="2">
        <f t="shared" si="2"/>
        <v>0</v>
      </c>
      <c r="N81" s="13" t="s">
        <v>118</v>
      </c>
      <c r="O81" s="6">
        <v>0</v>
      </c>
    </row>
    <row r="82" spans="8:15">
      <c r="H82" s="2" t="s">
        <v>8</v>
      </c>
      <c r="I82" s="2" t="s">
        <v>22</v>
      </c>
      <c r="J82" s="12">
        <v>0</v>
      </c>
      <c r="L82"/>
      <c r="N82" s="13"/>
    </row>
    <row r="83" spans="8:15">
      <c r="H83" s="2" t="s">
        <v>22</v>
      </c>
      <c r="I83" s="2" t="s">
        <v>28</v>
      </c>
      <c r="J83" s="12">
        <v>1</v>
      </c>
      <c r="L83"/>
      <c r="N83" s="13"/>
    </row>
    <row r="84" spans="8:15">
      <c r="H84" s="2" t="s">
        <v>28</v>
      </c>
      <c r="I84" s="2" t="s">
        <v>44</v>
      </c>
      <c r="J84" s="12">
        <v>2</v>
      </c>
      <c r="L84"/>
      <c r="N84" s="13"/>
    </row>
    <row r="85" spans="8:15">
      <c r="H85" s="2" t="s">
        <v>44</v>
      </c>
      <c r="I85" s="2" t="s">
        <v>10</v>
      </c>
      <c r="J85" s="12">
        <v>0</v>
      </c>
      <c r="L85"/>
      <c r="N85" s="13"/>
    </row>
    <row r="86" spans="8:15">
      <c r="H86" s="2" t="s">
        <v>10</v>
      </c>
      <c r="I86" s="2" t="s">
        <v>23</v>
      </c>
      <c r="J86" s="12">
        <v>1</v>
      </c>
      <c r="L86"/>
      <c r="N86" s="13"/>
    </row>
    <row r="87" spans="8:15">
      <c r="H87" s="2" t="s">
        <v>23</v>
      </c>
      <c r="I87" s="2" t="s">
        <v>101</v>
      </c>
      <c r="J87" s="12">
        <v>1</v>
      </c>
      <c r="L87"/>
      <c r="N87" s="13"/>
    </row>
    <row r="88" spans="8:15">
      <c r="H88" s="2" t="s">
        <v>101</v>
      </c>
      <c r="I88" s="2" t="s">
        <v>32</v>
      </c>
      <c r="J88" s="12">
        <v>1</v>
      </c>
      <c r="L88"/>
      <c r="N88" s="13"/>
    </row>
    <row r="89" spans="8:15">
      <c r="H89" s="2" t="s">
        <v>32</v>
      </c>
      <c r="I89" s="2" t="s">
        <v>46</v>
      </c>
      <c r="J89" s="12">
        <v>2</v>
      </c>
      <c r="L89"/>
      <c r="N89" s="13"/>
    </row>
    <row r="90" spans="8:15">
      <c r="H90" s="2" t="s">
        <v>46</v>
      </c>
      <c r="I90" s="2" t="s">
        <v>14</v>
      </c>
      <c r="J90" s="12">
        <v>2</v>
      </c>
      <c r="L90"/>
      <c r="N90" s="13"/>
    </row>
    <row r="91" spans="8:15">
      <c r="H91" s="2" t="s">
        <v>14</v>
      </c>
      <c r="I91" s="2" t="s">
        <v>25</v>
      </c>
      <c r="J91" s="12">
        <v>2</v>
      </c>
      <c r="L91"/>
      <c r="N91" s="13"/>
    </row>
    <row r="92" spans="8:15">
      <c r="H92" s="2" t="s">
        <v>25</v>
      </c>
      <c r="I92" s="2" t="s">
        <v>79</v>
      </c>
      <c r="J92" s="12">
        <v>2</v>
      </c>
      <c r="L92"/>
      <c r="N92" s="13"/>
    </row>
    <row r="93" spans="8:15">
      <c r="H93" s="2" t="s">
        <v>79</v>
      </c>
      <c r="I93" s="2" t="s">
        <v>102</v>
      </c>
      <c r="J93" s="12">
        <v>1</v>
      </c>
      <c r="L93"/>
      <c r="N93" s="13"/>
    </row>
    <row r="94" spans="8:15">
      <c r="H94" s="2" t="s">
        <v>102</v>
      </c>
      <c r="I94" s="2" t="s">
        <v>48</v>
      </c>
      <c r="J94" s="12">
        <v>2</v>
      </c>
      <c r="L94"/>
      <c r="N94" s="13"/>
    </row>
    <row r="95" spans="8:15">
      <c r="H95" s="2" t="s">
        <v>48</v>
      </c>
      <c r="I95" s="2" t="s">
        <v>103</v>
      </c>
      <c r="J95" s="12">
        <v>1</v>
      </c>
      <c r="L95"/>
      <c r="N95" s="13"/>
    </row>
    <row r="96" spans="8:15">
      <c r="H96" s="2" t="s">
        <v>103</v>
      </c>
      <c r="I96" s="2" t="s">
        <v>36</v>
      </c>
      <c r="J96" s="12">
        <v>2</v>
      </c>
      <c r="L96"/>
      <c r="N96" s="13"/>
    </row>
    <row r="97" spans="6:14">
      <c r="H97" s="2" t="s">
        <v>36</v>
      </c>
      <c r="I97" s="2" t="s">
        <v>104</v>
      </c>
      <c r="J97" s="12">
        <v>2</v>
      </c>
      <c r="L97"/>
      <c r="N97" s="13"/>
    </row>
    <row r="98" spans="6:14">
      <c r="H98" s="2" t="s">
        <v>104</v>
      </c>
      <c r="I98" s="2" t="s">
        <v>18</v>
      </c>
      <c r="J98" s="12">
        <v>2</v>
      </c>
      <c r="L98"/>
      <c r="N98" s="13"/>
    </row>
    <row r="99" spans="6:14">
      <c r="H99" s="2" t="s">
        <v>18</v>
      </c>
      <c r="I99" s="2" t="s">
        <v>27</v>
      </c>
      <c r="J99" s="12">
        <v>3</v>
      </c>
      <c r="L99"/>
      <c r="N99" s="13"/>
    </row>
    <row r="100" spans="6:14">
      <c r="H100" s="2" t="s">
        <v>27</v>
      </c>
      <c r="I100" s="2" t="s">
        <v>105</v>
      </c>
      <c r="J100" s="12">
        <v>3</v>
      </c>
      <c r="L100"/>
      <c r="N100" s="13"/>
    </row>
    <row r="101" spans="6:14">
      <c r="G101" s="4" t="s">
        <v>113</v>
      </c>
      <c r="H101" s="2" t="s">
        <v>38</v>
      </c>
      <c r="I101" s="2" t="s">
        <v>3</v>
      </c>
      <c r="J101" s="12">
        <v>3</v>
      </c>
      <c r="L101" s="14"/>
      <c r="N101" s="13"/>
    </row>
    <row r="102" spans="6:14">
      <c r="F102" s="2" t="s">
        <v>122</v>
      </c>
      <c r="G102" s="6">
        <f>SUM(J101:J109)</f>
        <v>7</v>
      </c>
      <c r="H102" s="2" t="s">
        <v>38</v>
      </c>
      <c r="I102" s="2" t="s">
        <v>89</v>
      </c>
      <c r="J102" s="12">
        <v>0</v>
      </c>
      <c r="L102"/>
      <c r="N102" s="13"/>
    </row>
    <row r="103" spans="6:14">
      <c r="H103" s="2" t="s">
        <v>38</v>
      </c>
      <c r="I103" s="2" t="s">
        <v>75</v>
      </c>
      <c r="J103" s="12">
        <v>0</v>
      </c>
      <c r="L103"/>
      <c r="N103" s="13"/>
    </row>
    <row r="104" spans="6:14">
      <c r="H104" s="2" t="s">
        <v>20</v>
      </c>
      <c r="I104" s="2" t="s">
        <v>89</v>
      </c>
      <c r="J104" s="12">
        <v>1</v>
      </c>
      <c r="L104"/>
      <c r="N104" s="13"/>
    </row>
    <row r="105" spans="6:14">
      <c r="H105" s="2" t="s">
        <v>20</v>
      </c>
      <c r="I105" s="2" t="s">
        <v>3</v>
      </c>
      <c r="J105" s="12">
        <v>0</v>
      </c>
      <c r="L105"/>
      <c r="N105" s="13"/>
    </row>
    <row r="106" spans="6:14">
      <c r="H106" s="2" t="s">
        <v>20</v>
      </c>
      <c r="I106" s="2" t="s">
        <v>75</v>
      </c>
      <c r="J106" s="12">
        <v>0</v>
      </c>
      <c r="L106"/>
      <c r="N106" s="13"/>
    </row>
    <row r="107" spans="6:14">
      <c r="H107" s="2" t="s">
        <v>105</v>
      </c>
      <c r="I107" s="2" t="s">
        <v>75</v>
      </c>
      <c r="J107" s="12">
        <v>2</v>
      </c>
      <c r="L107"/>
      <c r="N107" s="13"/>
    </row>
    <row r="108" spans="6:14">
      <c r="H108" s="2" t="s">
        <v>105</v>
      </c>
      <c r="I108" s="2" t="s">
        <v>3</v>
      </c>
      <c r="J108" s="12">
        <v>0</v>
      </c>
      <c r="L108"/>
      <c r="N108" s="13"/>
    </row>
    <row r="109" spans="6:14">
      <c r="H109" s="2" t="s">
        <v>105</v>
      </c>
      <c r="I109" s="2" t="s">
        <v>89</v>
      </c>
      <c r="J109" s="12">
        <v>1</v>
      </c>
      <c r="L109"/>
      <c r="N109" s="13"/>
    </row>
    <row r="110" spans="6:14">
      <c r="L110"/>
    </row>
    <row r="111" spans="6:14">
      <c r="L111"/>
    </row>
    <row r="112" spans="6:14">
      <c r="L112"/>
    </row>
    <row r="113" spans="12:12">
      <c r="L113"/>
    </row>
    <row r="114" spans="12:12">
      <c r="L114"/>
    </row>
    <row r="115" spans="12:12">
      <c r="L115"/>
    </row>
    <row r="116" spans="12:12">
      <c r="L116"/>
    </row>
    <row r="117" spans="12:12">
      <c r="L117"/>
    </row>
    <row r="118" spans="12:12">
      <c r="L118"/>
    </row>
    <row r="119" spans="12:12">
      <c r="L119"/>
    </row>
    <row r="120" spans="12:12">
      <c r="L120"/>
    </row>
    <row r="121" spans="12:12">
      <c r="L121"/>
    </row>
    <row r="122" spans="12:12">
      <c r="L122"/>
    </row>
    <row r="123" spans="12:12">
      <c r="L123"/>
    </row>
    <row r="124" spans="12:12">
      <c r="L124"/>
    </row>
    <row r="125" spans="12:12">
      <c r="L125"/>
    </row>
    <row r="126" spans="12:12">
      <c r="L126"/>
    </row>
    <row r="127" spans="12:12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  <row r="146" spans="12:12">
      <c r="L146"/>
    </row>
    <row r="147" spans="12:12">
      <c r="L147"/>
    </row>
    <row r="148" spans="12:12">
      <c r="L148"/>
    </row>
    <row r="149" spans="12:12">
      <c r="L149"/>
    </row>
    <row r="150" spans="12:12">
      <c r="L150"/>
    </row>
    <row r="151" spans="12:12">
      <c r="L151"/>
    </row>
    <row r="152" spans="12:12">
      <c r="L152"/>
    </row>
    <row r="153" spans="12:12">
      <c r="L153"/>
    </row>
    <row r="154" spans="12:12">
      <c r="L154"/>
    </row>
    <row r="155" spans="12:12">
      <c r="L155"/>
    </row>
    <row r="156" spans="12:12">
      <c r="L156"/>
    </row>
    <row r="157" spans="12:12">
      <c r="L157"/>
    </row>
    <row r="158" spans="12:12">
      <c r="L158"/>
    </row>
    <row r="159" spans="12:12">
      <c r="L159"/>
    </row>
    <row r="160" spans="12:12">
      <c r="L160"/>
    </row>
    <row r="161" spans="12:12">
      <c r="L161"/>
    </row>
    <row r="162" spans="12:12">
      <c r="L162"/>
    </row>
    <row r="163" spans="12:12">
      <c r="L163"/>
    </row>
    <row r="164" spans="12:12">
      <c r="L164"/>
    </row>
    <row r="165" spans="12:12">
      <c r="L165"/>
    </row>
    <row r="166" spans="12:12">
      <c r="L166"/>
    </row>
    <row r="167" spans="12:12">
      <c r="L167"/>
    </row>
    <row r="168" spans="12:12">
      <c r="L168"/>
    </row>
    <row r="169" spans="12:12">
      <c r="L169"/>
    </row>
    <row r="170" spans="12:12">
      <c r="L170"/>
    </row>
    <row r="171" spans="12:12">
      <c r="L171"/>
    </row>
    <row r="172" spans="12:12">
      <c r="L172"/>
    </row>
    <row r="173" spans="12:12">
      <c r="L173"/>
    </row>
    <row r="174" spans="12:12">
      <c r="L174"/>
    </row>
    <row r="175" spans="12:12">
      <c r="L175"/>
    </row>
    <row r="176" spans="12:12">
      <c r="L176"/>
    </row>
    <row r="177" spans="12:12">
      <c r="L177"/>
    </row>
    <row r="178" spans="12:12">
      <c r="L178"/>
    </row>
    <row r="179" spans="12:12">
      <c r="L179"/>
    </row>
    <row r="180" spans="12:12">
      <c r="L180"/>
    </row>
    <row r="181" spans="12:12">
      <c r="L181"/>
    </row>
    <row r="182" spans="12:12">
      <c r="L182"/>
    </row>
    <row r="183" spans="12:12">
      <c r="L183"/>
    </row>
    <row r="184" spans="12:12">
      <c r="L184"/>
    </row>
    <row r="185" spans="12:12">
      <c r="L185"/>
    </row>
    <row r="186" spans="12:12">
      <c r="L186"/>
    </row>
    <row r="187" spans="12:12">
      <c r="L187"/>
    </row>
    <row r="188" spans="12:12">
      <c r="L188"/>
    </row>
    <row r="189" spans="12:12">
      <c r="L189"/>
    </row>
    <row r="190" spans="12:12">
      <c r="L190"/>
    </row>
    <row r="191" spans="12:12">
      <c r="L191"/>
    </row>
    <row r="192" spans="12:12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  <row r="197" spans="12:12">
      <c r="L197"/>
    </row>
    <row r="198" spans="12:12">
      <c r="L198"/>
    </row>
    <row r="199" spans="12:12">
      <c r="L199"/>
    </row>
    <row r="200" spans="12:12">
      <c r="L200"/>
    </row>
    <row r="201" spans="12:12">
      <c r="L201"/>
    </row>
    <row r="202" spans="12:12">
      <c r="L202"/>
    </row>
    <row r="203" spans="12:12">
      <c r="L203"/>
    </row>
    <row r="204" spans="12:12">
      <c r="L204"/>
    </row>
    <row r="205" spans="12:12">
      <c r="L205"/>
    </row>
    <row r="206" spans="12:12">
      <c r="L206"/>
    </row>
    <row r="207" spans="12:12">
      <c r="L207"/>
    </row>
    <row r="208" spans="12:12">
      <c r="L208"/>
    </row>
    <row r="209" spans="12:12">
      <c r="L209"/>
    </row>
    <row r="210" spans="12:12">
      <c r="L210"/>
    </row>
    <row r="211" spans="12:12">
      <c r="L211"/>
    </row>
    <row r="212" spans="12:12">
      <c r="L212"/>
    </row>
  </sheetData>
  <sortState xmlns:xlrd2="http://schemas.microsoft.com/office/spreadsheetml/2017/richdata2" ref="L7:L212">
    <sortCondition ref="L7:L212"/>
  </sortState>
  <phoneticPr fontId="4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A76F-AF3A-451F-B30B-F2E1B7E31759}">
  <dimension ref="A1:T212"/>
  <sheetViews>
    <sheetView tabSelected="1" workbookViewId="0">
      <selection activeCell="S22" sqref="S22"/>
    </sheetView>
  </sheetViews>
  <sheetFormatPr defaultColWidth="10.85546875" defaultRowHeight="12.75"/>
  <cols>
    <col min="1" max="1" width="2.85546875" style="2" customWidth="1"/>
    <col min="2" max="2" width="7.7109375" style="2" customWidth="1"/>
    <col min="3" max="3" width="13.28515625" style="2" customWidth="1"/>
    <col min="4" max="4" width="17" style="2" customWidth="1"/>
    <col min="5" max="5" width="9.28515625" style="2" customWidth="1"/>
    <col min="6" max="6" width="9.85546875" style="2" customWidth="1"/>
    <col min="7" max="10" width="10.85546875" style="2"/>
    <col min="11" max="12" width="10.85546875" style="2" customWidth="1"/>
    <col min="13" max="14" width="10.85546875" style="2"/>
    <col min="15" max="15" width="15.28515625" style="2" bestFit="1" customWidth="1"/>
    <col min="16" max="18" width="10.85546875" style="2" customWidth="1"/>
    <col min="19" max="19" width="15.140625" style="2" bestFit="1" customWidth="1"/>
    <col min="20" max="20" width="9.28515625" style="2" customWidth="1"/>
    <col min="21" max="16384" width="10.85546875" style="2"/>
  </cols>
  <sheetData>
    <row r="1" spans="1:20" ht="18">
      <c r="A1" s="1" t="s">
        <v>112</v>
      </c>
      <c r="B1" s="1"/>
      <c r="C1" s="1"/>
      <c r="D1" s="1"/>
      <c r="E1" s="1"/>
      <c r="F1" s="1"/>
      <c r="G1" s="1"/>
    </row>
    <row r="3" spans="1:20">
      <c r="E3" s="5" t="s">
        <v>106</v>
      </c>
      <c r="F3" s="7">
        <v>30</v>
      </c>
      <c r="G3" s="2" t="s">
        <v>77</v>
      </c>
      <c r="I3" s="2" t="s">
        <v>119</v>
      </c>
      <c r="J3" s="2">
        <f>SUMPRODUCT(J7:J28,G7:G28)</f>
        <v>521</v>
      </c>
      <c r="L3" s="2" t="s">
        <v>121</v>
      </c>
      <c r="M3" s="2">
        <v>7</v>
      </c>
    </row>
    <row r="4" spans="1:20">
      <c r="E4" s="5" t="s">
        <v>107</v>
      </c>
      <c r="F4" s="7">
        <v>5</v>
      </c>
      <c r="G4" s="2" t="s">
        <v>77</v>
      </c>
      <c r="I4" s="2" t="s">
        <v>120</v>
      </c>
      <c r="J4" s="2">
        <f>J3 - M4</f>
        <v>306</v>
      </c>
      <c r="L4" s="2" t="s">
        <v>123</v>
      </c>
      <c r="M4" s="2">
        <f>M3 * F3 + F4*(G102 - J101 - J104 - J107)</f>
        <v>215</v>
      </c>
      <c r="R4" s="2" t="s">
        <v>124</v>
      </c>
      <c r="S4" s="2" t="s">
        <v>125</v>
      </c>
    </row>
    <row r="5" spans="1:20">
      <c r="R5" s="2">
        <v>1</v>
      </c>
      <c r="S5" s="2">
        <v>79</v>
      </c>
    </row>
    <row r="6" spans="1:20">
      <c r="B6" s="3" t="s">
        <v>108</v>
      </c>
      <c r="C6" s="3" t="s">
        <v>109</v>
      </c>
      <c r="D6" s="3" t="s">
        <v>110</v>
      </c>
      <c r="E6" s="3" t="s">
        <v>39</v>
      </c>
      <c r="F6" s="3" t="s">
        <v>40</v>
      </c>
      <c r="G6" s="3" t="s">
        <v>2</v>
      </c>
      <c r="H6" s="3" t="s">
        <v>109</v>
      </c>
      <c r="I6" s="3" t="s">
        <v>110</v>
      </c>
      <c r="J6" s="3" t="s">
        <v>114</v>
      </c>
      <c r="K6" s="3"/>
      <c r="L6" s="3" t="s">
        <v>115</v>
      </c>
      <c r="M6" s="3" t="s">
        <v>116</v>
      </c>
      <c r="N6" s="3"/>
      <c r="O6" s="3" t="s">
        <v>117</v>
      </c>
      <c r="P6" s="3"/>
      <c r="Q6" s="3"/>
      <c r="R6" s="2">
        <v>2</v>
      </c>
      <c r="S6" s="2">
        <v>135</v>
      </c>
      <c r="T6" s="10"/>
    </row>
    <row r="7" spans="1:20">
      <c r="B7" s="7">
        <v>1257</v>
      </c>
      <c r="C7" s="7" t="s">
        <v>111</v>
      </c>
      <c r="D7" s="7" t="s">
        <v>41</v>
      </c>
      <c r="E7" s="7" t="s">
        <v>42</v>
      </c>
      <c r="F7" s="7" t="s">
        <v>55</v>
      </c>
      <c r="G7" s="7">
        <v>37</v>
      </c>
      <c r="H7" s="2" t="s">
        <v>3</v>
      </c>
      <c r="I7" s="2" t="s">
        <v>22</v>
      </c>
      <c r="J7" s="12">
        <v>1</v>
      </c>
      <c r="L7" s="2" t="s">
        <v>89</v>
      </c>
      <c r="M7" s="2">
        <f t="shared" ref="M7:M38" si="0">SUMIF(From,L7,Route) - SUMIF(To,L7,Route)</f>
        <v>0</v>
      </c>
      <c r="N7" s="13" t="s">
        <v>118</v>
      </c>
      <c r="O7" s="6">
        <v>0</v>
      </c>
      <c r="R7" s="2">
        <v>3</v>
      </c>
      <c r="S7" s="2">
        <v>182</v>
      </c>
      <c r="T7" s="11"/>
    </row>
    <row r="8" spans="1:20">
      <c r="B8" s="7">
        <v>2576</v>
      </c>
      <c r="C8" s="7" t="s">
        <v>111</v>
      </c>
      <c r="D8" s="7" t="s">
        <v>0</v>
      </c>
      <c r="E8" s="7" t="s">
        <v>53</v>
      </c>
      <c r="F8" s="7" t="s">
        <v>56</v>
      </c>
      <c r="G8" s="7">
        <v>20</v>
      </c>
      <c r="H8" s="2" t="s">
        <v>43</v>
      </c>
      <c r="I8" s="2" t="s">
        <v>45</v>
      </c>
      <c r="J8" s="12">
        <v>1</v>
      </c>
      <c r="L8" s="2" t="s">
        <v>90</v>
      </c>
      <c r="M8" s="2">
        <f t="shared" si="0"/>
        <v>0</v>
      </c>
      <c r="N8" s="13" t="s">
        <v>118</v>
      </c>
      <c r="O8" s="6">
        <v>0</v>
      </c>
      <c r="R8" s="2">
        <v>4</v>
      </c>
      <c r="S8" s="2">
        <v>229</v>
      </c>
      <c r="T8" s="11"/>
    </row>
    <row r="9" spans="1:20">
      <c r="B9" s="7">
        <v>8312</v>
      </c>
      <c r="C9" s="7" t="s">
        <v>111</v>
      </c>
      <c r="D9" s="7" t="s">
        <v>41</v>
      </c>
      <c r="E9" s="7" t="s">
        <v>53</v>
      </c>
      <c r="F9" s="7" t="s">
        <v>54</v>
      </c>
      <c r="G9" s="7">
        <v>25</v>
      </c>
      <c r="H9" s="2" t="s">
        <v>43</v>
      </c>
      <c r="I9" s="2" t="s">
        <v>10</v>
      </c>
      <c r="J9" s="12">
        <v>1</v>
      </c>
      <c r="L9" s="2" t="s">
        <v>5</v>
      </c>
      <c r="M9" s="2">
        <f t="shared" si="0"/>
        <v>0</v>
      </c>
      <c r="N9" s="13" t="s">
        <v>118</v>
      </c>
      <c r="O9" s="6">
        <v>0</v>
      </c>
      <c r="R9" s="2">
        <v>5</v>
      </c>
      <c r="S9" s="2">
        <v>271</v>
      </c>
      <c r="T9" s="11"/>
    </row>
    <row r="10" spans="1:20">
      <c r="B10" s="7">
        <v>1109</v>
      </c>
      <c r="C10" s="7" t="s">
        <v>111</v>
      </c>
      <c r="D10" s="7" t="s">
        <v>41</v>
      </c>
      <c r="E10" s="7" t="s">
        <v>57</v>
      </c>
      <c r="F10" s="7" t="s">
        <v>58</v>
      </c>
      <c r="G10" s="7">
        <v>27</v>
      </c>
      <c r="H10" s="2" t="s">
        <v>11</v>
      </c>
      <c r="I10" s="2" t="s">
        <v>14</v>
      </c>
      <c r="J10" s="12">
        <v>1</v>
      </c>
      <c r="L10" s="2" t="s">
        <v>21</v>
      </c>
      <c r="M10" s="2">
        <f t="shared" si="0"/>
        <v>0</v>
      </c>
      <c r="N10" s="13" t="s">
        <v>118</v>
      </c>
      <c r="O10" s="6">
        <v>0</v>
      </c>
      <c r="R10" s="2">
        <v>6</v>
      </c>
      <c r="S10" s="2">
        <v>289</v>
      </c>
      <c r="T10" s="11"/>
    </row>
    <row r="11" spans="1:20">
      <c r="B11" s="7">
        <v>3752</v>
      </c>
      <c r="C11" s="7" t="s">
        <v>111</v>
      </c>
      <c r="D11" s="7" t="s">
        <v>41</v>
      </c>
      <c r="E11" s="7" t="s">
        <v>59</v>
      </c>
      <c r="F11" s="7" t="s">
        <v>60</v>
      </c>
      <c r="G11" s="7">
        <v>23</v>
      </c>
      <c r="H11" s="2" t="s">
        <v>47</v>
      </c>
      <c r="I11" s="2" t="s">
        <v>103</v>
      </c>
      <c r="J11" s="12">
        <v>1</v>
      </c>
      <c r="L11" s="2" t="s">
        <v>91</v>
      </c>
      <c r="M11" s="2">
        <f t="shared" si="0"/>
        <v>0</v>
      </c>
      <c r="N11" s="13" t="s">
        <v>118</v>
      </c>
      <c r="O11" s="6">
        <v>0</v>
      </c>
      <c r="R11" s="2">
        <v>7</v>
      </c>
      <c r="S11" s="2">
        <v>306</v>
      </c>
      <c r="T11" s="11"/>
    </row>
    <row r="12" spans="1:20">
      <c r="B12" s="7">
        <v>2498</v>
      </c>
      <c r="C12" s="7" t="s">
        <v>111</v>
      </c>
      <c r="D12" s="7" t="s">
        <v>0</v>
      </c>
      <c r="E12" s="7" t="s">
        <v>61</v>
      </c>
      <c r="F12" s="7" t="s">
        <v>62</v>
      </c>
      <c r="G12" s="7">
        <v>18</v>
      </c>
      <c r="H12" s="2" t="s">
        <v>49</v>
      </c>
      <c r="I12" s="2" t="s">
        <v>94</v>
      </c>
      <c r="J12" s="12">
        <v>1</v>
      </c>
      <c r="L12" s="2" t="s">
        <v>78</v>
      </c>
      <c r="M12" s="2">
        <f t="shared" si="0"/>
        <v>0</v>
      </c>
      <c r="N12" s="13" t="s">
        <v>118</v>
      </c>
      <c r="O12" s="6">
        <v>0</v>
      </c>
      <c r="S12" s="11"/>
      <c r="T12" s="11"/>
    </row>
    <row r="13" spans="1:20">
      <c r="B13" s="7">
        <v>8787</v>
      </c>
      <c r="C13" s="7" t="s">
        <v>111</v>
      </c>
      <c r="D13" s="7" t="s">
        <v>41</v>
      </c>
      <c r="E13" s="7" t="s">
        <v>63</v>
      </c>
      <c r="F13" s="7" t="s">
        <v>64</v>
      </c>
      <c r="G13" s="7">
        <v>29</v>
      </c>
      <c r="H13" s="2" t="s">
        <v>17</v>
      </c>
      <c r="I13" s="2" t="s">
        <v>105</v>
      </c>
      <c r="J13" s="12">
        <v>1</v>
      </c>
      <c r="L13" s="2" t="s">
        <v>7</v>
      </c>
      <c r="M13" s="2">
        <f t="shared" si="0"/>
        <v>0</v>
      </c>
      <c r="N13" s="13" t="s">
        <v>118</v>
      </c>
      <c r="O13" s="6">
        <v>0</v>
      </c>
      <c r="S13" s="11"/>
      <c r="T13" s="11"/>
    </row>
    <row r="14" spans="1:20">
      <c r="B14" s="7">
        <v>8423</v>
      </c>
      <c r="C14" s="7" t="s">
        <v>111</v>
      </c>
      <c r="D14" s="7" t="s">
        <v>0</v>
      </c>
      <c r="E14" s="7" t="s">
        <v>65</v>
      </c>
      <c r="F14" s="7" t="s">
        <v>66</v>
      </c>
      <c r="G14" s="7">
        <v>27</v>
      </c>
      <c r="H14" s="2" t="s">
        <v>29</v>
      </c>
      <c r="I14" s="2" t="s">
        <v>20</v>
      </c>
      <c r="J14" s="12">
        <v>1</v>
      </c>
      <c r="L14" s="2" t="s">
        <v>45</v>
      </c>
      <c r="M14" s="2">
        <f t="shared" si="0"/>
        <v>0</v>
      </c>
      <c r="N14" s="13" t="s">
        <v>118</v>
      </c>
      <c r="O14" s="6">
        <v>0</v>
      </c>
      <c r="S14" s="11"/>
      <c r="T14" s="11"/>
    </row>
    <row r="15" spans="1:20">
      <c r="B15" s="7">
        <v>7922</v>
      </c>
      <c r="C15" s="7" t="s">
        <v>0</v>
      </c>
      <c r="D15" s="7" t="s">
        <v>111</v>
      </c>
      <c r="E15" s="7" t="s">
        <v>52</v>
      </c>
      <c r="F15" s="7" t="s">
        <v>55</v>
      </c>
      <c r="G15" s="7">
        <v>20</v>
      </c>
      <c r="H15" s="2" t="s">
        <v>5</v>
      </c>
      <c r="I15" s="2" t="s">
        <v>83</v>
      </c>
      <c r="J15" s="12">
        <v>0</v>
      </c>
      <c r="L15" s="2" t="s">
        <v>31</v>
      </c>
      <c r="M15" s="2">
        <f t="shared" si="0"/>
        <v>0</v>
      </c>
      <c r="N15" s="13" t="s">
        <v>118</v>
      </c>
      <c r="O15" s="6">
        <v>0</v>
      </c>
      <c r="S15" s="11"/>
      <c r="T15" s="11"/>
    </row>
    <row r="16" spans="1:20">
      <c r="B16" s="7">
        <v>5623</v>
      </c>
      <c r="C16" s="7" t="s">
        <v>0</v>
      </c>
      <c r="D16" s="7" t="s">
        <v>41</v>
      </c>
      <c r="E16" s="7" t="s">
        <v>53</v>
      </c>
      <c r="F16" s="7" t="s">
        <v>67</v>
      </c>
      <c r="G16" s="7">
        <v>23</v>
      </c>
      <c r="H16" s="2" t="s">
        <v>21</v>
      </c>
      <c r="I16" s="2" t="s">
        <v>44</v>
      </c>
      <c r="J16" s="12">
        <v>1</v>
      </c>
      <c r="L16" s="2" t="s">
        <v>92</v>
      </c>
      <c r="M16" s="2">
        <f t="shared" si="0"/>
        <v>0</v>
      </c>
      <c r="N16" s="13" t="s">
        <v>118</v>
      </c>
      <c r="O16" s="6">
        <v>0</v>
      </c>
      <c r="S16" s="11"/>
      <c r="T16" s="11"/>
    </row>
    <row r="17" spans="2:20">
      <c r="B17" s="7">
        <v>2448</v>
      </c>
      <c r="C17" s="7" t="s">
        <v>0</v>
      </c>
      <c r="D17" s="7" t="s">
        <v>41</v>
      </c>
      <c r="E17" s="7" t="s">
        <v>67</v>
      </c>
      <c r="F17" s="7" t="s">
        <v>68</v>
      </c>
      <c r="G17" s="7">
        <v>19</v>
      </c>
      <c r="H17" s="2" t="s">
        <v>7</v>
      </c>
      <c r="I17" s="2" t="s">
        <v>101</v>
      </c>
      <c r="J17" s="12">
        <v>0</v>
      </c>
      <c r="L17" s="2" t="s">
        <v>12</v>
      </c>
      <c r="M17" s="2">
        <f t="shared" si="0"/>
        <v>0</v>
      </c>
      <c r="N17" s="13" t="s">
        <v>118</v>
      </c>
      <c r="O17" s="6">
        <v>0</v>
      </c>
      <c r="S17" s="11"/>
      <c r="T17" s="11"/>
    </row>
    <row r="18" spans="2:20">
      <c r="B18" s="7">
        <v>1842</v>
      </c>
      <c r="C18" s="7" t="s">
        <v>0</v>
      </c>
      <c r="D18" s="7" t="s">
        <v>111</v>
      </c>
      <c r="E18" s="7" t="s">
        <v>57</v>
      </c>
      <c r="F18" s="7" t="s">
        <v>69</v>
      </c>
      <c r="G18" s="7">
        <v>21</v>
      </c>
      <c r="H18" s="2" t="s">
        <v>31</v>
      </c>
      <c r="I18" s="2" t="s">
        <v>15</v>
      </c>
      <c r="J18" s="12">
        <v>1</v>
      </c>
      <c r="L18" s="2" t="s">
        <v>24</v>
      </c>
      <c r="M18" s="2">
        <f t="shared" si="0"/>
        <v>0</v>
      </c>
      <c r="N18" s="13" t="s">
        <v>118</v>
      </c>
      <c r="O18" s="6">
        <v>0</v>
      </c>
      <c r="S18" s="11"/>
      <c r="T18" s="11"/>
    </row>
    <row r="19" spans="2:20">
      <c r="B19" s="7">
        <v>3487</v>
      </c>
      <c r="C19" s="7" t="s">
        <v>0</v>
      </c>
      <c r="D19" s="7" t="s">
        <v>111</v>
      </c>
      <c r="E19" s="7" t="s">
        <v>58</v>
      </c>
      <c r="F19" s="7" t="s">
        <v>61</v>
      </c>
      <c r="G19" s="7">
        <v>22</v>
      </c>
      <c r="H19" s="2" t="s">
        <v>33</v>
      </c>
      <c r="I19" s="2" t="s">
        <v>85</v>
      </c>
      <c r="J19" s="12">
        <v>1</v>
      </c>
      <c r="L19" s="2" t="s">
        <v>33</v>
      </c>
      <c r="M19" s="2">
        <f t="shared" si="0"/>
        <v>0</v>
      </c>
      <c r="N19" s="13" t="s">
        <v>118</v>
      </c>
      <c r="O19" s="6">
        <v>0</v>
      </c>
      <c r="S19" s="11"/>
      <c r="T19" s="11"/>
    </row>
    <row r="20" spans="2:20">
      <c r="B20" s="7">
        <v>4361</v>
      </c>
      <c r="C20" s="7" t="s">
        <v>0</v>
      </c>
      <c r="D20" s="7" t="s">
        <v>41</v>
      </c>
      <c r="E20" s="7" t="s">
        <v>62</v>
      </c>
      <c r="F20" s="7" t="s">
        <v>70</v>
      </c>
      <c r="G20" s="7">
        <v>29</v>
      </c>
      <c r="H20" s="2" t="s">
        <v>35</v>
      </c>
      <c r="I20" s="2" t="s">
        <v>104</v>
      </c>
      <c r="J20" s="12">
        <v>1</v>
      </c>
      <c r="L20" s="2" t="s">
        <v>93</v>
      </c>
      <c r="M20" s="2">
        <f t="shared" si="0"/>
        <v>0</v>
      </c>
      <c r="N20" s="13" t="s">
        <v>118</v>
      </c>
      <c r="O20" s="6">
        <v>0</v>
      </c>
      <c r="S20" s="11"/>
      <c r="T20" s="11"/>
    </row>
    <row r="21" spans="2:20">
      <c r="B21" s="7">
        <v>4299</v>
      </c>
      <c r="C21" s="7" t="s">
        <v>0</v>
      </c>
      <c r="D21" s="7" t="s">
        <v>111</v>
      </c>
      <c r="E21" s="7" t="s">
        <v>71</v>
      </c>
      <c r="F21" s="7" t="s">
        <v>1</v>
      </c>
      <c r="G21" s="7">
        <v>27</v>
      </c>
      <c r="H21" s="2" t="s">
        <v>37</v>
      </c>
      <c r="I21" s="2" t="s">
        <v>38</v>
      </c>
      <c r="J21" s="12">
        <v>1</v>
      </c>
      <c r="L21" s="2" t="s">
        <v>16</v>
      </c>
      <c r="M21" s="2">
        <f t="shared" si="0"/>
        <v>0</v>
      </c>
      <c r="N21" s="13" t="s">
        <v>118</v>
      </c>
      <c r="O21" s="6">
        <v>0</v>
      </c>
      <c r="S21" s="11"/>
      <c r="T21" s="11"/>
    </row>
    <row r="22" spans="2:20">
      <c r="B22" s="7">
        <v>1288</v>
      </c>
      <c r="C22" s="7" t="s">
        <v>41</v>
      </c>
      <c r="D22" s="7" t="s">
        <v>111</v>
      </c>
      <c r="E22" s="7" t="s">
        <v>42</v>
      </c>
      <c r="F22" s="7" t="s">
        <v>55</v>
      </c>
      <c r="G22" s="7">
        <v>32</v>
      </c>
      <c r="H22" s="2" t="s">
        <v>75</v>
      </c>
      <c r="I22" s="2" t="s">
        <v>83</v>
      </c>
      <c r="J22" s="12">
        <v>1</v>
      </c>
      <c r="L22" s="2" t="s">
        <v>26</v>
      </c>
      <c r="M22" s="2">
        <f t="shared" si="0"/>
        <v>0</v>
      </c>
      <c r="N22" s="13" t="s">
        <v>118</v>
      </c>
      <c r="O22" s="6">
        <v>0</v>
      </c>
      <c r="S22" s="11"/>
      <c r="T22" s="11"/>
    </row>
    <row r="23" spans="2:20">
      <c r="B23" s="7">
        <v>3335</v>
      </c>
      <c r="C23" s="7" t="s">
        <v>41</v>
      </c>
      <c r="D23" s="7" t="s">
        <v>0</v>
      </c>
      <c r="E23" s="7" t="s">
        <v>73</v>
      </c>
      <c r="F23" s="7" t="s">
        <v>55</v>
      </c>
      <c r="G23" s="7">
        <v>26</v>
      </c>
      <c r="H23" s="2" t="s">
        <v>76</v>
      </c>
      <c r="I23" s="2" t="s">
        <v>7</v>
      </c>
      <c r="J23" s="12">
        <v>1</v>
      </c>
      <c r="L23" s="2" t="s">
        <v>35</v>
      </c>
      <c r="M23" s="2">
        <f t="shared" si="0"/>
        <v>0</v>
      </c>
      <c r="N23" s="13" t="s">
        <v>118</v>
      </c>
      <c r="O23" s="6">
        <v>0</v>
      </c>
    </row>
    <row r="24" spans="2:20">
      <c r="B24" s="7">
        <v>9348</v>
      </c>
      <c r="C24" s="7" t="s">
        <v>41</v>
      </c>
      <c r="D24" s="7" t="s">
        <v>111</v>
      </c>
      <c r="E24" s="8" t="s">
        <v>56</v>
      </c>
      <c r="F24" s="8" t="s">
        <v>68</v>
      </c>
      <c r="G24" s="7">
        <v>24</v>
      </c>
      <c r="H24" s="2" t="s">
        <v>8</v>
      </c>
      <c r="I24" s="2" t="s">
        <v>51</v>
      </c>
      <c r="J24" s="12">
        <v>1</v>
      </c>
      <c r="L24" s="2" t="s">
        <v>50</v>
      </c>
      <c r="M24" s="2">
        <f t="shared" si="0"/>
        <v>0</v>
      </c>
      <c r="N24" s="13" t="s">
        <v>118</v>
      </c>
      <c r="O24" s="6">
        <v>0</v>
      </c>
    </row>
    <row r="25" spans="2:20">
      <c r="B25" s="7">
        <v>7400</v>
      </c>
      <c r="C25" s="7" t="s">
        <v>41</v>
      </c>
      <c r="D25" s="7" t="s">
        <v>111</v>
      </c>
      <c r="E25" s="7" t="s">
        <v>57</v>
      </c>
      <c r="F25" s="7" t="s">
        <v>58</v>
      </c>
      <c r="G25" s="7">
        <v>27</v>
      </c>
      <c r="H25" s="2" t="s">
        <v>44</v>
      </c>
      <c r="I25" s="2" t="s">
        <v>49</v>
      </c>
      <c r="J25" s="12">
        <v>1</v>
      </c>
      <c r="L25" s="2" t="s">
        <v>94</v>
      </c>
      <c r="M25" s="2">
        <f t="shared" si="0"/>
        <v>0</v>
      </c>
      <c r="N25" s="13" t="s">
        <v>118</v>
      </c>
      <c r="O25" s="6">
        <v>0</v>
      </c>
    </row>
    <row r="26" spans="2:20">
      <c r="B26" s="7">
        <v>7328</v>
      </c>
      <c r="C26" s="7" t="s">
        <v>41</v>
      </c>
      <c r="D26" s="7" t="s">
        <v>0</v>
      </c>
      <c r="E26" s="7" t="s">
        <v>57</v>
      </c>
      <c r="F26" s="7" t="s">
        <v>74</v>
      </c>
      <c r="G26" s="7">
        <v>24</v>
      </c>
      <c r="H26" s="2" t="s">
        <v>44</v>
      </c>
      <c r="I26" s="2" t="s">
        <v>93</v>
      </c>
      <c r="J26" s="12">
        <v>1</v>
      </c>
      <c r="L26" s="2" t="s">
        <v>95</v>
      </c>
      <c r="M26" s="2">
        <f t="shared" si="0"/>
        <v>0</v>
      </c>
      <c r="N26" s="13" t="s">
        <v>118</v>
      </c>
      <c r="O26" s="6">
        <v>0</v>
      </c>
    </row>
    <row r="27" spans="2:20">
      <c r="B27" s="7">
        <v>6386</v>
      </c>
      <c r="C27" s="7" t="s">
        <v>41</v>
      </c>
      <c r="D27" s="7" t="s">
        <v>0</v>
      </c>
      <c r="E27" s="7" t="s">
        <v>62</v>
      </c>
      <c r="F27" s="7" t="s">
        <v>70</v>
      </c>
      <c r="G27" s="7">
        <v>28</v>
      </c>
      <c r="H27" s="2" t="s">
        <v>79</v>
      </c>
      <c r="I27" s="2" t="s">
        <v>96</v>
      </c>
      <c r="J27" s="12">
        <v>1</v>
      </c>
      <c r="L27" s="2" t="s">
        <v>37</v>
      </c>
      <c r="M27" s="2">
        <f t="shared" si="0"/>
        <v>0</v>
      </c>
      <c r="N27" s="13" t="s">
        <v>118</v>
      </c>
      <c r="O27" s="6">
        <v>0</v>
      </c>
    </row>
    <row r="28" spans="2:20">
      <c r="B28" s="7">
        <v>6923</v>
      </c>
      <c r="C28" s="7" t="s">
        <v>41</v>
      </c>
      <c r="D28" s="7" t="s">
        <v>111</v>
      </c>
      <c r="E28" s="7" t="s">
        <v>63</v>
      </c>
      <c r="F28" s="7" t="s">
        <v>64</v>
      </c>
      <c r="G28" s="7">
        <v>32</v>
      </c>
      <c r="H28" s="2" t="s">
        <v>48</v>
      </c>
      <c r="I28" s="2" t="s">
        <v>38</v>
      </c>
      <c r="J28" s="12">
        <v>1</v>
      </c>
      <c r="L28" s="2" t="s">
        <v>96</v>
      </c>
      <c r="M28" s="2">
        <f t="shared" si="0"/>
        <v>0</v>
      </c>
      <c r="N28" s="13" t="s">
        <v>118</v>
      </c>
      <c r="O28" s="6">
        <v>0</v>
      </c>
    </row>
    <row r="29" spans="2:20">
      <c r="G29" s="4" t="s">
        <v>80</v>
      </c>
      <c r="H29" s="2" t="s">
        <v>3</v>
      </c>
      <c r="I29" s="2" t="s">
        <v>81</v>
      </c>
      <c r="J29" s="12">
        <v>2</v>
      </c>
      <c r="L29" s="2" t="s">
        <v>97</v>
      </c>
      <c r="M29" s="2">
        <f t="shared" si="0"/>
        <v>0</v>
      </c>
      <c r="N29" s="13" t="s">
        <v>118</v>
      </c>
      <c r="O29" s="6">
        <v>0</v>
      </c>
    </row>
    <row r="30" spans="2:20">
      <c r="H30" s="2" t="s">
        <v>81</v>
      </c>
      <c r="I30" s="2" t="s">
        <v>82</v>
      </c>
      <c r="J30" s="12">
        <v>2</v>
      </c>
      <c r="L30" s="2" t="s">
        <v>98</v>
      </c>
      <c r="M30" s="2">
        <f t="shared" si="0"/>
        <v>0</v>
      </c>
      <c r="N30" s="13" t="s">
        <v>118</v>
      </c>
      <c r="O30" s="6">
        <v>0</v>
      </c>
    </row>
    <row r="31" spans="2:20">
      <c r="C31" s="5"/>
      <c r="D31" s="6"/>
      <c r="H31" s="2" t="s">
        <v>82</v>
      </c>
      <c r="I31" s="2" t="s">
        <v>43</v>
      </c>
      <c r="J31" s="12">
        <v>2</v>
      </c>
      <c r="L31" s="2" t="s">
        <v>20</v>
      </c>
      <c r="M31" s="2">
        <f t="shared" si="0"/>
        <v>0</v>
      </c>
      <c r="N31" s="13" t="s">
        <v>118</v>
      </c>
      <c r="O31" s="6">
        <v>0</v>
      </c>
    </row>
    <row r="32" spans="2:20">
      <c r="C32" s="5"/>
      <c r="D32" s="6"/>
      <c r="H32" s="2" t="s">
        <v>43</v>
      </c>
      <c r="I32" s="2" t="s">
        <v>6</v>
      </c>
      <c r="J32" s="12">
        <v>0</v>
      </c>
      <c r="L32" s="2" t="s">
        <v>3</v>
      </c>
      <c r="M32" s="2">
        <f t="shared" si="0"/>
        <v>0</v>
      </c>
      <c r="N32" s="13" t="s">
        <v>118</v>
      </c>
      <c r="O32" s="6">
        <v>0</v>
      </c>
    </row>
    <row r="33" spans="3:15">
      <c r="C33" s="5"/>
      <c r="D33" s="6"/>
      <c r="H33" s="2" t="s">
        <v>6</v>
      </c>
      <c r="I33" s="2" t="s">
        <v>9</v>
      </c>
      <c r="J33" s="12">
        <v>0</v>
      </c>
      <c r="L33" s="2" t="s">
        <v>81</v>
      </c>
      <c r="M33" s="2">
        <f t="shared" si="0"/>
        <v>0</v>
      </c>
      <c r="N33" s="13" t="s">
        <v>118</v>
      </c>
      <c r="O33" s="6">
        <v>0</v>
      </c>
    </row>
    <row r="34" spans="3:15">
      <c r="D34" s="6"/>
      <c r="H34" s="2" t="s">
        <v>9</v>
      </c>
      <c r="I34" s="2" t="s">
        <v>83</v>
      </c>
      <c r="J34" s="12">
        <v>0</v>
      </c>
      <c r="L34" s="2" t="s">
        <v>82</v>
      </c>
      <c r="M34" s="2">
        <f t="shared" si="0"/>
        <v>0</v>
      </c>
      <c r="N34" s="13" t="s">
        <v>118</v>
      </c>
      <c r="O34" s="6">
        <v>0</v>
      </c>
    </row>
    <row r="35" spans="3:15">
      <c r="C35" s="5"/>
      <c r="D35" s="6"/>
      <c r="H35" s="2" t="s">
        <v>83</v>
      </c>
      <c r="I35" s="2" t="s">
        <v>84</v>
      </c>
      <c r="J35" s="12">
        <v>1</v>
      </c>
      <c r="L35" s="2" t="s">
        <v>43</v>
      </c>
      <c r="M35" s="2">
        <f t="shared" si="0"/>
        <v>0</v>
      </c>
      <c r="N35" s="13" t="s">
        <v>118</v>
      </c>
      <c r="O35" s="6">
        <v>0</v>
      </c>
    </row>
    <row r="36" spans="3:15">
      <c r="C36" s="5"/>
      <c r="D36" s="6"/>
      <c r="H36" s="2" t="s">
        <v>84</v>
      </c>
      <c r="I36" s="2" t="s">
        <v>11</v>
      </c>
      <c r="J36" s="12">
        <v>1</v>
      </c>
      <c r="L36" s="2" t="s">
        <v>6</v>
      </c>
      <c r="M36" s="2">
        <f t="shared" si="0"/>
        <v>0</v>
      </c>
      <c r="N36" s="13" t="s">
        <v>118</v>
      </c>
      <c r="O36" s="6">
        <v>0</v>
      </c>
    </row>
    <row r="37" spans="3:15">
      <c r="C37" s="5"/>
      <c r="D37" s="6"/>
      <c r="H37" s="2" t="s">
        <v>11</v>
      </c>
      <c r="I37" s="2" t="s">
        <v>30</v>
      </c>
      <c r="J37" s="12">
        <v>0</v>
      </c>
      <c r="L37" s="2" t="s">
        <v>9</v>
      </c>
      <c r="M37" s="2">
        <f t="shared" si="0"/>
        <v>0</v>
      </c>
      <c r="N37" s="13" t="s">
        <v>118</v>
      </c>
      <c r="O37" s="6">
        <v>0</v>
      </c>
    </row>
    <row r="38" spans="3:15">
      <c r="C38" s="5"/>
      <c r="D38" s="6"/>
      <c r="H38" s="2" t="s">
        <v>30</v>
      </c>
      <c r="I38" s="2" t="s">
        <v>13</v>
      </c>
      <c r="J38" s="12">
        <v>0</v>
      </c>
      <c r="L38" s="2" t="s">
        <v>83</v>
      </c>
      <c r="M38" s="2">
        <f t="shared" si="0"/>
        <v>0</v>
      </c>
      <c r="N38" s="13" t="s">
        <v>118</v>
      </c>
      <c r="O38" s="6">
        <v>0</v>
      </c>
    </row>
    <row r="39" spans="3:15">
      <c r="H39" s="2" t="s">
        <v>13</v>
      </c>
      <c r="I39" s="2" t="s">
        <v>51</v>
      </c>
      <c r="J39" s="12">
        <v>0</v>
      </c>
      <c r="L39" s="2" t="s">
        <v>84</v>
      </c>
      <c r="M39" s="2">
        <f t="shared" ref="M39:M70" si="1">SUMIF(From,L39,Route) - SUMIF(To,L39,Route)</f>
        <v>0</v>
      </c>
      <c r="N39" s="13" t="s">
        <v>118</v>
      </c>
      <c r="O39" s="6">
        <v>0</v>
      </c>
    </row>
    <row r="40" spans="3:15">
      <c r="H40" s="2" t="s">
        <v>51</v>
      </c>
      <c r="I40" s="2" t="s">
        <v>15</v>
      </c>
      <c r="J40" s="12">
        <v>1</v>
      </c>
      <c r="L40" s="2" t="s">
        <v>11</v>
      </c>
      <c r="M40" s="2">
        <f t="shared" si="1"/>
        <v>0</v>
      </c>
      <c r="N40" s="13" t="s">
        <v>118</v>
      </c>
      <c r="O40" s="6">
        <v>0</v>
      </c>
    </row>
    <row r="41" spans="3:15">
      <c r="H41" s="2" t="s">
        <v>15</v>
      </c>
      <c r="I41" s="2" t="s">
        <v>47</v>
      </c>
      <c r="J41" s="12">
        <v>2</v>
      </c>
      <c r="L41" s="2" t="s">
        <v>30</v>
      </c>
      <c r="M41" s="2">
        <f t="shared" si="1"/>
        <v>0</v>
      </c>
      <c r="N41" s="13" t="s">
        <v>118</v>
      </c>
      <c r="O41" s="6">
        <v>0</v>
      </c>
    </row>
    <row r="42" spans="3:15">
      <c r="H42" s="2" t="s">
        <v>47</v>
      </c>
      <c r="I42" s="2" t="s">
        <v>49</v>
      </c>
      <c r="J42" s="12">
        <v>1</v>
      </c>
      <c r="L42" s="2" t="s">
        <v>13</v>
      </c>
      <c r="M42" s="2">
        <f t="shared" si="1"/>
        <v>0</v>
      </c>
      <c r="N42" s="13" t="s">
        <v>118</v>
      </c>
      <c r="O42" s="6">
        <v>0</v>
      </c>
    </row>
    <row r="43" spans="3:15">
      <c r="C43" s="3"/>
      <c r="D43" s="3"/>
      <c r="H43" s="2" t="s">
        <v>49</v>
      </c>
      <c r="I43" s="2" t="s">
        <v>34</v>
      </c>
      <c r="J43" s="12">
        <v>1</v>
      </c>
      <c r="L43" s="2" t="s">
        <v>51</v>
      </c>
      <c r="M43" s="2">
        <f t="shared" si="1"/>
        <v>0</v>
      </c>
      <c r="N43" s="13" t="s">
        <v>118</v>
      </c>
      <c r="O43" s="6">
        <v>0</v>
      </c>
    </row>
    <row r="44" spans="3:15">
      <c r="D44" s="9"/>
      <c r="H44" s="2" t="s">
        <v>34</v>
      </c>
      <c r="I44" s="2" t="s">
        <v>85</v>
      </c>
      <c r="J44" s="12">
        <v>1</v>
      </c>
      <c r="L44" s="2" t="s">
        <v>15</v>
      </c>
      <c r="M44" s="2">
        <f t="shared" si="1"/>
        <v>0</v>
      </c>
      <c r="N44" s="13" t="s">
        <v>118</v>
      </c>
      <c r="O44" s="6">
        <v>0</v>
      </c>
    </row>
    <row r="45" spans="3:15">
      <c r="H45" s="2" t="s">
        <v>85</v>
      </c>
      <c r="I45" s="2" t="s">
        <v>86</v>
      </c>
      <c r="J45" s="12">
        <v>2</v>
      </c>
      <c r="L45" s="2" t="s">
        <v>47</v>
      </c>
      <c r="M45" s="2">
        <f t="shared" si="1"/>
        <v>0</v>
      </c>
      <c r="N45" s="13" t="s">
        <v>118</v>
      </c>
      <c r="O45" s="6">
        <v>0</v>
      </c>
    </row>
    <row r="46" spans="3:15">
      <c r="H46" s="2" t="s">
        <v>86</v>
      </c>
      <c r="I46" s="2" t="s">
        <v>17</v>
      </c>
      <c r="J46" s="12">
        <v>2</v>
      </c>
      <c r="L46" s="2" t="s">
        <v>49</v>
      </c>
      <c r="M46" s="2">
        <f t="shared" si="1"/>
        <v>0</v>
      </c>
      <c r="N46" s="13" t="s">
        <v>118</v>
      </c>
      <c r="O46" s="6">
        <v>0</v>
      </c>
    </row>
    <row r="47" spans="3:15">
      <c r="H47" s="2" t="s">
        <v>17</v>
      </c>
      <c r="I47" s="2" t="s">
        <v>87</v>
      </c>
      <c r="J47" s="12">
        <v>1</v>
      </c>
      <c r="L47" s="2" t="s">
        <v>34</v>
      </c>
      <c r="M47" s="2">
        <f t="shared" si="1"/>
        <v>0</v>
      </c>
      <c r="N47" s="13" t="s">
        <v>118</v>
      </c>
      <c r="O47" s="6">
        <v>0</v>
      </c>
    </row>
    <row r="48" spans="3:15">
      <c r="H48" s="2" t="s">
        <v>87</v>
      </c>
      <c r="I48" s="2" t="s">
        <v>88</v>
      </c>
      <c r="J48" s="12">
        <v>1</v>
      </c>
      <c r="L48" s="2" t="s">
        <v>85</v>
      </c>
      <c r="M48" s="2">
        <f t="shared" si="1"/>
        <v>0</v>
      </c>
      <c r="N48" s="13" t="s">
        <v>118</v>
      </c>
      <c r="O48" s="6">
        <v>0</v>
      </c>
    </row>
    <row r="49" spans="8:15">
      <c r="H49" s="2" t="s">
        <v>88</v>
      </c>
      <c r="I49" s="2" t="s">
        <v>29</v>
      </c>
      <c r="J49" s="12">
        <v>1</v>
      </c>
      <c r="L49" s="2" t="s">
        <v>86</v>
      </c>
      <c r="M49" s="2">
        <f t="shared" si="1"/>
        <v>0</v>
      </c>
      <c r="N49" s="13" t="s">
        <v>118</v>
      </c>
      <c r="O49" s="6">
        <v>0</v>
      </c>
    </row>
    <row r="50" spans="8:15">
      <c r="H50" s="2" t="s">
        <v>29</v>
      </c>
      <c r="I50" s="2" t="s">
        <v>19</v>
      </c>
      <c r="J50" s="12">
        <v>0</v>
      </c>
      <c r="L50" s="2" t="s">
        <v>17</v>
      </c>
      <c r="M50" s="2">
        <f t="shared" si="1"/>
        <v>0</v>
      </c>
      <c r="N50" s="13" t="s">
        <v>118</v>
      </c>
      <c r="O50" s="6">
        <v>0</v>
      </c>
    </row>
    <row r="51" spans="8:15">
      <c r="H51" s="2" t="s">
        <v>19</v>
      </c>
      <c r="I51" s="2" t="s">
        <v>72</v>
      </c>
      <c r="J51" s="12">
        <v>0</v>
      </c>
      <c r="L51" s="2" t="s">
        <v>87</v>
      </c>
      <c r="M51" s="2">
        <f t="shared" si="1"/>
        <v>0</v>
      </c>
      <c r="N51" s="13" t="s">
        <v>118</v>
      </c>
      <c r="O51" s="6">
        <v>0</v>
      </c>
    </row>
    <row r="52" spans="8:15">
      <c r="H52" s="2" t="s">
        <v>72</v>
      </c>
      <c r="I52" s="2" t="s">
        <v>38</v>
      </c>
      <c r="J52" s="12">
        <v>0</v>
      </c>
      <c r="L52" s="2" t="s">
        <v>88</v>
      </c>
      <c r="M52" s="2">
        <f t="shared" si="1"/>
        <v>0</v>
      </c>
      <c r="N52" s="13" t="s">
        <v>118</v>
      </c>
      <c r="O52" s="6">
        <v>0</v>
      </c>
    </row>
    <row r="53" spans="8:15">
      <c r="H53" s="2" t="s">
        <v>89</v>
      </c>
      <c r="I53" s="2" t="s">
        <v>90</v>
      </c>
      <c r="J53" s="12">
        <v>1</v>
      </c>
      <c r="L53" s="2" t="s">
        <v>29</v>
      </c>
      <c r="M53" s="2">
        <f t="shared" si="1"/>
        <v>0</v>
      </c>
      <c r="N53" s="13" t="s">
        <v>118</v>
      </c>
      <c r="O53" s="6">
        <v>0</v>
      </c>
    </row>
    <row r="54" spans="8:15">
      <c r="H54" s="2" t="s">
        <v>90</v>
      </c>
      <c r="I54" s="2" t="s">
        <v>5</v>
      </c>
      <c r="J54" s="12">
        <v>1</v>
      </c>
      <c r="L54" s="2" t="s">
        <v>19</v>
      </c>
      <c r="M54" s="2">
        <f t="shared" si="1"/>
        <v>0</v>
      </c>
      <c r="N54" s="13" t="s">
        <v>118</v>
      </c>
      <c r="O54" s="6">
        <v>0</v>
      </c>
    </row>
    <row r="55" spans="8:15">
      <c r="H55" s="2" t="s">
        <v>5</v>
      </c>
      <c r="I55" s="2" t="s">
        <v>21</v>
      </c>
      <c r="J55" s="12">
        <v>1</v>
      </c>
      <c r="L55" s="2" t="s">
        <v>72</v>
      </c>
      <c r="M55" s="2">
        <f t="shared" si="1"/>
        <v>0</v>
      </c>
      <c r="N55" s="13" t="s">
        <v>118</v>
      </c>
      <c r="O55" s="6">
        <v>0</v>
      </c>
    </row>
    <row r="56" spans="8:15">
      <c r="H56" s="2" t="s">
        <v>21</v>
      </c>
      <c r="I56" s="2" t="s">
        <v>91</v>
      </c>
      <c r="J56" s="12">
        <v>0</v>
      </c>
      <c r="L56" s="2" t="s">
        <v>38</v>
      </c>
      <c r="M56" s="2">
        <f t="shared" si="1"/>
        <v>0</v>
      </c>
      <c r="N56" s="13" t="s">
        <v>118</v>
      </c>
      <c r="O56" s="6">
        <v>0</v>
      </c>
    </row>
    <row r="57" spans="8:15">
      <c r="H57" s="2" t="s">
        <v>91</v>
      </c>
      <c r="I57" s="2" t="s">
        <v>78</v>
      </c>
      <c r="J57" s="12">
        <v>0</v>
      </c>
      <c r="L57" s="2" t="s">
        <v>75</v>
      </c>
      <c r="M57" s="2">
        <f t="shared" si="1"/>
        <v>0</v>
      </c>
      <c r="N57" s="13" t="s">
        <v>118</v>
      </c>
      <c r="O57" s="6">
        <v>0</v>
      </c>
    </row>
    <row r="58" spans="8:15">
      <c r="H58" s="2" t="s">
        <v>78</v>
      </c>
      <c r="I58" s="2" t="s">
        <v>7</v>
      </c>
      <c r="J58" s="12">
        <v>0</v>
      </c>
      <c r="L58" s="2" t="s">
        <v>76</v>
      </c>
      <c r="M58" s="2">
        <f t="shared" si="1"/>
        <v>0</v>
      </c>
      <c r="N58" s="13" t="s">
        <v>118</v>
      </c>
      <c r="O58" s="6">
        <v>0</v>
      </c>
    </row>
    <row r="59" spans="8:15">
      <c r="H59" s="2" t="s">
        <v>7</v>
      </c>
      <c r="I59" s="2" t="s">
        <v>45</v>
      </c>
      <c r="J59" s="12">
        <v>1</v>
      </c>
      <c r="L59" s="2" t="s">
        <v>99</v>
      </c>
      <c r="M59" s="2">
        <f t="shared" si="1"/>
        <v>0</v>
      </c>
      <c r="N59" s="13" t="s">
        <v>118</v>
      </c>
      <c r="O59" s="6">
        <v>0</v>
      </c>
    </row>
    <row r="60" spans="8:15">
      <c r="H60" s="2" t="s">
        <v>45</v>
      </c>
      <c r="I60" s="2" t="s">
        <v>31</v>
      </c>
      <c r="J60" s="12">
        <v>2</v>
      </c>
      <c r="L60" s="2" t="s">
        <v>100</v>
      </c>
      <c r="M60" s="2">
        <f t="shared" si="1"/>
        <v>0</v>
      </c>
      <c r="N60" s="13" t="s">
        <v>118</v>
      </c>
      <c r="O60" s="6">
        <v>0</v>
      </c>
    </row>
    <row r="61" spans="8:15">
      <c r="H61" s="2" t="s">
        <v>31</v>
      </c>
      <c r="I61" s="2" t="s">
        <v>92</v>
      </c>
      <c r="J61" s="12">
        <v>1</v>
      </c>
      <c r="L61" s="2" t="s">
        <v>4</v>
      </c>
      <c r="M61" s="2">
        <f t="shared" si="1"/>
        <v>0</v>
      </c>
      <c r="N61" s="13" t="s">
        <v>118</v>
      </c>
      <c r="O61" s="6">
        <v>0</v>
      </c>
    </row>
    <row r="62" spans="8:15">
      <c r="H62" s="2" t="s">
        <v>92</v>
      </c>
      <c r="I62" s="2" t="s">
        <v>12</v>
      </c>
      <c r="J62" s="12">
        <v>1</v>
      </c>
      <c r="L62" s="2" t="s">
        <v>8</v>
      </c>
      <c r="M62" s="2">
        <f t="shared" si="1"/>
        <v>0</v>
      </c>
      <c r="N62" s="13" t="s">
        <v>118</v>
      </c>
      <c r="O62" s="6">
        <v>0</v>
      </c>
    </row>
    <row r="63" spans="8:15">
      <c r="H63" s="2" t="s">
        <v>12</v>
      </c>
      <c r="I63" s="2" t="s">
        <v>24</v>
      </c>
      <c r="J63" s="12">
        <v>1</v>
      </c>
      <c r="L63" s="2" t="s">
        <v>22</v>
      </c>
      <c r="M63" s="2">
        <f t="shared" si="1"/>
        <v>0</v>
      </c>
      <c r="N63" s="13" t="s">
        <v>118</v>
      </c>
      <c r="O63" s="6">
        <v>0</v>
      </c>
    </row>
    <row r="64" spans="8:15">
      <c r="H64" s="2" t="s">
        <v>24</v>
      </c>
      <c r="I64" s="2" t="s">
        <v>33</v>
      </c>
      <c r="J64" s="12">
        <v>1</v>
      </c>
      <c r="L64" s="2" t="s">
        <v>28</v>
      </c>
      <c r="M64" s="2">
        <f t="shared" si="1"/>
        <v>0</v>
      </c>
      <c r="N64" s="13" t="s">
        <v>118</v>
      </c>
      <c r="O64" s="6">
        <v>0</v>
      </c>
    </row>
    <row r="65" spans="8:15">
      <c r="H65" s="2" t="s">
        <v>33</v>
      </c>
      <c r="I65" s="2" t="s">
        <v>93</v>
      </c>
      <c r="J65" s="12">
        <v>0</v>
      </c>
      <c r="L65" s="2" t="s">
        <v>44</v>
      </c>
      <c r="M65" s="2">
        <f t="shared" si="1"/>
        <v>0</v>
      </c>
      <c r="N65" s="13" t="s">
        <v>118</v>
      </c>
      <c r="O65" s="6">
        <v>0</v>
      </c>
    </row>
    <row r="66" spans="8:15">
      <c r="H66" s="2" t="s">
        <v>93</v>
      </c>
      <c r="I66" s="2" t="s">
        <v>16</v>
      </c>
      <c r="J66" s="12">
        <v>1</v>
      </c>
      <c r="L66" s="2" t="s">
        <v>10</v>
      </c>
      <c r="M66" s="2">
        <f t="shared" si="1"/>
        <v>0</v>
      </c>
      <c r="N66" s="13" t="s">
        <v>118</v>
      </c>
      <c r="O66" s="6">
        <v>0</v>
      </c>
    </row>
    <row r="67" spans="8:15">
      <c r="H67" s="2" t="s">
        <v>16</v>
      </c>
      <c r="I67" s="2" t="s">
        <v>26</v>
      </c>
      <c r="J67" s="12">
        <v>1</v>
      </c>
      <c r="L67" s="2" t="s">
        <v>23</v>
      </c>
      <c r="M67" s="2">
        <f t="shared" si="1"/>
        <v>0</v>
      </c>
      <c r="N67" s="13" t="s">
        <v>118</v>
      </c>
      <c r="O67" s="6">
        <v>0</v>
      </c>
    </row>
    <row r="68" spans="8:15">
      <c r="H68" s="2" t="s">
        <v>26</v>
      </c>
      <c r="I68" s="2" t="s">
        <v>35</v>
      </c>
      <c r="J68" s="12">
        <v>1</v>
      </c>
      <c r="L68" s="2" t="s">
        <v>101</v>
      </c>
      <c r="M68" s="2">
        <f t="shared" si="1"/>
        <v>0</v>
      </c>
      <c r="N68" s="13" t="s">
        <v>118</v>
      </c>
      <c r="O68" s="6">
        <v>0</v>
      </c>
    </row>
    <row r="69" spans="8:15">
      <c r="H69" s="2" t="s">
        <v>35</v>
      </c>
      <c r="I69" s="2" t="s">
        <v>50</v>
      </c>
      <c r="J69" s="12">
        <v>0</v>
      </c>
      <c r="L69" s="2" t="s">
        <v>32</v>
      </c>
      <c r="M69" s="2">
        <f t="shared" si="1"/>
        <v>0</v>
      </c>
      <c r="N69" s="13" t="s">
        <v>118</v>
      </c>
      <c r="O69" s="6">
        <v>0</v>
      </c>
    </row>
    <row r="70" spans="8:15">
      <c r="H70" s="2" t="s">
        <v>50</v>
      </c>
      <c r="I70" s="2" t="s">
        <v>94</v>
      </c>
      <c r="J70" s="12">
        <v>0</v>
      </c>
      <c r="L70" s="2" t="s">
        <v>46</v>
      </c>
      <c r="M70" s="2">
        <f t="shared" si="1"/>
        <v>0</v>
      </c>
      <c r="N70" s="13" t="s">
        <v>118</v>
      </c>
      <c r="O70" s="6">
        <v>0</v>
      </c>
    </row>
    <row r="71" spans="8:15">
      <c r="H71" s="2" t="s">
        <v>94</v>
      </c>
      <c r="I71" s="2" t="s">
        <v>95</v>
      </c>
      <c r="J71" s="12">
        <v>1</v>
      </c>
      <c r="L71" s="2" t="s">
        <v>14</v>
      </c>
      <c r="M71" s="2">
        <f t="shared" ref="M71:M81" si="2">SUMIF(From,L71,Route) - SUMIF(To,L71,Route)</f>
        <v>0</v>
      </c>
      <c r="N71" s="13" t="s">
        <v>118</v>
      </c>
      <c r="O71" s="6">
        <v>0</v>
      </c>
    </row>
    <row r="72" spans="8:15">
      <c r="H72" s="2" t="s">
        <v>95</v>
      </c>
      <c r="I72" s="2" t="s">
        <v>37</v>
      </c>
      <c r="J72" s="12">
        <v>1</v>
      </c>
      <c r="L72" s="2" t="s">
        <v>25</v>
      </c>
      <c r="M72" s="2">
        <f t="shared" si="2"/>
        <v>0</v>
      </c>
      <c r="N72" s="13" t="s">
        <v>118</v>
      </c>
      <c r="O72" s="6">
        <v>0</v>
      </c>
    </row>
    <row r="73" spans="8:15">
      <c r="H73" s="2" t="s">
        <v>37</v>
      </c>
      <c r="I73" s="2" t="s">
        <v>96</v>
      </c>
      <c r="J73" s="12">
        <v>0</v>
      </c>
      <c r="L73" s="2" t="s">
        <v>79</v>
      </c>
      <c r="M73" s="2">
        <f t="shared" si="2"/>
        <v>0</v>
      </c>
      <c r="N73" s="13" t="s">
        <v>118</v>
      </c>
      <c r="O73" s="6">
        <v>0</v>
      </c>
    </row>
    <row r="74" spans="8:15">
      <c r="H74" s="2" t="s">
        <v>96</v>
      </c>
      <c r="I74" s="2" t="s">
        <v>97</v>
      </c>
      <c r="J74" s="12">
        <v>1</v>
      </c>
      <c r="L74" s="2" t="s">
        <v>102</v>
      </c>
      <c r="M74" s="2">
        <f t="shared" si="2"/>
        <v>0</v>
      </c>
      <c r="N74" s="13" t="s">
        <v>118</v>
      </c>
      <c r="O74" s="6">
        <v>0</v>
      </c>
    </row>
    <row r="75" spans="8:15">
      <c r="H75" s="2" t="s">
        <v>97</v>
      </c>
      <c r="I75" s="2" t="s">
        <v>98</v>
      </c>
      <c r="J75" s="12">
        <v>1</v>
      </c>
      <c r="L75" s="2" t="s">
        <v>48</v>
      </c>
      <c r="M75" s="2">
        <f t="shared" si="2"/>
        <v>0</v>
      </c>
      <c r="N75" s="13" t="s">
        <v>118</v>
      </c>
      <c r="O75" s="6">
        <v>0</v>
      </c>
    </row>
    <row r="76" spans="8:15">
      <c r="H76" s="2" t="s">
        <v>98</v>
      </c>
      <c r="I76" s="2" t="s">
        <v>20</v>
      </c>
      <c r="J76" s="12">
        <v>1</v>
      </c>
      <c r="L76" s="2" t="s">
        <v>103</v>
      </c>
      <c r="M76" s="2">
        <f t="shared" si="2"/>
        <v>0</v>
      </c>
      <c r="N76" s="13" t="s">
        <v>118</v>
      </c>
      <c r="O76" s="6">
        <v>0</v>
      </c>
    </row>
    <row r="77" spans="8:15">
      <c r="H77" s="2" t="s">
        <v>75</v>
      </c>
      <c r="I77" s="2" t="s">
        <v>76</v>
      </c>
      <c r="J77" s="12">
        <v>2</v>
      </c>
      <c r="L77" s="2" t="s">
        <v>36</v>
      </c>
      <c r="M77" s="2">
        <f t="shared" si="2"/>
        <v>0</v>
      </c>
      <c r="N77" s="13" t="s">
        <v>118</v>
      </c>
      <c r="O77" s="6">
        <v>0</v>
      </c>
    </row>
    <row r="78" spans="8:15">
      <c r="H78" s="2" t="s">
        <v>76</v>
      </c>
      <c r="I78" s="2" t="s">
        <v>99</v>
      </c>
      <c r="J78" s="12">
        <v>1</v>
      </c>
      <c r="L78" s="2" t="s">
        <v>104</v>
      </c>
      <c r="M78" s="2">
        <f t="shared" si="2"/>
        <v>0</v>
      </c>
      <c r="N78" s="13" t="s">
        <v>118</v>
      </c>
      <c r="O78" s="6">
        <v>0</v>
      </c>
    </row>
    <row r="79" spans="8:15">
      <c r="H79" s="2" t="s">
        <v>99</v>
      </c>
      <c r="I79" s="2" t="s">
        <v>100</v>
      </c>
      <c r="J79" s="12">
        <v>1</v>
      </c>
      <c r="L79" s="2" t="s">
        <v>18</v>
      </c>
      <c r="M79" s="2">
        <f t="shared" si="2"/>
        <v>0</v>
      </c>
      <c r="N79" s="13" t="s">
        <v>118</v>
      </c>
      <c r="O79" s="6">
        <v>0</v>
      </c>
    </row>
    <row r="80" spans="8:15">
      <c r="H80" s="2" t="s">
        <v>100</v>
      </c>
      <c r="I80" s="2" t="s">
        <v>4</v>
      </c>
      <c r="J80" s="12">
        <v>1</v>
      </c>
      <c r="L80" s="2" t="s">
        <v>27</v>
      </c>
      <c r="M80" s="2">
        <f t="shared" si="2"/>
        <v>0</v>
      </c>
      <c r="N80" s="13" t="s">
        <v>118</v>
      </c>
      <c r="O80" s="6">
        <v>0</v>
      </c>
    </row>
    <row r="81" spans="8:15">
      <c r="H81" s="2" t="s">
        <v>4</v>
      </c>
      <c r="I81" s="2" t="s">
        <v>8</v>
      </c>
      <c r="J81" s="12">
        <v>1</v>
      </c>
      <c r="L81" s="2" t="s">
        <v>105</v>
      </c>
      <c r="M81" s="2">
        <f t="shared" si="2"/>
        <v>0</v>
      </c>
      <c r="N81" s="13" t="s">
        <v>118</v>
      </c>
      <c r="O81" s="6">
        <v>0</v>
      </c>
    </row>
    <row r="82" spans="8:15">
      <c r="H82" s="2" t="s">
        <v>8</v>
      </c>
      <c r="I82" s="2" t="s">
        <v>22</v>
      </c>
      <c r="J82" s="12">
        <v>0</v>
      </c>
      <c r="L82"/>
      <c r="N82" s="13"/>
    </row>
    <row r="83" spans="8:15">
      <c r="H83" s="2" t="s">
        <v>22</v>
      </c>
      <c r="I83" s="2" t="s">
        <v>28</v>
      </c>
      <c r="J83" s="12">
        <v>1</v>
      </c>
      <c r="L83"/>
      <c r="N83" s="13"/>
    </row>
    <row r="84" spans="8:15">
      <c r="H84" s="2" t="s">
        <v>28</v>
      </c>
      <c r="I84" s="2" t="s">
        <v>44</v>
      </c>
      <c r="J84" s="12">
        <v>1</v>
      </c>
      <c r="L84"/>
      <c r="N84" s="13"/>
    </row>
    <row r="85" spans="8:15">
      <c r="H85" s="2" t="s">
        <v>44</v>
      </c>
      <c r="I85" s="2" t="s">
        <v>10</v>
      </c>
      <c r="J85" s="12">
        <v>0</v>
      </c>
      <c r="L85"/>
      <c r="N85" s="13"/>
    </row>
    <row r="86" spans="8:15">
      <c r="H86" s="2" t="s">
        <v>10</v>
      </c>
      <c r="I86" s="2" t="s">
        <v>23</v>
      </c>
      <c r="J86" s="12">
        <v>1</v>
      </c>
      <c r="L86"/>
      <c r="N86" s="13"/>
    </row>
    <row r="87" spans="8:15">
      <c r="H87" s="2" t="s">
        <v>23</v>
      </c>
      <c r="I87" s="2" t="s">
        <v>101</v>
      </c>
      <c r="J87" s="12">
        <v>1</v>
      </c>
      <c r="L87"/>
      <c r="N87" s="13"/>
    </row>
    <row r="88" spans="8:15">
      <c r="H88" s="2" t="s">
        <v>101</v>
      </c>
      <c r="I88" s="2" t="s">
        <v>32</v>
      </c>
      <c r="J88" s="12">
        <v>1</v>
      </c>
      <c r="L88"/>
      <c r="N88" s="13"/>
    </row>
    <row r="89" spans="8:15">
      <c r="H89" s="2" t="s">
        <v>32</v>
      </c>
      <c r="I89" s="2" t="s">
        <v>46</v>
      </c>
      <c r="J89" s="12">
        <v>1</v>
      </c>
      <c r="L89"/>
      <c r="N89" s="13"/>
    </row>
    <row r="90" spans="8:15">
      <c r="H90" s="2" t="s">
        <v>46</v>
      </c>
      <c r="I90" s="2" t="s">
        <v>14</v>
      </c>
      <c r="J90" s="12">
        <v>1</v>
      </c>
      <c r="L90"/>
      <c r="N90" s="13"/>
    </row>
    <row r="91" spans="8:15">
      <c r="H91" s="2" t="s">
        <v>14</v>
      </c>
      <c r="I91" s="2" t="s">
        <v>25</v>
      </c>
      <c r="J91" s="12">
        <v>2</v>
      </c>
      <c r="L91"/>
      <c r="N91" s="13"/>
    </row>
    <row r="92" spans="8:15">
      <c r="H92" s="2" t="s">
        <v>25</v>
      </c>
      <c r="I92" s="2" t="s">
        <v>79</v>
      </c>
      <c r="J92" s="12">
        <v>2</v>
      </c>
      <c r="L92"/>
      <c r="N92" s="13"/>
    </row>
    <row r="93" spans="8:15">
      <c r="H93" s="2" t="s">
        <v>79</v>
      </c>
      <c r="I93" s="2" t="s">
        <v>102</v>
      </c>
      <c r="J93" s="12">
        <v>1</v>
      </c>
      <c r="L93"/>
      <c r="N93" s="13"/>
    </row>
    <row r="94" spans="8:15">
      <c r="H94" s="2" t="s">
        <v>102</v>
      </c>
      <c r="I94" s="2" t="s">
        <v>48</v>
      </c>
      <c r="J94" s="12">
        <v>1</v>
      </c>
      <c r="L94"/>
      <c r="N94" s="13"/>
    </row>
    <row r="95" spans="8:15">
      <c r="H95" s="2" t="s">
        <v>48</v>
      </c>
      <c r="I95" s="2" t="s">
        <v>103</v>
      </c>
      <c r="J95" s="12">
        <v>0</v>
      </c>
      <c r="L95"/>
      <c r="N95" s="13"/>
    </row>
    <row r="96" spans="8:15">
      <c r="H96" s="2" t="s">
        <v>103</v>
      </c>
      <c r="I96" s="2" t="s">
        <v>36</v>
      </c>
      <c r="J96" s="12">
        <v>1</v>
      </c>
      <c r="L96"/>
      <c r="N96" s="13"/>
    </row>
    <row r="97" spans="6:14">
      <c r="H97" s="2" t="s">
        <v>36</v>
      </c>
      <c r="I97" s="2" t="s">
        <v>104</v>
      </c>
      <c r="J97" s="12">
        <v>1</v>
      </c>
      <c r="L97"/>
      <c r="N97" s="13"/>
    </row>
    <row r="98" spans="6:14">
      <c r="H98" s="2" t="s">
        <v>104</v>
      </c>
      <c r="I98" s="2" t="s">
        <v>18</v>
      </c>
      <c r="J98" s="12">
        <v>2</v>
      </c>
      <c r="L98"/>
      <c r="N98" s="13"/>
    </row>
    <row r="99" spans="6:14">
      <c r="H99" s="2" t="s">
        <v>18</v>
      </c>
      <c r="I99" s="2" t="s">
        <v>27</v>
      </c>
      <c r="J99" s="12">
        <v>2</v>
      </c>
      <c r="L99"/>
      <c r="N99" s="13"/>
    </row>
    <row r="100" spans="6:14">
      <c r="H100" s="2" t="s">
        <v>27</v>
      </c>
      <c r="I100" s="2" t="s">
        <v>105</v>
      </c>
      <c r="J100" s="12">
        <v>2</v>
      </c>
      <c r="L100"/>
      <c r="N100" s="13"/>
    </row>
    <row r="101" spans="6:14">
      <c r="G101" s="4" t="s">
        <v>113</v>
      </c>
      <c r="H101" s="2" t="s">
        <v>38</v>
      </c>
      <c r="I101" s="2" t="s">
        <v>3</v>
      </c>
      <c r="J101" s="12">
        <v>2</v>
      </c>
      <c r="L101" s="14"/>
      <c r="N101" s="13"/>
    </row>
    <row r="102" spans="6:14">
      <c r="F102" s="2" t="s">
        <v>122</v>
      </c>
      <c r="G102" s="6">
        <f>SUM(J101:J109)</f>
        <v>7</v>
      </c>
      <c r="H102" s="2" t="s">
        <v>38</v>
      </c>
      <c r="I102" s="2" t="s">
        <v>89</v>
      </c>
      <c r="J102" s="12">
        <v>0</v>
      </c>
      <c r="L102"/>
      <c r="N102" s="13"/>
    </row>
    <row r="103" spans="6:14">
      <c r="H103" s="2" t="s">
        <v>38</v>
      </c>
      <c r="I103" s="2" t="s">
        <v>75</v>
      </c>
      <c r="J103" s="12">
        <v>0</v>
      </c>
      <c r="L103"/>
      <c r="N103" s="13"/>
    </row>
    <row r="104" spans="6:14">
      <c r="H104" s="2" t="s">
        <v>20</v>
      </c>
      <c r="I104" s="2" t="s">
        <v>89</v>
      </c>
      <c r="J104" s="12">
        <v>1</v>
      </c>
      <c r="L104"/>
      <c r="N104" s="13"/>
    </row>
    <row r="105" spans="6:14">
      <c r="H105" s="2" t="s">
        <v>20</v>
      </c>
      <c r="I105" s="2" t="s">
        <v>3</v>
      </c>
      <c r="J105" s="12">
        <v>1</v>
      </c>
      <c r="L105"/>
      <c r="N105" s="13"/>
    </row>
    <row r="106" spans="6:14">
      <c r="H106" s="2" t="s">
        <v>20</v>
      </c>
      <c r="I106" s="2" t="s">
        <v>75</v>
      </c>
      <c r="J106" s="12">
        <v>0</v>
      </c>
      <c r="L106"/>
      <c r="N106" s="13"/>
    </row>
    <row r="107" spans="6:14">
      <c r="H107" s="2" t="s">
        <v>105</v>
      </c>
      <c r="I107" s="2" t="s">
        <v>75</v>
      </c>
      <c r="J107" s="12">
        <v>3</v>
      </c>
      <c r="L107"/>
      <c r="N107" s="13"/>
    </row>
    <row r="108" spans="6:14">
      <c r="H108" s="2" t="s">
        <v>105</v>
      </c>
      <c r="I108" s="2" t="s">
        <v>3</v>
      </c>
      <c r="J108" s="12">
        <v>0</v>
      </c>
      <c r="L108"/>
      <c r="N108" s="13"/>
    </row>
    <row r="109" spans="6:14">
      <c r="H109" s="2" t="s">
        <v>105</v>
      </c>
      <c r="I109" s="2" t="s">
        <v>89</v>
      </c>
      <c r="J109" s="12">
        <v>0</v>
      </c>
      <c r="L109"/>
      <c r="N109" s="13"/>
    </row>
    <row r="110" spans="6:14">
      <c r="L110"/>
    </row>
    <row r="111" spans="6:14">
      <c r="L111"/>
    </row>
    <row r="112" spans="6:14">
      <c r="L112"/>
    </row>
    <row r="113" spans="12:12">
      <c r="L113"/>
    </row>
    <row r="114" spans="12:12">
      <c r="L114"/>
    </row>
    <row r="115" spans="12:12">
      <c r="L115"/>
    </row>
    <row r="116" spans="12:12">
      <c r="L116"/>
    </row>
    <row r="117" spans="12:12">
      <c r="L117"/>
    </row>
    <row r="118" spans="12:12">
      <c r="L118"/>
    </row>
    <row r="119" spans="12:12">
      <c r="L119"/>
    </row>
    <row r="120" spans="12:12">
      <c r="L120"/>
    </row>
    <row r="121" spans="12:12">
      <c r="L121"/>
    </row>
    <row r="122" spans="12:12">
      <c r="L122"/>
    </row>
    <row r="123" spans="12:12">
      <c r="L123"/>
    </row>
    <row r="124" spans="12:12">
      <c r="L124"/>
    </row>
    <row r="125" spans="12:12">
      <c r="L125"/>
    </row>
    <row r="126" spans="12:12">
      <c r="L126"/>
    </row>
    <row r="127" spans="12:12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  <row r="146" spans="12:12">
      <c r="L146"/>
    </row>
    <row r="147" spans="12:12">
      <c r="L147"/>
    </row>
    <row r="148" spans="12:12">
      <c r="L148"/>
    </row>
    <row r="149" spans="12:12">
      <c r="L149"/>
    </row>
    <row r="150" spans="12:12">
      <c r="L150"/>
    </row>
    <row r="151" spans="12:12">
      <c r="L151"/>
    </row>
    <row r="152" spans="12:12">
      <c r="L152"/>
    </row>
    <row r="153" spans="12:12">
      <c r="L153"/>
    </row>
    <row r="154" spans="12:12">
      <c r="L154"/>
    </row>
    <row r="155" spans="12:12">
      <c r="L155"/>
    </row>
    <row r="156" spans="12:12">
      <c r="L156"/>
    </row>
    <row r="157" spans="12:12">
      <c r="L157"/>
    </row>
    <row r="158" spans="12:12">
      <c r="L158"/>
    </row>
    <row r="159" spans="12:12">
      <c r="L159"/>
    </row>
    <row r="160" spans="12:12">
      <c r="L160"/>
    </row>
    <row r="161" spans="12:12">
      <c r="L161"/>
    </row>
    <row r="162" spans="12:12">
      <c r="L162"/>
    </row>
    <row r="163" spans="12:12">
      <c r="L163"/>
    </row>
    <row r="164" spans="12:12">
      <c r="L164"/>
    </row>
    <row r="165" spans="12:12">
      <c r="L165"/>
    </row>
    <row r="166" spans="12:12">
      <c r="L166"/>
    </row>
    <row r="167" spans="12:12">
      <c r="L167"/>
    </row>
    <row r="168" spans="12:12">
      <c r="L168"/>
    </row>
    <row r="169" spans="12:12">
      <c r="L169"/>
    </row>
    <row r="170" spans="12:12">
      <c r="L170"/>
    </row>
    <row r="171" spans="12:12">
      <c r="L171"/>
    </row>
    <row r="172" spans="12:12">
      <c r="L172"/>
    </row>
    <row r="173" spans="12:12">
      <c r="L173"/>
    </row>
    <row r="174" spans="12:12">
      <c r="L174"/>
    </row>
    <row r="175" spans="12:12">
      <c r="L175"/>
    </row>
    <row r="176" spans="12:12">
      <c r="L176"/>
    </row>
    <row r="177" spans="12:12">
      <c r="L177"/>
    </row>
    <row r="178" spans="12:12">
      <c r="L178"/>
    </row>
    <row r="179" spans="12:12">
      <c r="L179"/>
    </row>
    <row r="180" spans="12:12">
      <c r="L180"/>
    </row>
    <row r="181" spans="12:12">
      <c r="L181"/>
    </row>
    <row r="182" spans="12:12">
      <c r="L182"/>
    </row>
    <row r="183" spans="12:12">
      <c r="L183"/>
    </row>
    <row r="184" spans="12:12">
      <c r="L184"/>
    </row>
    <row r="185" spans="12:12">
      <c r="L185"/>
    </row>
    <row r="186" spans="12:12">
      <c r="L186"/>
    </row>
    <row r="187" spans="12:12">
      <c r="L187"/>
    </row>
    <row r="188" spans="12:12">
      <c r="L188"/>
    </row>
    <row r="189" spans="12:12">
      <c r="L189"/>
    </row>
    <row r="190" spans="12:12">
      <c r="L190"/>
    </row>
    <row r="191" spans="12:12">
      <c r="L191"/>
    </row>
    <row r="192" spans="12:12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  <row r="197" spans="12:12">
      <c r="L197"/>
    </row>
    <row r="198" spans="12:12">
      <c r="L198"/>
    </row>
    <row r="199" spans="12:12">
      <c r="L199"/>
    </row>
    <row r="200" spans="12:12">
      <c r="L200"/>
    </row>
    <row r="201" spans="12:12">
      <c r="L201"/>
    </row>
    <row r="202" spans="12:12">
      <c r="L202"/>
    </row>
    <row r="203" spans="12:12">
      <c r="L203"/>
    </row>
    <row r="204" spans="12:12">
      <c r="L204"/>
    </row>
    <row r="205" spans="12:12">
      <c r="L205"/>
    </row>
    <row r="206" spans="12:12">
      <c r="L206"/>
    </row>
    <row r="207" spans="12:12">
      <c r="L207"/>
    </row>
    <row r="208" spans="12:12">
      <c r="L208"/>
    </row>
    <row r="209" spans="12:12">
      <c r="L209"/>
    </row>
    <row r="210" spans="12:12">
      <c r="L210"/>
    </row>
    <row r="211" spans="12:12">
      <c r="L211"/>
    </row>
    <row r="212" spans="12:12">
      <c r="L212"/>
    </row>
  </sheetData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No Turn-Around</vt:lpstr>
      <vt:lpstr>Turn-Around</vt:lpstr>
      <vt:lpstr>'Turn-Around'!From</vt:lpstr>
      <vt:lpstr>From</vt:lpstr>
      <vt:lpstr>'Turn-Around'!Route</vt:lpstr>
      <vt:lpstr>Route</vt:lpstr>
      <vt:lpstr>'Turn-Around'!To</vt:lpstr>
      <vt:lpstr>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S. Hillier</dc:creator>
  <cp:lastModifiedBy>Donald L Parker</cp:lastModifiedBy>
  <cp:lastPrinted>1998-11-07T13:23:53Z</cp:lastPrinted>
  <dcterms:created xsi:type="dcterms:W3CDTF">1998-11-07T00:12:29Z</dcterms:created>
  <dcterms:modified xsi:type="dcterms:W3CDTF">2022-12-08T18:03:35Z</dcterms:modified>
</cp:coreProperties>
</file>