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5105" documentId="8_{64DF3418-7079-4A38-B652-914B2A52C615}" xr6:coauthVersionLast="47" xr6:coauthVersionMax="47" xr10:uidLastSave="{63FC1BB6-95B8-4D4C-B1B8-46426EFBC981}"/>
  <bookViews>
    <workbookView xWindow="-96" yWindow="-96" windowWidth="23232" windowHeight="12432" xr2:uid="{7546AA4E-1A88-4E16-8857-748A3105CAFE}"/>
  </bookViews>
  <sheets>
    <sheet name="#1(a)" sheetId="1" r:id="rId1"/>
    <sheet name="#1(b)" sheetId="2" r:id="rId2"/>
    <sheet name="#2" sheetId="4" r:id="rId3"/>
    <sheet name="#3" sheetId="7" r:id="rId4"/>
  </sheets>
  <definedNames>
    <definedName name="Activity" localSheetId="1">'#1(b)'!$B$4:$B$15</definedName>
    <definedName name="Activity" localSheetId="2">'#2'!$C$5:$C$12</definedName>
    <definedName name="Activity">'#1(a)'!$B$4:$B$15</definedName>
    <definedName name="AFinishTime" localSheetId="1">'#1(b)'!$G$4</definedName>
    <definedName name="AFinishTime">'#2'!$H$5</definedName>
    <definedName name="AStartTime" localSheetId="1">'#1(b)'!$E$4</definedName>
    <definedName name="AStartTime" localSheetId="2">'#2'!$F$5</definedName>
    <definedName name="AStartTime">'#1(a)'!$E$4:$G$4</definedName>
    <definedName name="BFinishTime" localSheetId="1">'#1(b)'!$G$5</definedName>
    <definedName name="BFinishTime">'#2'!$H$6</definedName>
    <definedName name="BStartTime" localSheetId="1">'#1(b)'!$E$5</definedName>
    <definedName name="BStartTime" localSheetId="2">'#2'!$F$6</definedName>
    <definedName name="BStartTime">'#1(a)'!$E$5:$G$5</definedName>
    <definedName name="CFinishTime" localSheetId="1">'#1(b)'!$G$6</definedName>
    <definedName name="CFinishTime">'#2'!$H$7</definedName>
    <definedName name="Completion_Time" localSheetId="1">'#1(b)'!$C$4:$C$15</definedName>
    <definedName name="Completion_Time" localSheetId="2">'#2'!$D$5:$D$12</definedName>
    <definedName name="Completion_Time">'#1(a)'!$C$4:$C$15</definedName>
    <definedName name="CStartTime" localSheetId="1">'#1(b)'!$E$6</definedName>
    <definedName name="CStartTime" localSheetId="2">'#2'!$F$7</definedName>
    <definedName name="CStartTime">'#1(a)'!$E$6:$G$6</definedName>
    <definedName name="DFinishTime" localSheetId="1">'#1(b)'!$G$7</definedName>
    <definedName name="DFinishTime">'#2'!$H$8</definedName>
    <definedName name="DStartTime" localSheetId="1">'#1(b)'!$E$7</definedName>
    <definedName name="DStartTime" localSheetId="2">'#2'!$F$8</definedName>
    <definedName name="DStartTime">'#1(a)'!$E$7:$G$7</definedName>
    <definedName name="EFinishTime" localSheetId="1">'#1(b)'!$G$8</definedName>
    <definedName name="EFinishTime">'#2'!$H$9</definedName>
    <definedName name="EStartTime" localSheetId="1">'#1(b)'!$E$8</definedName>
    <definedName name="EStartTime" localSheetId="2">'#2'!$F$9</definedName>
    <definedName name="EStartTime">'#1(a)'!$E$8:$G$8</definedName>
    <definedName name="FFinishTime" localSheetId="1">'#1(b)'!$G$9</definedName>
    <definedName name="FFinishTime">'#2'!$H$10</definedName>
    <definedName name="Finish_Time" localSheetId="1">'#1(b)'!$G$4:$G$15</definedName>
    <definedName name="Finish_Time" localSheetId="2">'#2'!$H$5:$H$12</definedName>
    <definedName name="Finish_Time">'#1(a)'!$G$4:$G$15</definedName>
    <definedName name="FStartTime" localSheetId="1">'#1(b)'!$E$9</definedName>
    <definedName name="FStartTime" localSheetId="2">'#2'!$F$10</definedName>
    <definedName name="FStartTime">'#1(a)'!$E$9:$G$9</definedName>
    <definedName name="GFinishTime" localSheetId="1">'#1(b)'!$G$10</definedName>
    <definedName name="GFinishTime">'#2'!$H$11</definedName>
    <definedName name="GStartTime" localSheetId="1">'#1(b)'!$E$10</definedName>
    <definedName name="GStartTime" localSheetId="2">'#2'!$F$11</definedName>
    <definedName name="GStartTime">'#1(a)'!$E$10:$G$10</definedName>
    <definedName name="HFinishTime" localSheetId="1">'#1(b)'!$G$11</definedName>
    <definedName name="HFinishTime">'#2'!$H$12</definedName>
    <definedName name="HStartTime" localSheetId="1">'#1(b)'!$E$11</definedName>
    <definedName name="HStartTime" localSheetId="2">'#2'!$F$12</definedName>
    <definedName name="HStartTime">'#1(a)'!$E$11:$G$11</definedName>
    <definedName name="IFinishTime">'#1(b)'!$G$12</definedName>
    <definedName name="IStartTime" localSheetId="1">'#1(b)'!$E$12</definedName>
    <definedName name="IStartTime">'#1(a)'!$E$12:$G$12</definedName>
    <definedName name="JFinishTime">'#1(b)'!$G$13</definedName>
    <definedName name="JStartTime" localSheetId="1">'#1(b)'!$E$13</definedName>
    <definedName name="JStartTime">'#1(a)'!$E$13:$G$13</definedName>
    <definedName name="KFinishTime">'#1(b)'!$G$14</definedName>
    <definedName name="KStartTime" localSheetId="1">'#1(b)'!$E$14</definedName>
    <definedName name="KStartTime">'#1(a)'!$E$14:$G$14</definedName>
    <definedName name="LFinishTime">'#1(b)'!$G$15</definedName>
    <definedName name="LStartTime" localSheetId="1">'#1(b)'!$E$15</definedName>
    <definedName name="LStartTime">'#1(a)'!$E$15:$G$15</definedName>
    <definedName name="solver_adj" localSheetId="0" hidden="1">'#1(a)'!$E$4:$E$15</definedName>
    <definedName name="solver_adj" localSheetId="1" hidden="1">'#1(b)'!$E$4:$E$15</definedName>
    <definedName name="solver_adj" localSheetId="2" hidden="1">'#2'!$F$5:$F$12,'#2'!$N$5:$N$12</definedName>
    <definedName name="solver_adj" localSheetId="3" hidden="1">'#3'!$D$3:$D$32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'#1(a)'!$E$10</definedName>
    <definedName name="solver_lhs1" localSheetId="1" hidden="1">'#1(b)'!$E$8</definedName>
    <definedName name="solver_lhs1" localSheetId="2" hidden="1">'#2'!$N$5:$N$12</definedName>
    <definedName name="solver_lhs1" localSheetId="3" hidden="1">'#3'!$H$3:$H$11</definedName>
    <definedName name="solver_lhs10" localSheetId="0" hidden="1">'#1(a)'!$G$14</definedName>
    <definedName name="solver_lhs10" localSheetId="1" hidden="1">'#1(b)'!$G$5</definedName>
    <definedName name="solver_lhs10" localSheetId="2" hidden="1">'#2'!$H$8</definedName>
    <definedName name="solver_lhs11" localSheetId="0" hidden="1">'#1(a)'!$G$4</definedName>
    <definedName name="solver_lhs11" localSheetId="1" hidden="1">'#1(b)'!$G$10</definedName>
    <definedName name="solver_lhs11" localSheetId="2" hidden="1">'#2'!$H$7</definedName>
    <definedName name="solver_lhs12" localSheetId="0" hidden="1">'#1(a)'!$G$5</definedName>
    <definedName name="solver_lhs12" localSheetId="1" hidden="1">'#1(b)'!$G$8</definedName>
    <definedName name="solver_lhs12" localSheetId="2" hidden="1">'#2'!$H$10</definedName>
    <definedName name="solver_lhs13" localSheetId="0" hidden="1">'#1(a)'!$G$6</definedName>
    <definedName name="solver_lhs13" localSheetId="1" hidden="1">'#1(b)'!$G$9</definedName>
    <definedName name="solver_lhs14" localSheetId="0" hidden="1">'#1(a)'!$G$7</definedName>
    <definedName name="solver_lhs14" localSheetId="1" hidden="1">'#1(b)'!$E$6</definedName>
    <definedName name="solver_lhs15" localSheetId="0" hidden="1">'#1(a)'!$G$8</definedName>
    <definedName name="solver_lhs15" localSheetId="1" hidden="1">'#1(b)'!$G$4</definedName>
    <definedName name="solver_lhs16" localSheetId="0" hidden="1">'#1(a)'!$G$9</definedName>
    <definedName name="solver_lhs16" localSheetId="1" hidden="1">'#1(b)'!$G$7</definedName>
    <definedName name="solver_lhs2" localSheetId="0" hidden="1">'#1(a)'!$E$14</definedName>
    <definedName name="solver_lhs2" localSheetId="1" hidden="1">'#1(b)'!$G$14</definedName>
    <definedName name="solver_lhs2" localSheetId="2" hidden="1">'#2'!$H$5</definedName>
    <definedName name="solver_lhs3" localSheetId="0" hidden="1">'#1(a)'!$E$4</definedName>
    <definedName name="solver_lhs3" localSheetId="1" hidden="1">'#1(b)'!$E$10</definedName>
    <definedName name="solver_lhs3" localSheetId="2" hidden="1">'#2'!$H$11:$H$12</definedName>
    <definedName name="solver_lhs4" localSheetId="0" hidden="1">'#1(a)'!$E$6</definedName>
    <definedName name="solver_lhs4" localSheetId="1" hidden="1">'#1(b)'!$G$11</definedName>
    <definedName name="solver_lhs4" localSheetId="2" hidden="1">'#2'!$F$6</definedName>
    <definedName name="solver_lhs5" localSheetId="0" hidden="1">'#1(a)'!$E$8</definedName>
    <definedName name="solver_lhs5" localSheetId="1" hidden="1">'#1(b)'!$G$12</definedName>
    <definedName name="solver_lhs5" localSheetId="2" hidden="1">'#2'!$H$6</definedName>
    <definedName name="solver_lhs6" localSheetId="0" hidden="1">'#1(a)'!$G$10</definedName>
    <definedName name="solver_lhs6" localSheetId="1" hidden="1">'#1(b)'!$G$13</definedName>
    <definedName name="solver_lhs6" localSheetId="2" hidden="1">'#2'!$F$5</definedName>
    <definedName name="solver_lhs7" localSheetId="0" hidden="1">'#1(a)'!$G$11</definedName>
    <definedName name="solver_lhs7" localSheetId="1" hidden="1">'#1(b)'!$E$14</definedName>
    <definedName name="solver_lhs7" localSheetId="2" hidden="1">'#2'!$H$6</definedName>
    <definedName name="solver_lhs8" localSheetId="0" hidden="1">'#1(a)'!$G$12</definedName>
    <definedName name="solver_lhs8" localSheetId="1" hidden="1">'#1(b)'!$E$4</definedName>
    <definedName name="solver_lhs8" localSheetId="2" hidden="1">'#2'!$H$5</definedName>
    <definedName name="solver_lhs9" localSheetId="0" hidden="1">'#1(a)'!$G$13</definedName>
    <definedName name="solver_lhs9" localSheetId="1" hidden="1">'#1(b)'!$G$6</definedName>
    <definedName name="solver_lhs9" localSheetId="2" hidden="1">'#2'!$H$9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16</definedName>
    <definedName name="solver_num" localSheetId="1" hidden="1">16</definedName>
    <definedName name="solver_num" localSheetId="2" hidden="1">12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'#1(a)'!$G$17</definedName>
    <definedName name="solver_opt" localSheetId="1" hidden="1">'#1(b)'!$G$17</definedName>
    <definedName name="solver_opt" localSheetId="2" hidden="1">'#2'!$K$15</definedName>
    <definedName name="solver_opt" localSheetId="3" hidden="1">'#3'!$H$14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2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1" hidden="1">1</definedName>
    <definedName name="solver_rel14" localSheetId="0" hidden="1">1</definedName>
    <definedName name="solver_rel14" localSheetId="1" hidden="1">2</definedName>
    <definedName name="solver_rel15" localSheetId="0" hidden="1">1</definedName>
    <definedName name="solver_rel15" localSheetId="1" hidden="1">1</definedName>
    <definedName name="solver_rel16" localSheetId="0" hidden="1">1</definedName>
    <definedName name="solver_rel16" localSheetId="1" hidden="1">1</definedName>
    <definedName name="solver_rel2" localSheetId="0" hidden="1">2</definedName>
    <definedName name="solver_rel2" localSheetId="1" hidden="1">1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0" hidden="1">2</definedName>
    <definedName name="solver_rel4" localSheetId="1" hidden="1">1</definedName>
    <definedName name="solver_rel4" localSheetId="2" hidden="1">2</definedName>
    <definedName name="solver_rel5" localSheetId="0" hidden="1">2</definedName>
    <definedName name="solver_rel5" localSheetId="1" hidden="1">1</definedName>
    <definedName name="solver_rel5" localSheetId="2" hidden="1">1</definedName>
    <definedName name="solver_rel6" localSheetId="0" hidden="1">1</definedName>
    <definedName name="solver_rel6" localSheetId="1" hidden="1">1</definedName>
    <definedName name="solver_rel6" localSheetId="2" hidden="1">2</definedName>
    <definedName name="solver_rel7" localSheetId="0" hidden="1">1</definedName>
    <definedName name="solver_rel7" localSheetId="1" hidden="1">2</definedName>
    <definedName name="solver_rel7" localSheetId="2" hidden="1">1</definedName>
    <definedName name="solver_rel8" localSheetId="0" hidden="1">1</definedName>
    <definedName name="solver_rel8" localSheetId="1" hidden="1">2</definedName>
    <definedName name="solver_rel8" localSheetId="2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0</definedName>
    <definedName name="solver_rhs1" localSheetId="1" hidden="1">0</definedName>
    <definedName name="solver_rhs1" localSheetId="2" hidden="1">'#2'!$L$5:$L$12</definedName>
    <definedName name="solver_rhs1" localSheetId="3" hidden="1">'#3'!$J$3:$J$11</definedName>
    <definedName name="solver_rhs10" localSheetId="0" hidden="1">'#1(a)'!$E$15</definedName>
    <definedName name="solver_rhs10" localSheetId="1" hidden="1">'#1(b)'!$E$13</definedName>
    <definedName name="solver_rhs10" localSheetId="2" hidden="1">'#2'!$F$12</definedName>
    <definedName name="solver_rhs11" localSheetId="0" hidden="1">'#1(a)'!$E$5</definedName>
    <definedName name="solver_rhs11" localSheetId="1" hidden="1">'#1(b)'!$E$11</definedName>
    <definedName name="solver_rhs11" localSheetId="2" hidden="1">'#2'!$F$11</definedName>
    <definedName name="solver_rhs12" localSheetId="0" hidden="1">'#1(a)'!$E$13</definedName>
    <definedName name="solver_rhs12" localSheetId="1" hidden="1">'#1(b)'!$E$9</definedName>
    <definedName name="solver_rhs12" localSheetId="2" hidden="1">'#2'!$F$12</definedName>
    <definedName name="solver_rhs13" localSheetId="0" hidden="1">'#1(a)'!$E$7</definedName>
    <definedName name="solver_rhs13" localSheetId="1" hidden="1">'#1(b)'!$E$13</definedName>
    <definedName name="solver_rhs14" localSheetId="0" hidden="1">'#1(a)'!$E$13</definedName>
    <definedName name="solver_rhs14" localSheetId="1" hidden="1">0</definedName>
    <definedName name="solver_rhs15" localSheetId="0" hidden="1">'#1(a)'!$E$9</definedName>
    <definedName name="solver_rhs15" localSheetId="1" hidden="1">'#1(b)'!$E$5</definedName>
    <definedName name="solver_rhs16" localSheetId="0" hidden="1">'#1(a)'!$E$13</definedName>
    <definedName name="solver_rhs16" localSheetId="1" hidden="1">'#1(b)'!$E$13</definedName>
    <definedName name="solver_rhs2" localSheetId="0" hidden="1">0</definedName>
    <definedName name="solver_rhs2" localSheetId="1" hidden="1">'#1(b)'!$E$15</definedName>
    <definedName name="solver_rhs2" localSheetId="2" hidden="1">'#2'!$F$8</definedName>
    <definedName name="solver_rhs3" localSheetId="0" hidden="1">0</definedName>
    <definedName name="solver_rhs3" localSheetId="1" hidden="1">0</definedName>
    <definedName name="solver_rhs3" localSheetId="2" hidden="1">'#2'!$H$14</definedName>
    <definedName name="solver_rhs4" localSheetId="0" hidden="1">0</definedName>
    <definedName name="solver_rhs4" localSheetId="1" hidden="1">'#1(b)'!$E$12</definedName>
    <definedName name="solver_rhs4" localSheetId="2" hidden="1">0</definedName>
    <definedName name="solver_rhs5" localSheetId="0" hidden="1">0</definedName>
    <definedName name="solver_rhs5" localSheetId="1" hidden="1">'#1(b)'!$E$13</definedName>
    <definedName name="solver_rhs5" localSheetId="2" hidden="1">'#2'!$F$10</definedName>
    <definedName name="solver_rhs6" localSheetId="0" hidden="1">'#1(a)'!$E$11</definedName>
    <definedName name="solver_rhs6" localSheetId="1" hidden="1">'#1(b)'!$E$15</definedName>
    <definedName name="solver_rhs6" localSheetId="2" hidden="1">0</definedName>
    <definedName name="solver_rhs7" localSheetId="0" hidden="1">'#1(a)'!$E$12</definedName>
    <definedName name="solver_rhs7" localSheetId="1" hidden="1">0</definedName>
    <definedName name="solver_rhs7" localSheetId="2" hidden="1">'#2'!$F$9</definedName>
    <definedName name="solver_rhs8" localSheetId="0" hidden="1">'#1(a)'!$E$13</definedName>
    <definedName name="solver_rhs8" localSheetId="1" hidden="1">0</definedName>
    <definedName name="solver_rhs8" localSheetId="2" hidden="1">'#2'!$F$7</definedName>
    <definedName name="solver_rhs9" localSheetId="0" hidden="1">'#1(a)'!$E$15</definedName>
    <definedName name="solver_rhs9" localSheetId="1" hidden="1">'#1(b)'!$E$7</definedName>
    <definedName name="solver_rhs9" localSheetId="2" hidden="1">'#2'!$F$11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tart_Time" localSheetId="1">'#1(b)'!$E$4:$E$15</definedName>
    <definedName name="Start_Time" localSheetId="2">'#2'!$F$5:$F$12</definedName>
    <definedName name="Start_Time">'#1(a)'!$E$4:$E$15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5" i="4"/>
  <c r="L6" i="4"/>
  <c r="L7" i="4"/>
  <c r="L8" i="4"/>
  <c r="L9" i="4"/>
  <c r="L10" i="4"/>
  <c r="L11" i="4"/>
  <c r="L12" i="4"/>
  <c r="L5" i="4"/>
  <c r="H4" i="7"/>
  <c r="H5" i="7"/>
  <c r="H6" i="7"/>
  <c r="H7" i="7"/>
  <c r="H8" i="7"/>
  <c r="H9" i="7"/>
  <c r="H10" i="7"/>
  <c r="H11" i="7"/>
  <c r="H3" i="7"/>
  <c r="H14" i="7"/>
  <c r="J13" i="4" l="1"/>
  <c r="H12" i="4"/>
  <c r="H11" i="4"/>
  <c r="H10" i="4"/>
  <c r="H9" i="4"/>
  <c r="H8" i="4"/>
  <c r="H7" i="4"/>
  <c r="H6" i="4"/>
  <c r="H5" i="4"/>
  <c r="M13" i="4" l="1"/>
  <c r="K15" i="4" s="1"/>
  <c r="G5" i="2"/>
  <c r="G6" i="2"/>
  <c r="G7" i="2"/>
  <c r="G8" i="2"/>
  <c r="G9" i="2"/>
  <c r="G10" i="2"/>
  <c r="G11" i="2"/>
  <c r="G12" i="2"/>
  <c r="G13" i="2"/>
  <c r="G14" i="2"/>
  <c r="G15" i="2"/>
  <c r="G17" i="2" s="1"/>
  <c r="G4" i="2"/>
  <c r="G15" i="1"/>
  <c r="G17" i="1" s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<sst xmlns="http://schemas.openxmlformats.org/spreadsheetml/2006/main" count="226" uniqueCount="82">
  <si>
    <t>Activity</t>
  </si>
  <si>
    <t>Completion Time</t>
  </si>
  <si>
    <t>Start Time</t>
  </si>
  <si>
    <t>Finish Time</t>
  </si>
  <si>
    <t>A</t>
  </si>
  <si>
    <t>AStartTime</t>
  </si>
  <si>
    <t>AFinishTime</t>
  </si>
  <si>
    <t>B</t>
  </si>
  <si>
    <t>BStartTime</t>
  </si>
  <si>
    <t>BFinishTime</t>
  </si>
  <si>
    <t>C</t>
  </si>
  <si>
    <t>CStartTime</t>
  </si>
  <si>
    <t>CFinishTime</t>
  </si>
  <si>
    <t>D</t>
  </si>
  <si>
    <t>DStartTime</t>
  </si>
  <si>
    <t>DFinishTime</t>
  </si>
  <si>
    <t>E</t>
  </si>
  <si>
    <t>EStartTime</t>
  </si>
  <si>
    <t>EFinishTime</t>
  </si>
  <si>
    <t>F</t>
  </si>
  <si>
    <t>FStartTime</t>
  </si>
  <si>
    <t>FFinishTime</t>
  </si>
  <si>
    <t>G</t>
  </si>
  <si>
    <t>GStartTime</t>
  </si>
  <si>
    <t>GFinishTime</t>
  </si>
  <si>
    <t>H</t>
  </si>
  <si>
    <t>HStartTime</t>
  </si>
  <si>
    <t>HFinishTime</t>
  </si>
  <si>
    <t>I</t>
  </si>
  <si>
    <t>IStartTime</t>
  </si>
  <si>
    <t>IFinishTime</t>
  </si>
  <si>
    <t>J</t>
  </si>
  <si>
    <t>JStartTime</t>
  </si>
  <si>
    <t>JFinishTime</t>
  </si>
  <si>
    <t>K</t>
  </si>
  <si>
    <t>KStartTime</t>
  </si>
  <si>
    <t>KFinishTime</t>
  </si>
  <si>
    <t>L</t>
  </si>
  <si>
    <t>LStartTime</t>
  </si>
  <si>
    <t>LFinishTime</t>
  </si>
  <si>
    <t>minutes</t>
  </si>
  <si>
    <t>Crash Cost</t>
  </si>
  <si>
    <t>Crash</t>
  </si>
  <si>
    <t>Cost</t>
  </si>
  <si>
    <t>Time</t>
  </si>
  <si>
    <t>per Week</t>
  </si>
  <si>
    <t>Normal</t>
  </si>
  <si>
    <t>Saved</t>
  </si>
  <si>
    <t>Total Price:</t>
  </si>
  <si>
    <t>Seattle</t>
  </si>
  <si>
    <t>From</t>
  </si>
  <si>
    <t>To</t>
  </si>
  <si>
    <t>On Route</t>
  </si>
  <si>
    <t>Distance</t>
  </si>
  <si>
    <t>Nodes</t>
  </si>
  <si>
    <t>Net Flow</t>
  </si>
  <si>
    <t>Supply/Demand</t>
  </si>
  <si>
    <t>Portland</t>
  </si>
  <si>
    <t>Boise</t>
  </si>
  <si>
    <t>Butte</t>
  </si>
  <si>
    <t>Salt Lake City</t>
  </si>
  <si>
    <t>Billings</t>
  </si>
  <si>
    <t>Cheyenne</t>
  </si>
  <si>
    <t>Grand Junction</t>
  </si>
  <si>
    <t>Denver</t>
  </si>
  <si>
    <t>Bosie</t>
  </si>
  <si>
    <t>=</t>
  </si>
  <si>
    <t>Total Distance:</t>
  </si>
  <si>
    <t>Max</t>
  </si>
  <si>
    <t>million dollars</t>
  </si>
  <si>
    <t>Route:</t>
  </si>
  <si>
    <t>Seattle-&gt;Butte-&gt;Billings-&gt;Cheyenne-&gt;Denver</t>
  </si>
  <si>
    <t xml:space="preserve"> Add 6 mins</t>
  </si>
  <si>
    <t>78 - 75 =</t>
  </si>
  <si>
    <t>minute delay</t>
  </si>
  <si>
    <t>a)</t>
  </si>
  <si>
    <t>217 million dollars</t>
  </si>
  <si>
    <t>b)</t>
  </si>
  <si>
    <t>c)</t>
  </si>
  <si>
    <t>75 minutes</t>
  </si>
  <si>
    <t>Crashing Activity B for 1 week nets a 2 week push. (1 week shift of F and H)(D now takes the same time as F) (1 week push for E and G)(E now takes the same time as C)</t>
  </si>
  <si>
    <t>The time it takes to do Activity C only affects G. Also now that Activity B is crashed C and E finish at the same time. Even if C finishes sooner you will still have to wait for E to finish to start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</si>
</sst>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/>
    </xf>
    <xf numFmtId="0" fontId="0" fillId="2" borderId="1" xfId="0" applyFill="1" applyBorder="1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4" borderId="4" xfId="0" applyNumberForma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quotePrefix="1"/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NumberFormat="1" applyFill="1"/>
  </cellXfs>
  <cellStyles count="3">
    <cellStyle name="Comma" xfId="1" builtinId="3"/>
    <cellStyle name="Normal" xfId="0" builtinId="0"/>
    <cellStyle name="Normal 2" xfId="2" xr:uid="{53C3567B-C90A-4337-8C92-63912F222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29AA-8697-493D-994C-437EB80CCFFC}">
  <dimension ref="B3:H19"/>
  <sheetViews>
    <sheetView tabSelected="1" workbookViewId="0">
      <selection activeCell="L13" sqref="L13"/>
    </sheetView>
  </sheetViews>
  <sheetFormatPr defaultRowHeight="14.4"/>
  <cols>
    <col min="2" max="2" width="6.9453125" bestFit="1" customWidth="1"/>
    <col min="3" max="3" width="14.734375" bestFit="1" customWidth="1"/>
    <col min="4" max="4" width="9.578125" bestFit="1" customWidth="1"/>
    <col min="5" max="5" width="8.7890625" bestFit="1" customWidth="1"/>
    <col min="6" max="6" width="10.26171875" bestFit="1" customWidth="1"/>
    <col min="7" max="7" width="9.47265625" bestFit="1" customWidth="1"/>
  </cols>
  <sheetData>
    <row r="3" spans="2:7">
      <c r="B3" s="1" t="s">
        <v>0</v>
      </c>
      <c r="C3" s="2" t="s">
        <v>1</v>
      </c>
      <c r="E3" t="s">
        <v>2</v>
      </c>
      <c r="G3" t="s">
        <v>3</v>
      </c>
    </row>
    <row r="4" spans="2:7">
      <c r="B4" s="3" t="s">
        <v>4</v>
      </c>
      <c r="C4" s="4">
        <v>30</v>
      </c>
      <c r="D4" t="s">
        <v>5</v>
      </c>
      <c r="E4" s="5">
        <v>0</v>
      </c>
      <c r="F4" t="s">
        <v>6</v>
      </c>
      <c r="G4">
        <f>C4 + E4 - M4</f>
        <v>30</v>
      </c>
    </row>
    <row r="5" spans="2:7">
      <c r="B5" s="3" t="s">
        <v>7</v>
      </c>
      <c r="C5" s="4">
        <v>5</v>
      </c>
      <c r="D5" t="s">
        <v>8</v>
      </c>
      <c r="E5" s="5">
        <v>30</v>
      </c>
      <c r="F5" t="s">
        <v>9</v>
      </c>
      <c r="G5">
        <f t="shared" ref="G5:G15" si="0">C5 + E5 - M5</f>
        <v>35</v>
      </c>
    </row>
    <row r="6" spans="2:7">
      <c r="B6" s="3" t="s">
        <v>10</v>
      </c>
      <c r="C6" s="4">
        <v>2</v>
      </c>
      <c r="D6" t="s">
        <v>11</v>
      </c>
      <c r="E6" s="5">
        <v>0</v>
      </c>
      <c r="F6" t="s">
        <v>12</v>
      </c>
      <c r="G6">
        <f t="shared" si="0"/>
        <v>2</v>
      </c>
    </row>
    <row r="7" spans="2:7">
      <c r="B7" s="3" t="s">
        <v>13</v>
      </c>
      <c r="C7" s="4">
        <v>3</v>
      </c>
      <c r="D7" t="s">
        <v>14</v>
      </c>
      <c r="E7" s="5">
        <v>32</v>
      </c>
      <c r="F7" t="s">
        <v>15</v>
      </c>
      <c r="G7">
        <f t="shared" si="0"/>
        <v>35</v>
      </c>
    </row>
    <row r="8" spans="2:7">
      <c r="B8" s="3" t="s">
        <v>16</v>
      </c>
      <c r="C8" s="4">
        <v>7</v>
      </c>
      <c r="D8" t="s">
        <v>17</v>
      </c>
      <c r="E8" s="5">
        <v>0</v>
      </c>
      <c r="F8" t="s">
        <v>18</v>
      </c>
      <c r="G8">
        <f t="shared" si="0"/>
        <v>7</v>
      </c>
    </row>
    <row r="9" spans="2:7">
      <c r="B9" s="3" t="s">
        <v>19</v>
      </c>
      <c r="C9" s="4">
        <v>25</v>
      </c>
      <c r="D9" t="s">
        <v>20</v>
      </c>
      <c r="E9" s="5">
        <v>10</v>
      </c>
      <c r="F9" t="s">
        <v>21</v>
      </c>
      <c r="G9">
        <f t="shared" si="0"/>
        <v>35</v>
      </c>
    </row>
    <row r="10" spans="2:7">
      <c r="B10" s="3" t="s">
        <v>22</v>
      </c>
      <c r="C10" s="4">
        <v>15</v>
      </c>
      <c r="D10" t="s">
        <v>23</v>
      </c>
      <c r="E10" s="5">
        <v>0</v>
      </c>
      <c r="F10" t="s">
        <v>24</v>
      </c>
      <c r="G10">
        <f t="shared" si="0"/>
        <v>15</v>
      </c>
    </row>
    <row r="11" spans="2:7">
      <c r="B11" s="3" t="s">
        <v>25</v>
      </c>
      <c r="C11" s="4">
        <v>10</v>
      </c>
      <c r="D11" t="s">
        <v>26</v>
      </c>
      <c r="E11" s="5">
        <v>23</v>
      </c>
      <c r="F11" t="s">
        <v>27</v>
      </c>
      <c r="G11">
        <f t="shared" si="0"/>
        <v>33</v>
      </c>
    </row>
    <row r="12" spans="2:7">
      <c r="B12" s="3" t="s">
        <v>28</v>
      </c>
      <c r="C12" s="4">
        <v>2</v>
      </c>
      <c r="D12" t="s">
        <v>29</v>
      </c>
      <c r="E12" s="5">
        <v>33</v>
      </c>
      <c r="F12" t="s">
        <v>30</v>
      </c>
      <c r="G12">
        <f t="shared" si="0"/>
        <v>35</v>
      </c>
    </row>
    <row r="13" spans="2:7">
      <c r="B13" s="3" t="s">
        <v>31</v>
      </c>
      <c r="C13" s="4">
        <v>10</v>
      </c>
      <c r="D13" t="s">
        <v>32</v>
      </c>
      <c r="E13" s="5">
        <v>35</v>
      </c>
      <c r="F13" t="s">
        <v>33</v>
      </c>
      <c r="G13">
        <f t="shared" si="0"/>
        <v>45</v>
      </c>
    </row>
    <row r="14" spans="2:7">
      <c r="B14" s="3" t="s">
        <v>34</v>
      </c>
      <c r="C14" s="4">
        <v>15</v>
      </c>
      <c r="D14" t="s">
        <v>35</v>
      </c>
      <c r="E14" s="5">
        <v>0</v>
      </c>
      <c r="F14" t="s">
        <v>36</v>
      </c>
      <c r="G14">
        <f t="shared" si="0"/>
        <v>15</v>
      </c>
    </row>
    <row r="15" spans="2:7">
      <c r="B15" s="3" t="s">
        <v>37</v>
      </c>
      <c r="C15" s="4">
        <v>30</v>
      </c>
      <c r="D15" t="s">
        <v>38</v>
      </c>
      <c r="E15" s="5">
        <v>45</v>
      </c>
      <c r="F15" t="s">
        <v>39</v>
      </c>
      <c r="G15">
        <f t="shared" si="0"/>
        <v>75</v>
      </c>
    </row>
    <row r="17" spans="6:8">
      <c r="F17" t="s">
        <v>3</v>
      </c>
      <c r="G17" s="19">
        <f>G15</f>
        <v>75</v>
      </c>
      <c r="H17" t="s">
        <v>40</v>
      </c>
    </row>
    <row r="19" spans="6:8">
      <c r="F19" s="20" t="s">
        <v>75</v>
      </c>
      <c r="G19" s="2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AA3D-0241-42DD-855E-8B304664F8B4}">
  <dimension ref="A3:H19"/>
  <sheetViews>
    <sheetView workbookViewId="0">
      <selection activeCell="L15" sqref="L15"/>
    </sheetView>
  </sheetViews>
  <sheetFormatPr defaultRowHeight="14.4"/>
  <cols>
    <col min="2" max="2" width="6.9453125" bestFit="1" customWidth="1"/>
    <col min="3" max="3" width="14.734375" bestFit="1" customWidth="1"/>
    <col min="4" max="4" width="9.578125" bestFit="1" customWidth="1"/>
    <col min="5" max="5" width="8.7890625" bestFit="1" customWidth="1"/>
    <col min="6" max="6" width="10.26171875" bestFit="1" customWidth="1"/>
    <col min="7" max="7" width="9.47265625" bestFit="1" customWidth="1"/>
    <col min="8" max="8" width="11.05078125" customWidth="1"/>
  </cols>
  <sheetData>
    <row r="3" spans="1:7">
      <c r="B3" s="1" t="s">
        <v>0</v>
      </c>
      <c r="C3" s="2" t="s">
        <v>1</v>
      </c>
      <c r="E3" t="s">
        <v>2</v>
      </c>
      <c r="G3" t="s">
        <v>3</v>
      </c>
    </row>
    <row r="4" spans="1:7">
      <c r="B4" s="3" t="s">
        <v>4</v>
      </c>
      <c r="C4" s="4">
        <v>30</v>
      </c>
      <c r="D4" t="s">
        <v>5</v>
      </c>
      <c r="E4" s="5">
        <v>0</v>
      </c>
      <c r="F4" t="s">
        <v>6</v>
      </c>
      <c r="G4">
        <f>C4 + E4</f>
        <v>30</v>
      </c>
    </row>
    <row r="5" spans="1:7">
      <c r="B5" s="3" t="s">
        <v>7</v>
      </c>
      <c r="C5" s="4">
        <v>5</v>
      </c>
      <c r="D5" t="s">
        <v>8</v>
      </c>
      <c r="E5" s="5">
        <v>33</v>
      </c>
      <c r="F5" t="s">
        <v>9</v>
      </c>
      <c r="G5">
        <f t="shared" ref="G5:G15" si="0">C5 + E5</f>
        <v>38</v>
      </c>
    </row>
    <row r="6" spans="1:7">
      <c r="B6" s="3" t="s">
        <v>10</v>
      </c>
      <c r="C6" s="4">
        <v>2</v>
      </c>
      <c r="D6" t="s">
        <v>11</v>
      </c>
      <c r="E6" s="5">
        <v>0</v>
      </c>
      <c r="F6" t="s">
        <v>12</v>
      </c>
      <c r="G6">
        <f t="shared" si="0"/>
        <v>2</v>
      </c>
    </row>
    <row r="7" spans="1:7">
      <c r="B7" s="3" t="s">
        <v>13</v>
      </c>
      <c r="C7" s="4">
        <v>3</v>
      </c>
      <c r="D7" t="s">
        <v>14</v>
      </c>
      <c r="E7" s="5">
        <v>35</v>
      </c>
      <c r="F7" t="s">
        <v>15</v>
      </c>
      <c r="G7">
        <f t="shared" si="0"/>
        <v>38</v>
      </c>
    </row>
    <row r="8" spans="1:7">
      <c r="A8" s="20" t="s">
        <v>72</v>
      </c>
      <c r="B8" s="3" t="s">
        <v>16</v>
      </c>
      <c r="C8" s="4">
        <v>13</v>
      </c>
      <c r="D8" t="s">
        <v>17</v>
      </c>
      <c r="E8" s="5">
        <v>0</v>
      </c>
      <c r="F8" t="s">
        <v>18</v>
      </c>
      <c r="G8">
        <f t="shared" si="0"/>
        <v>13</v>
      </c>
    </row>
    <row r="9" spans="1:7">
      <c r="B9" s="3" t="s">
        <v>19</v>
      </c>
      <c r="C9" s="4">
        <v>25</v>
      </c>
      <c r="D9" t="s">
        <v>20</v>
      </c>
      <c r="E9" s="5">
        <v>13</v>
      </c>
      <c r="F9" t="s">
        <v>21</v>
      </c>
      <c r="G9">
        <f t="shared" si="0"/>
        <v>38</v>
      </c>
    </row>
    <row r="10" spans="1:7">
      <c r="B10" s="3" t="s">
        <v>22</v>
      </c>
      <c r="C10" s="4">
        <v>15</v>
      </c>
      <c r="D10" t="s">
        <v>23</v>
      </c>
      <c r="E10" s="5">
        <v>0</v>
      </c>
      <c r="F10" t="s">
        <v>24</v>
      </c>
      <c r="G10">
        <f t="shared" si="0"/>
        <v>15</v>
      </c>
    </row>
    <row r="11" spans="1:7">
      <c r="B11" s="3" t="s">
        <v>25</v>
      </c>
      <c r="C11" s="4">
        <v>10</v>
      </c>
      <c r="D11" t="s">
        <v>26</v>
      </c>
      <c r="E11" s="5">
        <v>26</v>
      </c>
      <c r="F11" t="s">
        <v>27</v>
      </c>
      <c r="G11">
        <f t="shared" si="0"/>
        <v>36</v>
      </c>
    </row>
    <row r="12" spans="1:7">
      <c r="B12" s="3" t="s">
        <v>28</v>
      </c>
      <c r="C12" s="4">
        <v>2</v>
      </c>
      <c r="D12" t="s">
        <v>29</v>
      </c>
      <c r="E12" s="5">
        <v>36</v>
      </c>
      <c r="F12" t="s">
        <v>30</v>
      </c>
      <c r="G12">
        <f t="shared" si="0"/>
        <v>38</v>
      </c>
    </row>
    <row r="13" spans="1:7">
      <c r="B13" s="3" t="s">
        <v>31</v>
      </c>
      <c r="C13" s="4">
        <v>10</v>
      </c>
      <c r="D13" t="s">
        <v>32</v>
      </c>
      <c r="E13" s="5">
        <v>38</v>
      </c>
      <c r="F13" t="s">
        <v>33</v>
      </c>
      <c r="G13">
        <f t="shared" si="0"/>
        <v>48</v>
      </c>
    </row>
    <row r="14" spans="1:7">
      <c r="B14" s="3" t="s">
        <v>34</v>
      </c>
      <c r="C14" s="4">
        <v>15</v>
      </c>
      <c r="D14" t="s">
        <v>35</v>
      </c>
      <c r="E14" s="5">
        <v>0</v>
      </c>
      <c r="F14" t="s">
        <v>36</v>
      </c>
      <c r="G14">
        <f t="shared" si="0"/>
        <v>15</v>
      </c>
    </row>
    <row r="15" spans="1:7">
      <c r="B15" s="3" t="s">
        <v>37</v>
      </c>
      <c r="C15" s="4">
        <v>30</v>
      </c>
      <c r="D15" t="s">
        <v>38</v>
      </c>
      <c r="E15" s="5">
        <v>48</v>
      </c>
      <c r="F15" t="s">
        <v>39</v>
      </c>
      <c r="G15">
        <f t="shared" si="0"/>
        <v>78</v>
      </c>
    </row>
    <row r="17" spans="5:8">
      <c r="F17" t="s">
        <v>3</v>
      </c>
      <c r="G17" s="19">
        <f>G15</f>
        <v>78</v>
      </c>
      <c r="H17" t="s">
        <v>40</v>
      </c>
    </row>
    <row r="19" spans="5:8">
      <c r="E19" s="20" t="s">
        <v>77</v>
      </c>
      <c r="F19" s="20" t="s">
        <v>73</v>
      </c>
      <c r="G19" s="20">
        <v>3</v>
      </c>
      <c r="H19" s="20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2895-E195-48A1-930C-06727F0D5A94}">
  <dimension ref="C2:U20"/>
  <sheetViews>
    <sheetView workbookViewId="0">
      <selection activeCell="S13" sqref="S13"/>
    </sheetView>
  </sheetViews>
  <sheetFormatPr defaultRowHeight="14.4"/>
  <cols>
    <col min="3" max="3" width="6.9453125" bestFit="1" customWidth="1"/>
    <col min="4" max="4" width="14.734375" bestFit="1" customWidth="1"/>
    <col min="5" max="5" width="10.05078125" bestFit="1" customWidth="1"/>
    <col min="6" max="6" width="8.7890625" bestFit="1" customWidth="1"/>
    <col min="7" max="7" width="10.734375" bestFit="1" customWidth="1"/>
    <col min="8" max="8" width="9.47265625" bestFit="1" customWidth="1"/>
    <col min="9" max="9" width="5.578125" bestFit="1" customWidth="1"/>
    <col min="10" max="11" width="9.7890625" bestFit="1" customWidth="1"/>
    <col min="12" max="12" width="11.68359375" bestFit="1" customWidth="1"/>
    <col min="13" max="13" width="9.89453125" bestFit="1" customWidth="1"/>
    <col min="14" max="14" width="5.3671875" customWidth="1"/>
  </cols>
  <sheetData>
    <row r="2" spans="3:14">
      <c r="I2" s="7"/>
      <c r="J2" s="7"/>
      <c r="K2" s="7"/>
      <c r="M2" s="7" t="s">
        <v>41</v>
      </c>
    </row>
    <row r="3" spans="3:14">
      <c r="I3" s="8" t="s">
        <v>42</v>
      </c>
      <c r="J3" s="7" t="s">
        <v>43</v>
      </c>
      <c r="K3" s="8" t="s">
        <v>42</v>
      </c>
      <c r="L3" s="7" t="s">
        <v>68</v>
      </c>
      <c r="M3" s="7" t="s">
        <v>45</v>
      </c>
    </row>
    <row r="4" spans="3:14">
      <c r="C4" s="1" t="s">
        <v>0</v>
      </c>
      <c r="D4" s="2" t="s">
        <v>1</v>
      </c>
      <c r="F4" t="s">
        <v>2</v>
      </c>
      <c r="H4" t="s">
        <v>3</v>
      </c>
      <c r="I4" s="9" t="s">
        <v>44</v>
      </c>
      <c r="J4" s="7" t="s">
        <v>46</v>
      </c>
      <c r="K4" s="9" t="s">
        <v>43</v>
      </c>
      <c r="L4" s="7" t="s">
        <v>42</v>
      </c>
      <c r="M4" s="7" t="s">
        <v>47</v>
      </c>
    </row>
    <row r="5" spans="3:14">
      <c r="C5" s="3" t="s">
        <v>4</v>
      </c>
      <c r="D5" s="4">
        <v>5</v>
      </c>
      <c r="E5" t="s">
        <v>5</v>
      </c>
      <c r="F5" s="5">
        <v>0</v>
      </c>
      <c r="G5" t="s">
        <v>6</v>
      </c>
      <c r="H5">
        <f t="shared" ref="H5:H12" si="0">D5 + F5 - N5</f>
        <v>3</v>
      </c>
      <c r="I5" s="10">
        <v>3</v>
      </c>
      <c r="J5" s="11">
        <v>20</v>
      </c>
      <c r="K5" s="12">
        <v>30</v>
      </c>
      <c r="L5" s="17">
        <f>D5 - I5</f>
        <v>2</v>
      </c>
      <c r="M5" s="18">
        <f>(K5 - J5)/L5</f>
        <v>5</v>
      </c>
      <c r="N5" s="5">
        <v>2</v>
      </c>
    </row>
    <row r="6" spans="3:14">
      <c r="C6" s="3" t="s">
        <v>7</v>
      </c>
      <c r="D6" s="4">
        <v>3</v>
      </c>
      <c r="E6" t="s">
        <v>8</v>
      </c>
      <c r="F6" s="5">
        <v>0</v>
      </c>
      <c r="G6" t="s">
        <v>9</v>
      </c>
      <c r="H6">
        <f t="shared" si="0"/>
        <v>2</v>
      </c>
      <c r="I6" s="10">
        <v>2</v>
      </c>
      <c r="J6" s="11">
        <v>10</v>
      </c>
      <c r="K6" s="12">
        <v>20</v>
      </c>
      <c r="L6" s="17">
        <f t="shared" ref="L6:L12" si="1">D6 - I6</f>
        <v>1</v>
      </c>
      <c r="M6" s="18">
        <f t="shared" ref="M6:M12" si="2">(K6 - J6)/L6</f>
        <v>10</v>
      </c>
      <c r="N6" s="5">
        <v>1</v>
      </c>
    </row>
    <row r="7" spans="3:14">
      <c r="C7" s="3" t="s">
        <v>10</v>
      </c>
      <c r="D7" s="4">
        <v>4</v>
      </c>
      <c r="E7" t="s">
        <v>11</v>
      </c>
      <c r="F7" s="5">
        <v>3</v>
      </c>
      <c r="G7" t="s">
        <v>12</v>
      </c>
      <c r="H7">
        <f t="shared" si="0"/>
        <v>7</v>
      </c>
      <c r="I7" s="10">
        <v>2</v>
      </c>
      <c r="J7" s="11">
        <v>16</v>
      </c>
      <c r="K7" s="12">
        <v>24</v>
      </c>
      <c r="L7" s="17">
        <f t="shared" si="1"/>
        <v>2</v>
      </c>
      <c r="M7" s="18">
        <f t="shared" si="2"/>
        <v>4</v>
      </c>
      <c r="N7" s="5">
        <v>0</v>
      </c>
    </row>
    <row r="8" spans="3:14">
      <c r="C8" s="3" t="s">
        <v>13</v>
      </c>
      <c r="D8" s="4">
        <v>6</v>
      </c>
      <c r="E8" t="s">
        <v>14</v>
      </c>
      <c r="F8" s="5">
        <v>3</v>
      </c>
      <c r="G8" t="s">
        <v>15</v>
      </c>
      <c r="H8">
        <f t="shared" si="0"/>
        <v>9</v>
      </c>
      <c r="I8" s="10">
        <v>3</v>
      </c>
      <c r="J8" s="11">
        <v>25</v>
      </c>
      <c r="K8" s="12">
        <v>43</v>
      </c>
      <c r="L8" s="17">
        <f t="shared" si="1"/>
        <v>3</v>
      </c>
      <c r="M8" s="18">
        <f t="shared" si="2"/>
        <v>6</v>
      </c>
      <c r="N8" s="5">
        <v>0</v>
      </c>
    </row>
    <row r="9" spans="3:14">
      <c r="C9" s="3" t="s">
        <v>16</v>
      </c>
      <c r="D9" s="4">
        <v>5</v>
      </c>
      <c r="E9" t="s">
        <v>17</v>
      </c>
      <c r="F9" s="5">
        <v>2</v>
      </c>
      <c r="G9" t="s">
        <v>18</v>
      </c>
      <c r="H9">
        <f t="shared" si="0"/>
        <v>7</v>
      </c>
      <c r="I9" s="10">
        <v>4</v>
      </c>
      <c r="J9" s="11">
        <v>22</v>
      </c>
      <c r="K9" s="12">
        <v>30</v>
      </c>
      <c r="L9" s="17">
        <f t="shared" si="1"/>
        <v>1</v>
      </c>
      <c r="M9" s="18">
        <f t="shared" si="2"/>
        <v>8</v>
      </c>
      <c r="N9" s="5">
        <v>0</v>
      </c>
    </row>
    <row r="10" spans="3:14">
      <c r="C10" s="3" t="s">
        <v>19</v>
      </c>
      <c r="D10" s="4">
        <v>7</v>
      </c>
      <c r="E10" t="s">
        <v>20</v>
      </c>
      <c r="F10" s="5">
        <v>2</v>
      </c>
      <c r="G10" t="s">
        <v>21</v>
      </c>
      <c r="H10">
        <f t="shared" si="0"/>
        <v>9</v>
      </c>
      <c r="I10" s="10">
        <v>4</v>
      </c>
      <c r="J10" s="11">
        <v>30</v>
      </c>
      <c r="K10" s="12">
        <v>48</v>
      </c>
      <c r="L10" s="17">
        <f t="shared" si="1"/>
        <v>3</v>
      </c>
      <c r="M10" s="18">
        <f t="shared" si="2"/>
        <v>6</v>
      </c>
      <c r="N10" s="5">
        <v>0</v>
      </c>
    </row>
    <row r="11" spans="3:14">
      <c r="C11" s="3" t="s">
        <v>22</v>
      </c>
      <c r="D11" s="4">
        <v>9</v>
      </c>
      <c r="E11" t="s">
        <v>23</v>
      </c>
      <c r="F11" s="5">
        <v>7</v>
      </c>
      <c r="G11" t="s">
        <v>24</v>
      </c>
      <c r="H11">
        <f t="shared" si="0"/>
        <v>15</v>
      </c>
      <c r="I11" s="10">
        <v>5</v>
      </c>
      <c r="J11" s="11">
        <v>25</v>
      </c>
      <c r="K11" s="12">
        <v>45</v>
      </c>
      <c r="L11" s="17">
        <f t="shared" si="1"/>
        <v>4</v>
      </c>
      <c r="M11" s="18">
        <f t="shared" si="2"/>
        <v>5</v>
      </c>
      <c r="N11" s="5">
        <v>1</v>
      </c>
    </row>
    <row r="12" spans="3:14">
      <c r="C12" s="3" t="s">
        <v>25</v>
      </c>
      <c r="D12" s="4">
        <v>8</v>
      </c>
      <c r="E12" t="s">
        <v>26</v>
      </c>
      <c r="F12" s="5">
        <v>9</v>
      </c>
      <c r="G12" t="s">
        <v>27</v>
      </c>
      <c r="H12">
        <f t="shared" si="0"/>
        <v>15</v>
      </c>
      <c r="I12" s="10">
        <v>6</v>
      </c>
      <c r="J12" s="11">
        <v>30</v>
      </c>
      <c r="K12" s="12">
        <v>44</v>
      </c>
      <c r="L12" s="17">
        <f t="shared" si="1"/>
        <v>2</v>
      </c>
      <c r="M12" s="18">
        <f t="shared" si="2"/>
        <v>7</v>
      </c>
      <c r="N12" s="5">
        <v>2</v>
      </c>
    </row>
    <row r="13" spans="3:14">
      <c r="J13" s="13">
        <f>SUM(J5:J12)</f>
        <v>178</v>
      </c>
      <c r="M13" s="21">
        <f>SUMPRODUCT(N5:N12,M5:M12)</f>
        <v>39</v>
      </c>
    </row>
    <row r="14" spans="3:14">
      <c r="G14" t="s">
        <v>3</v>
      </c>
      <c r="H14" s="6">
        <v>15</v>
      </c>
    </row>
    <row r="15" spans="3:14">
      <c r="J15" t="s">
        <v>48</v>
      </c>
      <c r="K15" s="19">
        <f>J13 + M13</f>
        <v>217</v>
      </c>
      <c r="L15" t="s">
        <v>69</v>
      </c>
    </row>
    <row r="18" spans="4:21">
      <c r="D18" s="20" t="s">
        <v>75</v>
      </c>
      <c r="E18" s="20" t="s">
        <v>76</v>
      </c>
      <c r="F18" s="20"/>
      <c r="G18" s="20"/>
      <c r="H18" s="20"/>
      <c r="I18" s="20"/>
    </row>
    <row r="19" spans="4:21">
      <c r="D19" s="20" t="s">
        <v>77</v>
      </c>
      <c r="E19" s="20" t="s">
        <v>80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4:21">
      <c r="D20" s="20" t="s">
        <v>78</v>
      </c>
      <c r="E20" s="20" t="s">
        <v>81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DE0A-3EDF-48CC-AB14-147721729C9F}">
  <dimension ref="B2:K32"/>
  <sheetViews>
    <sheetView workbookViewId="0">
      <selection activeCell="N11" sqref="N11"/>
    </sheetView>
  </sheetViews>
  <sheetFormatPr defaultRowHeight="14.4"/>
  <cols>
    <col min="2" max="3" width="12.5234375" bestFit="1" customWidth="1"/>
    <col min="7" max="7" width="12.5234375" bestFit="1" customWidth="1"/>
    <col min="9" max="9" width="3.15625" customWidth="1"/>
    <col min="10" max="10" width="19.7890625" customWidth="1"/>
  </cols>
  <sheetData>
    <row r="2" spans="2:10">
      <c r="B2" s="14" t="s">
        <v>50</v>
      </c>
      <c r="C2" s="14" t="s">
        <v>51</v>
      </c>
      <c r="D2" s="14" t="s">
        <v>52</v>
      </c>
      <c r="E2" s="14" t="s">
        <v>53</v>
      </c>
      <c r="F2" s="14"/>
      <c r="G2" s="15" t="s">
        <v>54</v>
      </c>
      <c r="H2" s="15" t="s">
        <v>55</v>
      </c>
      <c r="I2" s="15"/>
      <c r="J2" s="15" t="s">
        <v>56</v>
      </c>
    </row>
    <row r="3" spans="2:10">
      <c r="B3" t="s">
        <v>49</v>
      </c>
      <c r="C3" t="s">
        <v>57</v>
      </c>
      <c r="D3" s="5">
        <v>0</v>
      </c>
      <c r="E3">
        <v>3</v>
      </c>
      <c r="G3" t="s">
        <v>49</v>
      </c>
      <c r="H3">
        <f>SUMIF($B$3:$B$32,G3,$D$3:$D$32) - SUMIF($C$3:$C$32,G3,$D$3:$D$32)</f>
        <v>1</v>
      </c>
      <c r="I3" s="16" t="s">
        <v>66</v>
      </c>
      <c r="J3">
        <v>1</v>
      </c>
    </row>
    <row r="4" spans="2:10">
      <c r="B4" t="s">
        <v>49</v>
      </c>
      <c r="C4" t="s">
        <v>58</v>
      </c>
      <c r="D4" s="5">
        <v>0</v>
      </c>
      <c r="E4">
        <v>9</v>
      </c>
      <c r="G4" t="s">
        <v>57</v>
      </c>
      <c r="H4">
        <f t="shared" ref="H4:H11" si="0">SUMIF($B$3:$B$32,G4,$D$3:$D$32) - SUMIF($C$3:$C$32,G4,$D$3:$D$32)</f>
        <v>0</v>
      </c>
      <c r="I4" s="16" t="s">
        <v>66</v>
      </c>
      <c r="J4">
        <v>0</v>
      </c>
    </row>
    <row r="5" spans="2:10">
      <c r="B5" t="s">
        <v>49</v>
      </c>
      <c r="C5" t="s">
        <v>59</v>
      </c>
      <c r="D5" s="5">
        <v>1</v>
      </c>
      <c r="E5">
        <v>10</v>
      </c>
      <c r="G5" t="s">
        <v>65</v>
      </c>
      <c r="H5">
        <f t="shared" si="0"/>
        <v>0</v>
      </c>
      <c r="I5" s="16" t="s">
        <v>66</v>
      </c>
      <c r="J5">
        <v>0</v>
      </c>
    </row>
    <row r="6" spans="2:10">
      <c r="B6" t="s">
        <v>57</v>
      </c>
      <c r="C6" t="s">
        <v>49</v>
      </c>
      <c r="D6" s="5">
        <v>0</v>
      </c>
      <c r="E6">
        <v>3</v>
      </c>
      <c r="G6" t="s">
        <v>59</v>
      </c>
      <c r="H6">
        <f t="shared" si="0"/>
        <v>0</v>
      </c>
      <c r="I6" s="16" t="s">
        <v>66</v>
      </c>
      <c r="J6">
        <v>0</v>
      </c>
    </row>
    <row r="7" spans="2:10">
      <c r="B7" t="s">
        <v>57</v>
      </c>
      <c r="C7" t="s">
        <v>58</v>
      </c>
      <c r="D7" s="5">
        <v>0</v>
      </c>
      <c r="E7">
        <v>7</v>
      </c>
      <c r="G7" t="s">
        <v>60</v>
      </c>
      <c r="H7">
        <f t="shared" si="0"/>
        <v>0</v>
      </c>
      <c r="I7" s="16" t="s">
        <v>66</v>
      </c>
      <c r="J7">
        <v>0</v>
      </c>
    </row>
    <row r="8" spans="2:10">
      <c r="B8" t="s">
        <v>58</v>
      </c>
      <c r="C8" t="s">
        <v>57</v>
      </c>
      <c r="D8" s="5">
        <v>0</v>
      </c>
      <c r="E8">
        <v>7</v>
      </c>
      <c r="G8" t="s">
        <v>61</v>
      </c>
      <c r="H8">
        <f t="shared" si="0"/>
        <v>0</v>
      </c>
      <c r="I8" s="16" t="s">
        <v>66</v>
      </c>
      <c r="J8">
        <v>0</v>
      </c>
    </row>
    <row r="9" spans="2:10">
      <c r="B9" t="s">
        <v>58</v>
      </c>
      <c r="C9" t="s">
        <v>49</v>
      </c>
      <c r="D9" s="5">
        <v>0</v>
      </c>
      <c r="E9">
        <v>9</v>
      </c>
      <c r="G9" t="s">
        <v>63</v>
      </c>
      <c r="H9">
        <f t="shared" si="0"/>
        <v>0</v>
      </c>
      <c r="I9" s="16" t="s">
        <v>66</v>
      </c>
      <c r="J9">
        <v>0</v>
      </c>
    </row>
    <row r="10" spans="2:10">
      <c r="B10" t="s">
        <v>58</v>
      </c>
      <c r="C10" t="s">
        <v>59</v>
      </c>
      <c r="D10" s="5">
        <v>0</v>
      </c>
      <c r="E10">
        <v>7</v>
      </c>
      <c r="G10" t="s">
        <v>62</v>
      </c>
      <c r="H10">
        <f t="shared" si="0"/>
        <v>0</v>
      </c>
      <c r="I10" s="16" t="s">
        <v>66</v>
      </c>
      <c r="J10">
        <v>0</v>
      </c>
    </row>
    <row r="11" spans="2:10">
      <c r="B11" t="s">
        <v>58</v>
      </c>
      <c r="C11" t="s">
        <v>62</v>
      </c>
      <c r="D11" s="5">
        <v>0</v>
      </c>
      <c r="E11">
        <v>14</v>
      </c>
      <c r="G11" t="s">
        <v>64</v>
      </c>
      <c r="H11">
        <f t="shared" si="0"/>
        <v>-1</v>
      </c>
      <c r="I11" s="16" t="s">
        <v>66</v>
      </c>
      <c r="J11">
        <v>-1</v>
      </c>
    </row>
    <row r="12" spans="2:10">
      <c r="B12" t="s">
        <v>58</v>
      </c>
      <c r="C12" t="s">
        <v>60</v>
      </c>
      <c r="D12" s="5">
        <v>0</v>
      </c>
      <c r="E12">
        <v>6</v>
      </c>
    </row>
    <row r="13" spans="2:10">
      <c r="B13" t="s">
        <v>59</v>
      </c>
      <c r="C13" t="s">
        <v>49</v>
      </c>
      <c r="D13" s="5">
        <v>0</v>
      </c>
      <c r="E13">
        <v>10</v>
      </c>
    </row>
    <row r="14" spans="2:10">
      <c r="B14" t="s">
        <v>59</v>
      </c>
      <c r="C14" t="s">
        <v>58</v>
      </c>
      <c r="D14" s="5">
        <v>0</v>
      </c>
      <c r="E14">
        <v>7</v>
      </c>
      <c r="G14" t="s">
        <v>67</v>
      </c>
      <c r="H14" s="19">
        <f>SUMPRODUCT(D3:D32,E3:E32)</f>
        <v>22</v>
      </c>
    </row>
    <row r="15" spans="2:10">
      <c r="B15" t="s">
        <v>59</v>
      </c>
      <c r="C15" t="s">
        <v>60</v>
      </c>
      <c r="D15" s="5">
        <v>0</v>
      </c>
      <c r="E15">
        <v>7</v>
      </c>
    </row>
    <row r="16" spans="2:10">
      <c r="B16" t="s">
        <v>59</v>
      </c>
      <c r="C16" t="s">
        <v>62</v>
      </c>
      <c r="D16" s="5">
        <v>0</v>
      </c>
      <c r="E16">
        <v>12</v>
      </c>
    </row>
    <row r="17" spans="2:11">
      <c r="B17" t="s">
        <v>59</v>
      </c>
      <c r="C17" t="s">
        <v>61</v>
      </c>
      <c r="D17" s="5">
        <v>1</v>
      </c>
      <c r="E17">
        <v>4</v>
      </c>
      <c r="G17" s="20" t="s">
        <v>70</v>
      </c>
      <c r="H17" s="20" t="s">
        <v>71</v>
      </c>
      <c r="I17" s="20"/>
      <c r="J17" s="20"/>
      <c r="K17" s="20"/>
    </row>
    <row r="18" spans="2:11">
      <c r="B18" t="s">
        <v>60</v>
      </c>
      <c r="C18" t="s">
        <v>58</v>
      </c>
      <c r="D18" s="5">
        <v>0</v>
      </c>
      <c r="E18">
        <v>6</v>
      </c>
    </row>
    <row r="19" spans="2:11">
      <c r="B19" t="s">
        <v>60</v>
      </c>
      <c r="C19" t="s">
        <v>59</v>
      </c>
      <c r="D19" s="5">
        <v>0</v>
      </c>
      <c r="E19">
        <v>7</v>
      </c>
    </row>
    <row r="20" spans="2:11">
      <c r="B20" t="s">
        <v>60</v>
      </c>
      <c r="C20" t="s">
        <v>62</v>
      </c>
      <c r="D20" s="5">
        <v>0</v>
      </c>
      <c r="E20">
        <v>7</v>
      </c>
    </row>
    <row r="21" spans="2:11">
      <c r="B21" t="s">
        <v>60</v>
      </c>
      <c r="C21" t="s">
        <v>63</v>
      </c>
      <c r="D21" s="5">
        <v>0</v>
      </c>
      <c r="E21">
        <v>5</v>
      </c>
    </row>
    <row r="22" spans="2:11">
      <c r="B22" t="s">
        <v>61</v>
      </c>
      <c r="C22" t="s">
        <v>59</v>
      </c>
      <c r="D22" s="5">
        <v>0</v>
      </c>
      <c r="E22">
        <v>4</v>
      </c>
    </row>
    <row r="23" spans="2:11">
      <c r="B23" t="s">
        <v>61</v>
      </c>
      <c r="C23" t="s">
        <v>62</v>
      </c>
      <c r="D23" s="5">
        <v>1</v>
      </c>
      <c r="E23">
        <v>7</v>
      </c>
    </row>
    <row r="24" spans="2:11">
      <c r="B24" t="s">
        <v>62</v>
      </c>
      <c r="C24" t="s">
        <v>61</v>
      </c>
      <c r="D24" s="5">
        <v>0</v>
      </c>
      <c r="E24">
        <v>7</v>
      </c>
    </row>
    <row r="25" spans="2:11">
      <c r="B25" t="s">
        <v>62</v>
      </c>
      <c r="C25" t="s">
        <v>59</v>
      </c>
      <c r="D25" s="5">
        <v>0</v>
      </c>
      <c r="E25">
        <v>12</v>
      </c>
    </row>
    <row r="26" spans="2:11">
      <c r="B26" t="s">
        <v>62</v>
      </c>
      <c r="C26" t="s">
        <v>58</v>
      </c>
      <c r="D26" s="5">
        <v>0</v>
      </c>
      <c r="E26">
        <v>14</v>
      </c>
    </row>
    <row r="27" spans="2:11">
      <c r="B27" t="s">
        <v>62</v>
      </c>
      <c r="C27" t="s">
        <v>60</v>
      </c>
      <c r="D27" s="5">
        <v>0</v>
      </c>
      <c r="E27">
        <v>7</v>
      </c>
    </row>
    <row r="28" spans="2:11">
      <c r="B28" t="s">
        <v>62</v>
      </c>
      <c r="C28" t="s">
        <v>64</v>
      </c>
      <c r="D28" s="5">
        <v>1</v>
      </c>
      <c r="E28">
        <v>1</v>
      </c>
    </row>
    <row r="29" spans="2:11">
      <c r="B29" t="s">
        <v>63</v>
      </c>
      <c r="C29" t="s">
        <v>60</v>
      </c>
      <c r="D29" s="5">
        <v>0</v>
      </c>
      <c r="E29">
        <v>5</v>
      </c>
    </row>
    <row r="30" spans="2:11">
      <c r="B30" t="s">
        <v>63</v>
      </c>
      <c r="C30" t="s">
        <v>64</v>
      </c>
      <c r="D30" s="5">
        <v>0</v>
      </c>
      <c r="E30">
        <v>4</v>
      </c>
    </row>
    <row r="31" spans="2:11">
      <c r="B31" t="s">
        <v>64</v>
      </c>
      <c r="C31" t="s">
        <v>62</v>
      </c>
      <c r="D31" s="5">
        <v>0</v>
      </c>
      <c r="E31">
        <v>1</v>
      </c>
    </row>
    <row r="32" spans="2:11">
      <c r="B32" t="s">
        <v>64</v>
      </c>
      <c r="C32" t="s">
        <v>63</v>
      </c>
      <c r="D32" s="5">
        <v>0</v>
      </c>
      <c r="E3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64</vt:i4>
      </vt:variant>
    </vt:vector>
  </HeadingPairs>
  <TitlesOfParts>
    <vt:vector size="68" baseType="lpstr">
      <vt:lpstr>#1(a)</vt:lpstr>
      <vt:lpstr>#1(b)</vt:lpstr>
      <vt:lpstr>#2</vt:lpstr>
      <vt:lpstr>#3</vt:lpstr>
      <vt:lpstr>'#1(b)'!Activity</vt:lpstr>
      <vt:lpstr>'#2'!Activity</vt:lpstr>
      <vt:lpstr>Activity</vt:lpstr>
      <vt:lpstr>'#1(b)'!AFinishTime</vt:lpstr>
      <vt:lpstr>AFinishTime</vt:lpstr>
      <vt:lpstr>'#1(b)'!AStartTime</vt:lpstr>
      <vt:lpstr>'#2'!AStartTime</vt:lpstr>
      <vt:lpstr>AStartTime</vt:lpstr>
      <vt:lpstr>'#1(b)'!BFinishTime</vt:lpstr>
      <vt:lpstr>BFinishTime</vt:lpstr>
      <vt:lpstr>'#1(b)'!BStartTime</vt:lpstr>
      <vt:lpstr>'#2'!BStartTime</vt:lpstr>
      <vt:lpstr>BStartTime</vt:lpstr>
      <vt:lpstr>'#1(b)'!CFinishTime</vt:lpstr>
      <vt:lpstr>CFinishTime</vt:lpstr>
      <vt:lpstr>'#1(b)'!Completion_Time</vt:lpstr>
      <vt:lpstr>'#2'!Completion_Time</vt:lpstr>
      <vt:lpstr>Completion_Time</vt:lpstr>
      <vt:lpstr>'#1(b)'!CStartTime</vt:lpstr>
      <vt:lpstr>'#2'!CStartTime</vt:lpstr>
      <vt:lpstr>CStartTime</vt:lpstr>
      <vt:lpstr>'#1(b)'!DFinishTime</vt:lpstr>
      <vt:lpstr>DFinishTime</vt:lpstr>
      <vt:lpstr>'#1(b)'!DStartTime</vt:lpstr>
      <vt:lpstr>'#2'!DStartTime</vt:lpstr>
      <vt:lpstr>DStartTime</vt:lpstr>
      <vt:lpstr>'#1(b)'!EFinishTime</vt:lpstr>
      <vt:lpstr>EFinishTime</vt:lpstr>
      <vt:lpstr>'#1(b)'!EStartTime</vt:lpstr>
      <vt:lpstr>'#2'!EStartTime</vt:lpstr>
      <vt:lpstr>EStartTime</vt:lpstr>
      <vt:lpstr>'#1(b)'!FFinishTime</vt:lpstr>
      <vt:lpstr>FFinishTime</vt:lpstr>
      <vt:lpstr>'#1(b)'!Finish_Time</vt:lpstr>
      <vt:lpstr>'#2'!Finish_Time</vt:lpstr>
      <vt:lpstr>Finish_Time</vt:lpstr>
      <vt:lpstr>'#1(b)'!FStartTime</vt:lpstr>
      <vt:lpstr>'#2'!FStartTime</vt:lpstr>
      <vt:lpstr>FStartTime</vt:lpstr>
      <vt:lpstr>'#1(b)'!GFinishTime</vt:lpstr>
      <vt:lpstr>GFinishTime</vt:lpstr>
      <vt:lpstr>'#1(b)'!GStartTime</vt:lpstr>
      <vt:lpstr>'#2'!GStartTime</vt:lpstr>
      <vt:lpstr>GStartTime</vt:lpstr>
      <vt:lpstr>'#1(b)'!HFinishTime</vt:lpstr>
      <vt:lpstr>HFinishTime</vt:lpstr>
      <vt:lpstr>'#1(b)'!HStartTime</vt:lpstr>
      <vt:lpstr>'#2'!HStartTime</vt:lpstr>
      <vt:lpstr>HStartTime</vt:lpstr>
      <vt:lpstr>IFinishTime</vt:lpstr>
      <vt:lpstr>'#1(b)'!IStartTime</vt:lpstr>
      <vt:lpstr>IStartTime</vt:lpstr>
      <vt:lpstr>JFinishTime</vt:lpstr>
      <vt:lpstr>'#1(b)'!JStartTime</vt:lpstr>
      <vt:lpstr>JStartTime</vt:lpstr>
      <vt:lpstr>KFinishTime</vt:lpstr>
      <vt:lpstr>'#1(b)'!KStartTime</vt:lpstr>
      <vt:lpstr>KStartTime</vt:lpstr>
      <vt:lpstr>LFinishTime</vt:lpstr>
      <vt:lpstr>'#1(b)'!LStartTime</vt:lpstr>
      <vt:lpstr>LStartTime</vt:lpstr>
      <vt:lpstr>'#1(b)'!Start_Time</vt:lpstr>
      <vt:lpstr>'#2'!Start_Time</vt:lpstr>
      <vt:lpstr>Start_Time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parker</dc:creator>
  <cp:lastModifiedBy>Don parker</cp:lastModifiedBy>
  <dcterms:created xsi:type="dcterms:W3CDTF">2022-11-08T21:38:30Z</dcterms:created>
  <dcterms:modified xsi:type="dcterms:W3CDTF">2022-11-09T00:50:48Z</dcterms:modified>
</cp:coreProperties>
</file>