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ti\Documents\GitHub\DS3001-Case-4\"/>
    </mc:Choice>
  </mc:AlternateContent>
  <bookViews>
    <workbookView xWindow="0" yWindow="0" windowWidth="16440" windowHeight="4757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B27" i="1"/>
  <c r="B25" i="1"/>
  <c r="B29" i="1"/>
  <c r="B30" i="1"/>
  <c r="B26" i="1"/>
  <c r="B24" i="1"/>
  <c r="B23" i="1"/>
  <c r="B22" i="1"/>
  <c r="B21" i="1"/>
  <c r="B20" i="1"/>
  <c r="B19" i="1"/>
  <c r="B18" i="1"/>
  <c r="B17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<sst xmlns="http://schemas.openxmlformats.org/spreadsheetml/2006/main" count="10" uniqueCount="10">
  <si>
    <t>MM/YY</t>
  </si>
  <si>
    <t>Price</t>
  </si>
  <si>
    <t>Month elapsed</t>
  </si>
  <si>
    <t>Logarithmic trendline equation</t>
  </si>
  <si>
    <t>Linear trendline equation</t>
  </si>
  <si>
    <t>y = 19246.99x + 1057810.62</t>
  </si>
  <si>
    <t>R^2 = .93</t>
  </si>
  <si>
    <t>y = -174471.90ln(x) + 1197807.47</t>
  </si>
  <si>
    <t>R^2 = 0.75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</si>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</sst>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604943132108485"/>
                  <c:y val="-2.4539953339165938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2.800787401574803E-2"/>
                  <c:y val="0.19510863225430147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Sheet1!$C$2:$C$30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23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34</c:v>
                </c:pt>
                <c:pt idx="28">
                  <c:v>35</c:v>
                </c:pt>
              </c:numCache>
            </c:numRef>
          </c:cat>
          <c:val>
            <c:numRef>
              <c:f>Sheet1!$B$2:$B$30</c:f>
              <c:numCache>
                <c:formatCode>General</c:formatCode>
                <c:ptCount val="29"/>
                <c:pt idx="0">
                  <c:v>967500</c:v>
                </c:pt>
                <c:pt idx="1">
                  <c:v>981500</c:v>
                </c:pt>
                <c:pt idx="2">
                  <c:v>1011666.6666666666</c:v>
                </c:pt>
                <c:pt idx="3">
                  <c:v>1013875</c:v>
                </c:pt>
                <c:pt idx="4">
                  <c:v>993571.42857142852</c:v>
                </c:pt>
                <c:pt idx="5">
                  <c:v>989166.66666666663</c:v>
                </c:pt>
                <c:pt idx="6">
                  <c:v>1001250</c:v>
                </c:pt>
                <c:pt idx="7">
                  <c:v>925000</c:v>
                </c:pt>
                <c:pt idx="8">
                  <c:v>900000</c:v>
                </c:pt>
                <c:pt idx="9">
                  <c:v>871666.66666666663</c:v>
                </c:pt>
                <c:pt idx="10">
                  <c:v>840000</c:v>
                </c:pt>
                <c:pt idx="11">
                  <c:v>805000</c:v>
                </c:pt>
                <c:pt idx="12">
                  <c:v>800000</c:v>
                </c:pt>
                <c:pt idx="13">
                  <c:v>800000</c:v>
                </c:pt>
                <c:pt idx="14">
                  <c:v>700000</c:v>
                </c:pt>
                <c:pt idx="15">
                  <c:v>767250</c:v>
                </c:pt>
                <c:pt idx="16">
                  <c:v>603000</c:v>
                </c:pt>
                <c:pt idx="17">
                  <c:v>717500</c:v>
                </c:pt>
                <c:pt idx="18">
                  <c:v>715000</c:v>
                </c:pt>
                <c:pt idx="19">
                  <c:v>675000</c:v>
                </c:pt>
                <c:pt idx="20">
                  <c:v>715000</c:v>
                </c:pt>
                <c:pt idx="21">
                  <c:v>550000</c:v>
                </c:pt>
                <c:pt idx="22">
                  <c:v>615000</c:v>
                </c:pt>
                <c:pt idx="23">
                  <c:v>550000</c:v>
                </c:pt>
                <c:pt idx="24">
                  <c:v>571785.71428571432</c:v>
                </c:pt>
                <c:pt idx="25">
                  <c:v>585000</c:v>
                </c:pt>
                <c:pt idx="26">
                  <c:v>596000</c:v>
                </c:pt>
                <c:pt idx="27">
                  <c:v>500000</c:v>
                </c:pt>
                <c:pt idx="28">
                  <c:v>543333.33333333337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6-42E3-AA82-2838FF70A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204272"/>
        <c:axId val="391207224"/>
      </c:lineChart>
      <c:catAx>
        <c:axId val="39120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07224"/>
        <c:crosses val="autoZero"/>
        <c:auto val="1"/>
        <c:lblAlgn val="ctr"/>
        <c:lblOffset val="100"/>
        <c:noMultiLvlLbl val="0"/>
      </c:catAx>
      <c:valAx>
        <c:axId val="39120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0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274864</xdr:colOff>
      <xdr:row>10</xdr:row>
      <xdr:rowOff>174171</xdr:rowOff>
    </xdr:from>
    <xdr:to>
      <xdr:col>11</xdr:col>
      <xdr:colOff>274864</xdr:colOff>
      <xdr:row>25</xdr:row>
      <xdr:rowOff>141513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0EB566-D791-4DA5-AAC0-4B40B0F32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topLeftCell="A8" workbookViewId="0">
      <selection activeCell="N30" sqref="N30"/>
    </sheetView>
  </sheetViews>
  <sheetFormatPr defaultRowHeight="14.6" x14ac:dyDescent="0.4"/>
  <cols>
    <col min="3" max="3" width="14.07421875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 s="1">
        <v>41640</v>
      </c>
      <c r="B2">
        <f>AVERAGE(1050000,985000,980000,975000,950000,950000,930000,920000)</f>
        <v>967500</v>
      </c>
      <c r="C2">
        <v>0</v>
      </c>
    </row>
    <row r="3" spans="1:3" x14ac:dyDescent="0.4">
      <c r="A3" s="1">
        <v>41671</v>
      </c>
      <c r="B3">
        <f>AVERAGE(1000000,1000000,1000000,1000000,980000,980000,980000,975000,950000,950000)</f>
        <v>981500</v>
      </c>
      <c r="C3">
        <v>1</v>
      </c>
    </row>
    <row r="4" spans="1:3" x14ac:dyDescent="0.4">
      <c r="A4" s="1">
        <v>41699</v>
      </c>
      <c r="B4">
        <f>AVERAGE(1050000,1020000,1000000,1000000,1000000,1000000)</f>
        <v>1011666.6666666666</v>
      </c>
      <c r="C4">
        <v>2</v>
      </c>
    </row>
    <row r="5" spans="1:3" x14ac:dyDescent="0.4">
      <c r="A5" s="1">
        <v>41730</v>
      </c>
      <c r="B5">
        <f>AVERAGE(1050000,1025000,1024000,1020000,1010000,1010000,1000000,972000)</f>
        <v>1013875</v>
      </c>
      <c r="C5">
        <v>3</v>
      </c>
    </row>
    <row r="6" spans="1:3" x14ac:dyDescent="0.4">
      <c r="A6" s="1">
        <v>41760</v>
      </c>
      <c r="B6">
        <f>AVERAGE(1050000,1025000,1020000,1000000,1000000,980000,880000)</f>
        <v>993571.42857142852</v>
      </c>
      <c r="C6">
        <v>4</v>
      </c>
    </row>
    <row r="7" spans="1:3" x14ac:dyDescent="0.4">
      <c r="A7" s="1">
        <v>41791</v>
      </c>
      <c r="B7">
        <f>AVERAGE(1050000,1040000,1000000,1000000,970000,875000)</f>
        <v>989166.66666666663</v>
      </c>
      <c r="C7">
        <v>5</v>
      </c>
    </row>
    <row r="8" spans="1:3" x14ac:dyDescent="0.4">
      <c r="A8" s="1">
        <v>41821</v>
      </c>
      <c r="B8">
        <f>AVERAGE(1025000,1000000,1000000,980000)</f>
        <v>1001250</v>
      </c>
      <c r="C8">
        <v>6</v>
      </c>
    </row>
    <row r="9" spans="1:3" x14ac:dyDescent="0.4">
      <c r="A9" s="1">
        <v>41852</v>
      </c>
      <c r="B9">
        <f>AVERAGE(1000000,940000,910000,900000,875000)</f>
        <v>925000</v>
      </c>
      <c r="C9">
        <v>7</v>
      </c>
    </row>
    <row r="10" spans="1:3" x14ac:dyDescent="0.4">
      <c r="A10" s="1">
        <v>41883</v>
      </c>
      <c r="B10">
        <f>AVERAGE(900000)</f>
        <v>900000</v>
      </c>
      <c r="C10">
        <v>8</v>
      </c>
    </row>
    <row r="11" spans="1:3" x14ac:dyDescent="0.4">
      <c r="A11" s="1">
        <v>41913</v>
      </c>
      <c r="B11">
        <f>AVERAGE(905000,875000,835000)</f>
        <v>871666.66666666663</v>
      </c>
      <c r="C11">
        <v>9</v>
      </c>
    </row>
    <row r="12" spans="1:3" x14ac:dyDescent="0.4">
      <c r="A12" s="1">
        <v>41944</v>
      </c>
      <c r="B12">
        <f>AVERAGE(850000,840000,830000)</f>
        <v>840000</v>
      </c>
      <c r="C12">
        <v>10</v>
      </c>
    </row>
    <row r="13" spans="1:3" x14ac:dyDescent="0.4">
      <c r="A13" s="1">
        <v>41974</v>
      </c>
      <c r="B13">
        <f>AVERAGE(810000,800000)</f>
        <v>805000</v>
      </c>
      <c r="C13">
        <v>11</v>
      </c>
    </row>
    <row r="14" spans="1:3" x14ac:dyDescent="0.4">
      <c r="A14" s="1">
        <v>42005</v>
      </c>
      <c r="B14">
        <f>AVERAGE(800000)</f>
        <v>800000</v>
      </c>
      <c r="C14">
        <v>12</v>
      </c>
    </row>
    <row r="15" spans="1:3" x14ac:dyDescent="0.4">
      <c r="A15" s="1">
        <v>42064</v>
      </c>
      <c r="B15">
        <v>800000</v>
      </c>
      <c r="C15">
        <v>14</v>
      </c>
    </row>
    <row r="16" spans="1:3" x14ac:dyDescent="0.4">
      <c r="A16" s="1">
        <v>42125</v>
      </c>
      <c r="B16">
        <v>700000</v>
      </c>
      <c r="C16">
        <v>16</v>
      </c>
    </row>
    <row r="17" spans="1:14" x14ac:dyDescent="0.4">
      <c r="A17" s="1">
        <v>42156</v>
      </c>
      <c r="B17">
        <f>AVERAGE(777000,757500)</f>
        <v>767250</v>
      </c>
      <c r="C17">
        <v>17</v>
      </c>
    </row>
    <row r="18" spans="1:14" x14ac:dyDescent="0.4">
      <c r="A18" s="1">
        <v>42186</v>
      </c>
      <c r="B18">
        <f>AVERAGE(603000)</f>
        <v>603000</v>
      </c>
      <c r="C18">
        <v>18</v>
      </c>
    </row>
    <row r="19" spans="1:14" x14ac:dyDescent="0.4">
      <c r="A19" s="1">
        <v>42217</v>
      </c>
      <c r="B19">
        <f>AVERAGE(725000,715000,715000,715000)</f>
        <v>717500</v>
      </c>
      <c r="C19">
        <v>19</v>
      </c>
    </row>
    <row r="20" spans="1:14" x14ac:dyDescent="0.4">
      <c r="A20" s="1">
        <v>42248</v>
      </c>
      <c r="B20">
        <f>AVERAGE(715000)</f>
        <v>715000</v>
      </c>
      <c r="C20">
        <v>20</v>
      </c>
    </row>
    <row r="21" spans="1:14" x14ac:dyDescent="0.4">
      <c r="A21" s="1">
        <v>42278</v>
      </c>
      <c r="B21">
        <f>AVERAGE(675000)</f>
        <v>675000</v>
      </c>
      <c r="C21">
        <v>21</v>
      </c>
    </row>
    <row r="22" spans="1:14" x14ac:dyDescent="0.4">
      <c r="A22" s="1">
        <v>42339</v>
      </c>
      <c r="B22">
        <f>AVERAGE(725000,705000)</f>
        <v>715000</v>
      </c>
      <c r="C22">
        <v>23</v>
      </c>
    </row>
    <row r="23" spans="1:14" x14ac:dyDescent="0.4">
      <c r="A23" s="1">
        <v>42430</v>
      </c>
      <c r="B23">
        <f>AVERAGE(580000,520000)</f>
        <v>550000</v>
      </c>
      <c r="C23">
        <v>26</v>
      </c>
    </row>
    <row r="24" spans="1:14" x14ac:dyDescent="0.4">
      <c r="A24" s="1">
        <v>42461</v>
      </c>
      <c r="B24">
        <f>AVERAGE(615000)</f>
        <v>615000</v>
      </c>
      <c r="C24">
        <v>27</v>
      </c>
    </row>
    <row r="25" spans="1:14" x14ac:dyDescent="0.4">
      <c r="A25" s="1">
        <v>42491</v>
      </c>
      <c r="B25">
        <f>AVERAGE(560000,540000)</f>
        <v>550000</v>
      </c>
      <c r="C25">
        <v>28</v>
      </c>
    </row>
    <row r="26" spans="1:14" x14ac:dyDescent="0.4">
      <c r="A26" s="1">
        <v>42522</v>
      </c>
      <c r="B26">
        <f>AVERAGE(610000,600000,575000,572500,570000,550000,525000)</f>
        <v>571785.71428571432</v>
      </c>
      <c r="C26">
        <v>29</v>
      </c>
    </row>
    <row r="27" spans="1:14" x14ac:dyDescent="0.4">
      <c r="A27" s="1">
        <v>42552</v>
      </c>
      <c r="B27">
        <f>AVERAGE(620000,550000)</f>
        <v>585000</v>
      </c>
      <c r="C27">
        <v>30</v>
      </c>
      <c r="F27" t="s">
        <v>4</v>
      </c>
    </row>
    <row r="28" spans="1:14" x14ac:dyDescent="0.4">
      <c r="A28" s="1">
        <v>42583</v>
      </c>
      <c r="B28">
        <f>AVERAGE(620000,598000,570000)</f>
        <v>596000</v>
      </c>
      <c r="C28">
        <v>31</v>
      </c>
      <c r="G28" s="2" t="s">
        <v>5</v>
      </c>
      <c r="I28" t="s">
        <v>6</v>
      </c>
    </row>
    <row r="29" spans="1:14" x14ac:dyDescent="0.4">
      <c r="A29" s="1">
        <v>42675</v>
      </c>
      <c r="B29">
        <f>AVERAGE(500000)</f>
        <v>500000</v>
      </c>
      <c r="C29">
        <v>34</v>
      </c>
      <c r="F29" t="s">
        <v>3</v>
      </c>
    </row>
    <row r="30" spans="1:14" x14ac:dyDescent="0.4">
      <c r="A30" s="1">
        <v>42705</v>
      </c>
      <c r="B30">
        <f>AVERAGE(600000,550000,480000)</f>
        <v>543333.33333333337</v>
      </c>
      <c r="C30">
        <v>35</v>
      </c>
      <c r="F30" s="2" t="s">
        <v>7</v>
      </c>
      <c r="I30" t="s">
        <v>8</v>
      </c>
      <c r="N30" t="s">
        <v>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Donti</dc:creator>
  <cp:lastModifiedBy>Arun Donti</cp:lastModifiedBy>
  <dcterms:created xsi:type="dcterms:W3CDTF">2017-04-10T20:27:16Z</dcterms:created>
  <dcterms:modified xsi:type="dcterms:W3CDTF">2017-04-10T21:56:25Z</dcterms:modified>
</cp:coreProperties>
</file>