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johnson\Desktop\"/>
    </mc:Choice>
  </mc:AlternateContent>
  <bookViews>
    <workbookView xWindow="0" yWindow="0" windowWidth="28800" windowHeight="11685"/>
  </bookViews>
  <sheets>
    <sheet name="GLCodes" sheetId="1" r:id="rId1"/>
    <sheet name="GLGroups" sheetId="3" r:id="rId2"/>
    <sheet name="Lookups" sheetId="2" r:id="rId3"/>
  </sheets>
  <definedNames>
    <definedName name="DeptsLookup">Lookups!$M:$N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S8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K348" i="1"/>
  <c r="K380" i="1"/>
  <c r="K412" i="1"/>
  <c r="K444" i="1"/>
  <c r="K472" i="1"/>
  <c r="K50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</calcChain>
</file>

<file path=xl/comments1.xml><?xml version="1.0" encoding="utf-8"?>
<comments xmlns="http://schemas.openxmlformats.org/spreadsheetml/2006/main">
  <authors>
    <author>Chris Johnson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Chris Johnson:</t>
        </r>
        <r>
          <rPr>
            <sz val="9"/>
            <color indexed="81"/>
            <rFont val="Tahoma"/>
            <family val="2"/>
          </rPr>
          <t xml:space="preserve">
Where no definition provided, marked as unknown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Chris Johnson:</t>
        </r>
        <r>
          <rPr>
            <sz val="9"/>
            <color indexed="81"/>
            <rFont val="Tahoma"/>
            <family val="2"/>
          </rPr>
          <t xml:space="preserve">
This is taken from the first entity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Chris Johnson:</t>
        </r>
        <r>
          <rPr>
            <sz val="9"/>
            <color indexed="81"/>
            <rFont val="Tahoma"/>
            <family val="2"/>
          </rPr>
          <t xml:space="preserve">
Need to get Depts from finance</t>
        </r>
      </text>
    </comment>
  </commentList>
</comments>
</file>

<file path=xl/sharedStrings.xml><?xml version="1.0" encoding="utf-8"?>
<sst xmlns="http://schemas.openxmlformats.org/spreadsheetml/2006/main" count="3070" uniqueCount="715">
  <si>
    <t>Notes on GL Code Structure</t>
  </si>
  <si>
    <t>###</t>
  </si>
  <si>
    <t>This defines the Entity and Branch</t>
  </si>
  <si>
    <t>Entity</t>
  </si>
  <si>
    <t>Branch</t>
  </si>
  <si>
    <t>PBT</t>
  </si>
  <si>
    <t>PRDT</t>
  </si>
  <si>
    <t>Nantpro</t>
  </si>
  <si>
    <t>PLI</t>
  </si>
  <si>
    <t>PBI</t>
  </si>
  <si>
    <t>PMI</t>
  </si>
  <si>
    <t>PBP</t>
  </si>
  <si>
    <t>PPR</t>
  </si>
  <si>
    <t>Definition</t>
  </si>
  <si>
    <t>#####</t>
  </si>
  <si>
    <t>This defines the nature of the code</t>
  </si>
  <si>
    <t>Balance Sheet</t>
  </si>
  <si>
    <t>Profit &amp; Loss</t>
  </si>
  <si>
    <t>GL Category</t>
  </si>
  <si>
    <t>10</t>
  </si>
  <si>
    <t>000</t>
  </si>
  <si>
    <t>010</t>
  </si>
  <si>
    <t>200</t>
  </si>
  <si>
    <t>210</t>
  </si>
  <si>
    <t>220</t>
  </si>
  <si>
    <t>410</t>
  </si>
  <si>
    <t>430</t>
  </si>
  <si>
    <t>500</t>
  </si>
  <si>
    <t>11</t>
  </si>
  <si>
    <t>020</t>
  </si>
  <si>
    <t>030</t>
  </si>
  <si>
    <t>080</t>
  </si>
  <si>
    <t>090</t>
  </si>
  <si>
    <t>120</t>
  </si>
  <si>
    <t>20</t>
  </si>
  <si>
    <t>002</t>
  </si>
  <si>
    <t>003</t>
  </si>
  <si>
    <t>900</t>
  </si>
  <si>
    <t>21</t>
  </si>
  <si>
    <t>050</t>
  </si>
  <si>
    <t>22</t>
  </si>
  <si>
    <t>031</t>
  </si>
  <si>
    <t>032</t>
  </si>
  <si>
    <t>033</t>
  </si>
  <si>
    <t>040</t>
  </si>
  <si>
    <t>041</t>
  </si>
  <si>
    <t>042</t>
  </si>
  <si>
    <t>043</t>
  </si>
  <si>
    <t>051</t>
  </si>
  <si>
    <t>052</t>
  </si>
  <si>
    <t>053</t>
  </si>
  <si>
    <t>060</t>
  </si>
  <si>
    <t>061</t>
  </si>
  <si>
    <t>063</t>
  </si>
  <si>
    <t>070</t>
  </si>
  <si>
    <t>071</t>
  </si>
  <si>
    <t>073</t>
  </si>
  <si>
    <t>999</t>
  </si>
  <si>
    <t>23</t>
  </si>
  <si>
    <t>034</t>
  </si>
  <si>
    <t>044</t>
  </si>
  <si>
    <t>054</t>
  </si>
  <si>
    <t>064</t>
  </si>
  <si>
    <t>074</t>
  </si>
  <si>
    <t>26</t>
  </si>
  <si>
    <t>001</t>
  </si>
  <si>
    <t>004</t>
  </si>
  <si>
    <t>005</t>
  </si>
  <si>
    <t>011</t>
  </si>
  <si>
    <t>012</t>
  </si>
  <si>
    <t>013</t>
  </si>
  <si>
    <t>021</t>
  </si>
  <si>
    <t>022</t>
  </si>
  <si>
    <t>023</t>
  </si>
  <si>
    <t>026</t>
  </si>
  <si>
    <t>045</t>
  </si>
  <si>
    <t>062</t>
  </si>
  <si>
    <t>066</t>
  </si>
  <si>
    <t>072</t>
  </si>
  <si>
    <t>30</t>
  </si>
  <si>
    <t>230</t>
  </si>
  <si>
    <t>235</t>
  </si>
  <si>
    <t>300</t>
  </si>
  <si>
    <t>310</t>
  </si>
  <si>
    <t>320</t>
  </si>
  <si>
    <t>330</t>
  </si>
  <si>
    <t>340</t>
  </si>
  <si>
    <t>341</t>
  </si>
  <si>
    <t>400</t>
  </si>
  <si>
    <t>31</t>
  </si>
  <si>
    <t>32</t>
  </si>
  <si>
    <t>34</t>
  </si>
  <si>
    <t>40</t>
  </si>
  <si>
    <t>100</t>
  </si>
  <si>
    <t>41</t>
  </si>
  <si>
    <t>44</t>
  </si>
  <si>
    <t>49</t>
  </si>
  <si>
    <t>910</t>
  </si>
  <si>
    <t>50</t>
  </si>
  <si>
    <t>015</t>
  </si>
  <si>
    <t>025</t>
  </si>
  <si>
    <t>035</t>
  </si>
  <si>
    <t>055</t>
  </si>
  <si>
    <t>095</t>
  </si>
  <si>
    <t>099</t>
  </si>
  <si>
    <t>202</t>
  </si>
  <si>
    <t>203</t>
  </si>
  <si>
    <t>51</t>
  </si>
  <si>
    <t>101</t>
  </si>
  <si>
    <t>501</t>
  </si>
  <si>
    <t>52</t>
  </si>
  <si>
    <t>53</t>
  </si>
  <si>
    <t>59</t>
  </si>
  <si>
    <t>60</t>
  </si>
  <si>
    <t>191</t>
  </si>
  <si>
    <t>201</t>
  </si>
  <si>
    <t>008</t>
  </si>
  <si>
    <t>103</t>
  </si>
  <si>
    <t>89</t>
  </si>
  <si>
    <t>90</t>
  </si>
  <si>
    <t>104</t>
  </si>
  <si>
    <t>121</t>
  </si>
  <si>
    <t>91</t>
  </si>
  <si>
    <t>502</t>
  </si>
  <si>
    <t>503</t>
  </si>
  <si>
    <t>504</t>
  </si>
  <si>
    <t>505</t>
  </si>
  <si>
    <t>506</t>
  </si>
  <si>
    <t>99</t>
  </si>
  <si>
    <t>Nature Group</t>
  </si>
  <si>
    <t>Nature Detail</t>
  </si>
  <si>
    <t>Current assets</t>
  </si>
  <si>
    <t>Non-current assets</t>
  </si>
  <si>
    <t>Capital</t>
  </si>
  <si>
    <t>Revenues</t>
  </si>
  <si>
    <t xml:space="preserve">COS </t>
  </si>
  <si>
    <t>Production cost direct and indirect</t>
  </si>
  <si>
    <t>R&amp;D non-rechargeable</t>
  </si>
  <si>
    <t>Admin</t>
  </si>
  <si>
    <t>Marketing</t>
  </si>
  <si>
    <t>Sales</t>
  </si>
  <si>
    <t>Financing income and expense</t>
  </si>
  <si>
    <t>Other gains and losses (special transactions)</t>
  </si>
  <si>
    <t>Income taxes in the P&amp;L</t>
  </si>
  <si>
    <t>Expense code listing</t>
  </si>
  <si>
    <t>X- Salaries- Gross Wages</t>
  </si>
  <si>
    <t>X- Salaries Overtime</t>
  </si>
  <si>
    <t>X- Salaries Bonus</t>
  </si>
  <si>
    <t>x - Commissions</t>
  </si>
  <si>
    <t>x - Car allowance</t>
  </si>
  <si>
    <t>X - Pension Contribution</t>
  </si>
  <si>
    <t>X- Private Medical Insurance</t>
  </si>
  <si>
    <t>X- Employee Life cover</t>
  </si>
  <si>
    <t>X- Payroll taxes</t>
  </si>
  <si>
    <t>X-Share-based payments expense</t>
  </si>
  <si>
    <t>X- Training</t>
  </si>
  <si>
    <t>X- Temporary staff</t>
  </si>
  <si>
    <t>X- Professional memberships</t>
  </si>
  <si>
    <t>X- Recruitment and Hiring expenses</t>
  </si>
  <si>
    <t>X- Consultants  R&amp;D</t>
  </si>
  <si>
    <t>x - Clinical trials</t>
  </si>
  <si>
    <t>x - Legal fees</t>
  </si>
  <si>
    <t>x - Auditors and accounting fees</t>
  </si>
  <si>
    <t>x - IT consultants</t>
  </si>
  <si>
    <t xml:space="preserve">x - Consulting/Professional Fees </t>
  </si>
  <si>
    <t>x - Studies</t>
  </si>
  <si>
    <t>X - Patent Maintenance</t>
  </si>
  <si>
    <r>
      <t xml:space="preserve">X - Purchase/ sale shipping    </t>
    </r>
    <r>
      <rPr>
        <sz val="9"/>
        <color rgb="FFFF0000"/>
        <rFont val="Calibri"/>
        <family val="2"/>
        <scheme val="minor"/>
      </rPr>
      <t>(use -000 for purchase and -001 for sale)</t>
    </r>
  </si>
  <si>
    <t>X- Travel Flights</t>
  </si>
  <si>
    <t>X- Travel ground transportation</t>
  </si>
  <si>
    <t>X- Travel accomodations</t>
  </si>
  <si>
    <t>X- Travel mileage</t>
  </si>
  <si>
    <t>X- Travel meals</t>
  </si>
  <si>
    <t>x - Meals and groceries</t>
  </si>
  <si>
    <t>x - Entertainment</t>
  </si>
  <si>
    <t>x - Relocation expense</t>
  </si>
  <si>
    <t>X- Equipment rental</t>
  </si>
  <si>
    <t>X- Space rental</t>
  </si>
  <si>
    <t>X - Business Rates</t>
  </si>
  <si>
    <t>X- Subscriptions, research papers, books, etc</t>
  </si>
  <si>
    <t>X- Corporate memberships</t>
  </si>
  <si>
    <t>x - Stationary, printing &amp; photocopying</t>
  </si>
  <si>
    <t>x - Phones and internet charges</t>
  </si>
  <si>
    <t xml:space="preserve">X- Postage, courrier and customs (not inventory) </t>
  </si>
  <si>
    <t>X- Energy costs</t>
  </si>
  <si>
    <t>X- Processing fees</t>
  </si>
  <si>
    <t>X - Outsourced manufacturing</t>
  </si>
  <si>
    <t>X- Taxes and levies</t>
  </si>
  <si>
    <t>x - Regulatory filing fees - business related</t>
  </si>
  <si>
    <t>x - Regulatory filing fees - Securities commissions &amp; other</t>
  </si>
  <si>
    <t>X- Property insurance</t>
  </si>
  <si>
    <t>X- Business interruption insurance</t>
  </si>
  <si>
    <t>x - Directors &amp; Officers insurance</t>
  </si>
  <si>
    <t>x - Donations</t>
  </si>
  <si>
    <t>x - Office functions</t>
  </si>
  <si>
    <t>X- Packaging supplies</t>
  </si>
  <si>
    <t>X- Consumables</t>
  </si>
  <si>
    <t>X-  Hardware</t>
  </si>
  <si>
    <t>x - Repairs and maintenance</t>
  </si>
  <si>
    <t>x - Clothing laundry</t>
  </si>
  <si>
    <t>x - Protective wear</t>
  </si>
  <si>
    <t>x - Health &amp; safety</t>
  </si>
  <si>
    <t>x - Waste disposal</t>
  </si>
  <si>
    <t>x - Cleaning services</t>
  </si>
  <si>
    <t>x - Maintenance and warranty contracts &amp; calibration</t>
  </si>
  <si>
    <t>x- Security</t>
  </si>
  <si>
    <t>X- External analysis</t>
  </si>
  <si>
    <t>X- Internal analysis supplies</t>
  </si>
  <si>
    <t>x - Grants</t>
  </si>
  <si>
    <t>x - Reallocation of overheads</t>
  </si>
  <si>
    <t>x - Motor Vehicle Expenses</t>
  </si>
  <si>
    <t>X - Plasma center donor fees</t>
  </si>
  <si>
    <t>X- Phones and electronic equipment not capitalized</t>
  </si>
  <si>
    <t>x - Computer software &amp; licences not capitalized</t>
  </si>
  <si>
    <t>x - Equipment, tools, furniture and fixtures not capitalized</t>
  </si>
  <si>
    <t>x - Depreciation Property, Plant and Equipment</t>
  </si>
  <si>
    <t>x- Depreciation intangibles</t>
  </si>
  <si>
    <t>x - Gain and losses of disposals of Property plant and equipment</t>
  </si>
  <si>
    <t>x - Gain and losses of disposals of intangible assets</t>
  </si>
  <si>
    <t>x- Production of Continuous disclosure documents</t>
  </si>
  <si>
    <t>x - Production Marketing materials</t>
  </si>
  <si>
    <t>x - Market studies</t>
  </si>
  <si>
    <t>x - Promotional items</t>
  </si>
  <si>
    <t>x - AGM</t>
  </si>
  <si>
    <t>x - Press release wires</t>
  </si>
  <si>
    <t>x - Sponsorships - promoting our technology or products</t>
  </si>
  <si>
    <t>x - Sponsorships other</t>
  </si>
  <si>
    <t>x - Trade shows - registration, booth, etc</t>
  </si>
  <si>
    <t>x - Investor relation events</t>
  </si>
  <si>
    <t>x - Advertising</t>
  </si>
  <si>
    <t>x - Sales aid</t>
  </si>
  <si>
    <t>to be determined</t>
  </si>
  <si>
    <t>x - Miscellaneous</t>
  </si>
  <si>
    <t>x- Purchase price variance(GRN vs. invoice) Ctrl-Prod</t>
  </si>
  <si>
    <t>x- Inventory - Normal Scrap</t>
  </si>
  <si>
    <t>x- Inventory - Abnormal Scrap</t>
  </si>
  <si>
    <t xml:space="preserve">x- Inventory - Write - down </t>
  </si>
  <si>
    <t>x - Direct Material Costs - General</t>
  </si>
  <si>
    <t>x - Direct Material Costs - Stock Movement</t>
  </si>
  <si>
    <t>x - Salary Absorption</t>
  </si>
  <si>
    <t>x - Overhead Absorption</t>
  </si>
  <si>
    <t>x - Inventory Expensed</t>
  </si>
  <si>
    <t xml:space="preserve">x - Intercompany charges </t>
  </si>
  <si>
    <t>x - Management fee expense from Corporate</t>
  </si>
  <si>
    <t>X - reclass between P&amp;L functions (R&amp;D, R&amp;D rechargeable, Admin, finance costs)</t>
  </si>
  <si>
    <t>X- salary and other costs allocated to fixed or intangible assets</t>
  </si>
  <si>
    <t>x - R&amp;D tax credit income</t>
  </si>
  <si>
    <t>Expense Description</t>
  </si>
  <si>
    <t>Department</t>
  </si>
  <si>
    <t>Company</t>
  </si>
  <si>
    <t>CompanyName</t>
  </si>
  <si>
    <t>ShortName</t>
  </si>
  <si>
    <t>Prometic BioSciences Ltd</t>
  </si>
  <si>
    <t>PBL</t>
  </si>
  <si>
    <t>Prometic Biotherapeutics Ltd</t>
  </si>
  <si>
    <t>PBT Ltd</t>
  </si>
  <si>
    <t>Prometic Pharma SMT Ltd</t>
  </si>
  <si>
    <t>PSM</t>
  </si>
  <si>
    <t>Prometic Pharma SMTH Ltd</t>
  </si>
  <si>
    <t>PSMH</t>
  </si>
  <si>
    <t>Prometic Biotherapeutics Inc</t>
  </si>
  <si>
    <t>Pathogen Removal Device Tech</t>
  </si>
  <si>
    <t>Prometic Life Sciences Inc</t>
  </si>
  <si>
    <t>Prometic Biosciences Inc</t>
  </si>
  <si>
    <t>Prometic Manufacturing Inc</t>
  </si>
  <si>
    <t>Prometic Bioproduction Inc</t>
  </si>
  <si>
    <t>Prometic Plasma Resources Inc</t>
  </si>
  <si>
    <t>Prometic Biosciences Russia</t>
  </si>
  <si>
    <t>PBR Russia</t>
  </si>
  <si>
    <t>Prometic Biosciences Inc - Dec Y/E</t>
  </si>
  <si>
    <t>PBI - Dec Y/E</t>
  </si>
  <si>
    <t>PBT Inc</t>
  </si>
  <si>
    <t>Dept Name</t>
  </si>
  <si>
    <t>Company Name</t>
  </si>
  <si>
    <t>Expense Name (if applicable)</t>
  </si>
  <si>
    <t>Nature
Category</t>
  </si>
  <si>
    <r>
      <t xml:space="preserve">The first two </t>
    </r>
    <r>
      <rPr>
        <sz val="12"/>
        <color theme="5"/>
        <rFont val="Calibri"/>
        <family val="2"/>
        <scheme val="minor"/>
      </rPr>
      <t>##</t>
    </r>
    <r>
      <rPr>
        <sz val="12"/>
        <rFont val="Calibri"/>
        <family val="2"/>
        <scheme val="minor"/>
      </rPr>
      <t xml:space="preserve"> define the entity, the last </t>
    </r>
    <r>
      <rPr>
        <sz val="12"/>
        <color theme="5"/>
        <rFont val="Calibri"/>
        <family val="2"/>
        <scheme val="minor"/>
      </rPr>
      <t>#</t>
    </r>
    <r>
      <rPr>
        <sz val="12"/>
        <rFont val="Calibri"/>
        <family val="2"/>
        <scheme val="minor"/>
      </rPr>
      <t xml:space="preserve"> defines the branch</t>
    </r>
  </si>
  <si>
    <r>
      <t xml:space="preserve">GL Code is structured as </t>
    </r>
    <r>
      <rPr>
        <sz val="16"/>
        <color theme="5"/>
        <rFont val="Calibri"/>
        <family val="2"/>
        <scheme val="minor"/>
      </rPr>
      <t>###</t>
    </r>
    <r>
      <rPr>
        <sz val="16"/>
        <color theme="1"/>
        <rFont val="Calibri"/>
        <family val="2"/>
        <scheme val="minor"/>
      </rPr>
      <t>.</t>
    </r>
    <r>
      <rPr>
        <sz val="16"/>
        <color theme="9"/>
        <rFont val="Calibri"/>
        <family val="2"/>
        <scheme val="minor"/>
      </rPr>
      <t>#####</t>
    </r>
    <r>
      <rPr>
        <sz val="16"/>
        <color theme="1"/>
        <rFont val="Calibri"/>
        <family val="2"/>
        <scheme val="minor"/>
      </rPr>
      <t>.</t>
    </r>
    <r>
      <rPr>
        <sz val="16"/>
        <color theme="4"/>
        <rFont val="Calibri"/>
        <family val="2"/>
        <scheme val="minor"/>
      </rPr>
      <t>###</t>
    </r>
  </si>
  <si>
    <t>Current liabilities</t>
  </si>
  <si>
    <t>Non-current liabilities</t>
  </si>
  <si>
    <t>R&amp;D rechargeable</t>
  </si>
  <si>
    <t xml:space="preserve">Impairments </t>
  </si>
  <si>
    <t>Equity pickup on associates</t>
  </si>
  <si>
    <t>Non-controlling interest</t>
  </si>
  <si>
    <t>Other comprehensive income</t>
  </si>
  <si>
    <t>Calculated Group</t>
  </si>
  <si>
    <r>
      <t xml:space="preserve">The first two </t>
    </r>
    <r>
      <rPr>
        <sz val="12"/>
        <color theme="9"/>
        <rFont val="Calibri"/>
        <family val="2"/>
        <scheme val="minor"/>
      </rPr>
      <t>##</t>
    </r>
    <r>
      <rPr>
        <sz val="12"/>
        <rFont val="Calibri"/>
        <family val="2"/>
        <scheme val="minor"/>
      </rPr>
      <t xml:space="preserve"> define the category 
- if they are less than 50 than the accounts are for the Balance Sheet, otherwise they are for the Profit and Loss Statement
- if they are between 61 and less than 90, the last three </t>
    </r>
    <r>
      <rPr>
        <sz val="12"/>
        <color theme="9"/>
        <rFont val="Calibri"/>
        <family val="2"/>
        <scheme val="minor"/>
      </rPr>
      <t>###</t>
    </r>
    <r>
      <rPr>
        <sz val="12"/>
        <rFont val="Calibri"/>
        <family val="2"/>
        <scheme val="minor"/>
      </rPr>
      <t xml:space="preserve"> will define the type of expense
- if they equal 91,  the third </t>
    </r>
    <r>
      <rPr>
        <sz val="12"/>
        <color theme="9"/>
        <rFont val="Calibri"/>
        <family val="2"/>
        <scheme val="minor"/>
      </rPr>
      <t>#</t>
    </r>
    <r>
      <rPr>
        <sz val="12"/>
        <rFont val="Calibri"/>
        <family val="2"/>
        <scheme val="minor"/>
      </rPr>
      <t xml:space="preserve"> should be included for the category</t>
    </r>
  </si>
  <si>
    <r>
      <t xml:space="preserve">The first </t>
    </r>
    <r>
      <rPr>
        <sz val="12"/>
        <color theme="8"/>
        <rFont val="Calibri"/>
        <family val="2"/>
        <scheme val="minor"/>
      </rPr>
      <t>#</t>
    </r>
    <r>
      <rPr>
        <sz val="12"/>
        <rFont val="Calibri"/>
        <family val="2"/>
        <scheme val="minor"/>
      </rPr>
      <t xml:space="preserve"> can be used to identify the company, these need to be reviewed with the entity, the last two </t>
    </r>
    <r>
      <rPr>
        <sz val="12"/>
        <color theme="8"/>
        <rFont val="Calibri"/>
        <family val="2"/>
        <scheme val="minor"/>
      </rPr>
      <t>##</t>
    </r>
    <r>
      <rPr>
        <sz val="12"/>
        <rFont val="Calibri"/>
        <family val="2"/>
        <scheme val="minor"/>
      </rPr>
      <t xml:space="preserve"> are used to identify the company if the glcode is an intercompany account</t>
    </r>
  </si>
  <si>
    <t>Nature Groupings</t>
  </si>
  <si>
    <t>Company Listings</t>
  </si>
  <si>
    <t>EntDept</t>
  </si>
  <si>
    <t>Ent-Dept</t>
  </si>
  <si>
    <t>Dept</t>
  </si>
  <si>
    <t>No Dept</t>
  </si>
  <si>
    <t>GlGroup</t>
  </si>
  <si>
    <t>ReportIndex1</t>
  </si>
  <si>
    <t>ReportIndex2</t>
  </si>
  <si>
    <t>ADMINEXP</t>
  </si>
  <si>
    <t xml:space="preserve"> </t>
  </si>
  <si>
    <t>10.42 R&amp;D - Reclass to R&amp;D recharg</t>
  </si>
  <si>
    <t>10.43 R&amp;D-Reclass from R&amp;D Non-Rech</t>
  </si>
  <si>
    <t>12.2 Other Income and Expenses</t>
  </si>
  <si>
    <t>12.3 Other Income and Expenses</t>
  </si>
  <si>
    <t>12.7 OTHER INC &amp; EXP - Disposal</t>
  </si>
  <si>
    <t>15 MANAGEMENT CHARGES</t>
  </si>
  <si>
    <t>18 RECLASS BETWEEN ADMIN AND R&amp;D</t>
  </si>
  <si>
    <t>32.20 O/H -Others-Adm</t>
  </si>
  <si>
    <t>4.1 WORKFORCE-Direct Lab-Base Sal.</t>
  </si>
  <si>
    <t>4.10 WORKFORCE-Direct Lab-Car allow</t>
  </si>
  <si>
    <t>4.11 WORKFORCE-Direct Labour-T stf</t>
  </si>
  <si>
    <t>4.2 WORKFORCE-Direct Lab-Holidays</t>
  </si>
  <si>
    <t>4.3 WORKFORCE-Bonus</t>
  </si>
  <si>
    <t>4.8 WORKFORCE-Recruiting/Moving</t>
  </si>
  <si>
    <t>4.9 WORKFORCE-Training/Seminars</t>
  </si>
  <si>
    <t>5.1 SALES &amp; MARKETING-Sales &amp; Mktg.</t>
  </si>
  <si>
    <t>5.2 SALES &amp; MARKETING-Congress, etc</t>
  </si>
  <si>
    <t>6.1 EXT RELATIONS - Can Dir Comp.</t>
  </si>
  <si>
    <t>6.2 EXT RELATIONS - Benef Can Dir</t>
  </si>
  <si>
    <t>6.3 EXT RELATIONS - Board mbr</t>
  </si>
  <si>
    <t>6.3 EXT RELATIONS - Board mbr exp.</t>
  </si>
  <si>
    <t>6.5 EXT RELATIONS - Bussiness devt</t>
  </si>
  <si>
    <t>6.9 EXT RELATIONS - Translation</t>
  </si>
  <si>
    <t>7.1 PROFESS.&amp; LEGAL FEES-Legal Fees</t>
  </si>
  <si>
    <t>7.2 PROFESS.&amp;LEGAL FEES-Cons. Fees</t>
  </si>
  <si>
    <t>7.3 PROFESS.&amp;LEGAL FEES-Prof. Fees</t>
  </si>
  <si>
    <t>7.4 PROFESS.&amp;LEGAL FEES-Patent mnt.</t>
  </si>
  <si>
    <t>8.1 OFF/PROD. OHD-Travel-Air Ticket</t>
  </si>
  <si>
    <t>8.11 OFF/PROD. OHD-Maint.&amp; Rep-Eq.</t>
  </si>
  <si>
    <t>8.14 OFF/PROD. OHD-Postage/Courier</t>
  </si>
  <si>
    <t>8.16 OFF/PROD. OHD-Computing Cost</t>
  </si>
  <si>
    <t>8.18 OFF/PROD. OHD-Subscriptions</t>
  </si>
  <si>
    <t>8.2 OFF/PROD. OHD-Travel - Lodging</t>
  </si>
  <si>
    <t>8.23 OFF/PROD. OHD-Prof Assoc Fees</t>
  </si>
  <si>
    <t>8.25 OFF/PROD. OHD-Donations</t>
  </si>
  <si>
    <t>8.3 OFF/PROD. OHD-Travels - Meals</t>
  </si>
  <si>
    <t>8.4 OFF/PROD. OHD-Travel ground tr.</t>
  </si>
  <si>
    <t>8.6 OFF/PROD. OHD-Car - Rental</t>
  </si>
  <si>
    <t>8.9  OFF/PROD. OHD-Car-Parking&amp;Oths</t>
  </si>
  <si>
    <t>9.6  BUILDING OHD-Building Mainten.</t>
  </si>
  <si>
    <t>400.80193.001</t>
  </si>
  <si>
    <t>4.4 WORKFORCE-Direct Labour - DAS</t>
  </si>
  <si>
    <t>4.5 WORKFORCE-Direct Labour-Pension</t>
  </si>
  <si>
    <t>4.6 WORKFORCE-Dir. Lab - Group Ins.</t>
  </si>
  <si>
    <t>4.7 WORKFORCE-Direct Labour - SBC</t>
  </si>
  <si>
    <t>5.3 SALES &amp; MARKETING-Promot. Exp.</t>
  </si>
  <si>
    <t>6.4 EXT RELATIONS - Insurance D&amp;O</t>
  </si>
  <si>
    <t>6.5 EXT RELATIONS - Inv relations</t>
  </si>
  <si>
    <t>6.7 EXT RELATIONS - Corp Affairs</t>
  </si>
  <si>
    <t>6.8 EXT RELATIONS - Conception</t>
  </si>
  <si>
    <t>7.5 PROFESS.&amp; LEGAL FEES-Audt Fees</t>
  </si>
  <si>
    <t>8.5 OFF/PROD. OHD-Travel - Comm.</t>
  </si>
  <si>
    <t>8.7 OFF/PROD. OHD-Car - Allowance</t>
  </si>
  <si>
    <t>8.10 OFF/PROD. OHD-Rental</t>
  </si>
  <si>
    <t>8.27  OFF/PROD. OHD-Life Ins Prem.</t>
  </si>
  <si>
    <t>8.28 OFF/PROD. OHD-Insurance</t>
  </si>
  <si>
    <t>8.12 OFF/PROD. OHD-Office supplies</t>
  </si>
  <si>
    <t>8.13 OFF/PROD. OHD-Printing</t>
  </si>
  <si>
    <t>8.15 OFF/PROD. OHD-Tel/Telecom</t>
  </si>
  <si>
    <t>8.17 OFF/PROD. OHD-Payll prcsg fees</t>
  </si>
  <si>
    <t>8.30 OFF/PROD. OHD-Events</t>
  </si>
  <si>
    <t>8.21 OFF/PROD. OHD-Meals &amp; Entertmt</t>
  </si>
  <si>
    <t>16 DEPRECIATION</t>
  </si>
  <si>
    <t>9.1 BUILDING OHD-Rent-offices/labs</t>
  </si>
  <si>
    <t>9.2 BUILDING OHD-Municipal Tax</t>
  </si>
  <si>
    <t>9.3 BUILDING OHD-Scholar Tax</t>
  </si>
  <si>
    <t>14 Managenet Revenues</t>
  </si>
  <si>
    <t>32.1 O/H - Cambridge Adm Salar-Adm</t>
  </si>
  <si>
    <t>31.1 O/H - Adm Salaries-IoM</t>
  </si>
  <si>
    <t>31.2 O/H - Adm Training-IoM</t>
  </si>
  <si>
    <t>32.2 O/H -Cambridge Adm Trng-Adm</t>
  </si>
  <si>
    <t>32.5 O/H -Adm Travel, welfare-Adm</t>
  </si>
  <si>
    <t>31.4 O/H -Canteen, Entmt-IoM</t>
  </si>
  <si>
    <t>32.6 O/H -Acc,Legal,Prof &amp; Subs-Adm</t>
  </si>
  <si>
    <t>32.4 O/H -Adm Recruitment fees-Adm</t>
  </si>
  <si>
    <t>32.10 O/H -Empl Life Cover&amp;SBC-Adm</t>
  </si>
  <si>
    <t>31.11 O/H -Equipmt maint/rental-IoM</t>
  </si>
  <si>
    <t>32.13 O/H -Cambridge Rent-Adm</t>
  </si>
  <si>
    <t>31.13 O/H -Printing/Stationery-IoM</t>
  </si>
  <si>
    <t>32.19 O/H -Management Charges-Adm</t>
  </si>
  <si>
    <t>ADVNANTPRO</t>
  </si>
  <si>
    <t>ADVPBI</t>
  </si>
  <si>
    <t>ADVPBL</t>
  </si>
  <si>
    <t>ADVPBP</t>
  </si>
  <si>
    <t>Interco</t>
  </si>
  <si>
    <t>ADVPBR</t>
  </si>
  <si>
    <t>ADVPBT</t>
  </si>
  <si>
    <t>ADVPBTLT</t>
  </si>
  <si>
    <t>ADVPBTLTD</t>
  </si>
  <si>
    <t>ADVPLI</t>
  </si>
  <si>
    <t>ADVPMI</t>
  </si>
  <si>
    <t>ADVPPR</t>
  </si>
  <si>
    <t>ADVPRDT</t>
  </si>
  <si>
    <t>ADVPSM</t>
  </si>
  <si>
    <t>ADVPSMH</t>
  </si>
  <si>
    <t>BDDBTWOFF</t>
  </si>
  <si>
    <t>BKOVERDRAF</t>
  </si>
  <si>
    <t>Bank</t>
  </si>
  <si>
    <t>BNKCHGS</t>
  </si>
  <si>
    <t>12.1 OTHER INC &amp; EXP- Bank Charges</t>
  </si>
  <si>
    <t>12.2 OTHER INC &amp; EXP-Interst Income</t>
  </si>
  <si>
    <t>12.3 OTHER INC &amp; EXP-Deduct. Int</t>
  </si>
  <si>
    <t>12.9 OTHER INC &amp; EXP-Thomvest int.</t>
  </si>
  <si>
    <t>14 Management Revenues</t>
  </si>
  <si>
    <t>12.21 OTHER INC &amp; EXP-Others</t>
  </si>
  <si>
    <t>12.4 OTHER INC &amp; EXP-Non Deduct.Int</t>
  </si>
  <si>
    <t>12.10 OTHER INC &amp; EXPInt. prom note</t>
  </si>
  <si>
    <t>12.24 OTHER INC&amp;E-Int Director Loan</t>
  </si>
  <si>
    <t>12.11 OTHER INC&amp;E-Int 9127-9505 ST</t>
  </si>
  <si>
    <t>12.11 OTHER INC&amp;E-Int 9127-9505 LT</t>
  </si>
  <si>
    <t>12.14 OTHER INC&amp;E-Int Elisse M.Loan</t>
  </si>
  <si>
    <t>12.15 OTHER INC&amp;E-Int Marigest LT</t>
  </si>
  <si>
    <t>12.16 OTHER INC&amp;E-Int Claude V. ST</t>
  </si>
  <si>
    <t>32.12 O/H -Bank Charges-Adm</t>
  </si>
  <si>
    <t>31.16 O/H -Loan interest-IoM</t>
  </si>
  <si>
    <t>CASH</t>
  </si>
  <si>
    <t>120.10010.500</t>
  </si>
  <si>
    <t>Petty</t>
  </si>
  <si>
    <t>102.10010.203</t>
  </si>
  <si>
    <t>CNTSURPLU</t>
  </si>
  <si>
    <t>COMSHARES</t>
  </si>
  <si>
    <t>DEFITASSET</t>
  </si>
  <si>
    <t>12.2 OTHER INC &amp; EXP-Income Tax</t>
  </si>
  <si>
    <t>DFITTAXEXP</t>
  </si>
  <si>
    <t>12.8 OTHER INC &amp; EXP-Income Tax</t>
  </si>
  <si>
    <t>12.9 OTHER INC &amp; EXP-Income tax</t>
  </si>
  <si>
    <t>DITAXLIAB</t>
  </si>
  <si>
    <t>FOREX</t>
  </si>
  <si>
    <t>12.5 OTHER INC &amp; EXP-Realized FOREX</t>
  </si>
  <si>
    <t>12.6 OTHER INC &amp; EXP-Unrealiz</t>
  </si>
  <si>
    <t>12.6 OTHER INC &amp; EXP-Unrealiz FOREX</t>
  </si>
  <si>
    <t>32.18 O/H -Exchange Rate Var-Adm</t>
  </si>
  <si>
    <t>FTRINVRGHT</t>
  </si>
  <si>
    <t>GLDERIV</t>
  </si>
  <si>
    <t>12.18 OTHER INC &amp; EXP-Warrant liab.</t>
  </si>
  <si>
    <t>IMPMTINVST</t>
  </si>
  <si>
    <t>12.19 OTHER INC &amp; EXP- W/down  Inv.</t>
  </si>
  <si>
    <t>32.16 O/H -Other property costs-Adm</t>
  </si>
  <si>
    <t>INCOMETAX</t>
  </si>
  <si>
    <t>12.8 OTHER INC &amp; EXP-Income tax</t>
  </si>
  <si>
    <t>12.8 OTHER INC &amp; EXP-Prov. Inc tax</t>
  </si>
  <si>
    <t>INCTAXPAY</t>
  </si>
  <si>
    <t>INTANGACC</t>
  </si>
  <si>
    <t>INTANGCOST</t>
  </si>
  <si>
    <t>INTARPBI</t>
  </si>
  <si>
    <t>INTARPSMT</t>
  </si>
  <si>
    <t>INTERCOCOS</t>
  </si>
  <si>
    <t>2.1 COGS - COGS</t>
  </si>
  <si>
    <t>21.2 Mat costs-Prod materials-IoM</t>
  </si>
  <si>
    <t>22.8 Prod costs-Shipping &amp;pkg.-IoM</t>
  </si>
  <si>
    <t>2.7 COGS - Raw materials</t>
  </si>
  <si>
    <t>INTERCOEXP</t>
  </si>
  <si>
    <t>10.2 R&amp;D - Consumables</t>
  </si>
  <si>
    <t>10.4 R&amp;D - Plasma</t>
  </si>
  <si>
    <t>10.41 R&amp;D - Outsourced R&amp;D interco</t>
  </si>
  <si>
    <t>10.5 R&amp;D - Other RM</t>
  </si>
  <si>
    <t>17 SERVICES CHARGES</t>
  </si>
  <si>
    <t>INTERCOREV</t>
  </si>
  <si>
    <t>1.1 REVENUES - Revenues</t>
  </si>
  <si>
    <t>1.7 REVENUES - Hematech</t>
  </si>
  <si>
    <t>1.1 REVENUES - Contract manufactur.</t>
  </si>
  <si>
    <t>1.3 REVENUES - Other revenues</t>
  </si>
  <si>
    <t>1.6 REVENUES - Nantpro</t>
  </si>
  <si>
    <t>1.3.1 Rev-Group sale(Res PBP)-S&amp;M</t>
  </si>
  <si>
    <t>1.3.2 Rev-Group sale(Res PBT)-S&amp;M</t>
  </si>
  <si>
    <t>440.50202.020</t>
  </si>
  <si>
    <t>1.3.3 Rev-Group sale(Res PRDT)-S&amp;M</t>
  </si>
  <si>
    <t>INTINTERCO</t>
  </si>
  <si>
    <t>12.26 OTHER INC &amp; EXP-Int Pf Shares</t>
  </si>
  <si>
    <t>32.21 O/H -Interest income-Adm</t>
  </si>
  <si>
    <t>INTPAYPBT</t>
  </si>
  <si>
    <t>120.30220.020</t>
  </si>
  <si>
    <t>INTPAYPBTL</t>
  </si>
  <si>
    <t>INTPAYPLI</t>
  </si>
  <si>
    <t>INTPAYPSM</t>
  </si>
  <si>
    <t>INTPAYPSMH</t>
  </si>
  <si>
    <t>INTREV</t>
  </si>
  <si>
    <t>12.26 OTHER INC&amp;EXP-Early paymt dct</t>
  </si>
  <si>
    <t>101.90103.000</t>
  </si>
  <si>
    <t>102.90103.000</t>
  </si>
  <si>
    <t>INVENTORY</t>
  </si>
  <si>
    <t>INVESTNant</t>
  </si>
  <si>
    <t>INVESTPBI</t>
  </si>
  <si>
    <t>INVESTPBL</t>
  </si>
  <si>
    <t>INVESTPBP</t>
  </si>
  <si>
    <t>INVESTPBR</t>
  </si>
  <si>
    <t>INVESTPBT</t>
  </si>
  <si>
    <t>INVESTPBTL</t>
  </si>
  <si>
    <t>INVESTPBU</t>
  </si>
  <si>
    <t>INVESTPRDT</t>
  </si>
  <si>
    <t>INVESTPROT</t>
  </si>
  <si>
    <t>INVESTPSM</t>
  </si>
  <si>
    <t>INVESTPSMH</t>
  </si>
  <si>
    <t>INVESTSUB</t>
  </si>
  <si>
    <t>LICENCEREV</t>
  </si>
  <si>
    <t>1.8 REVENUES - Generium</t>
  </si>
  <si>
    <t>1.8 REVENUES - TVM</t>
  </si>
  <si>
    <t>LTDERIVLIA</t>
  </si>
  <si>
    <t>LTDUEPBI</t>
  </si>
  <si>
    <t>LTDUEPBL</t>
  </si>
  <si>
    <t>LTDUEPBP</t>
  </si>
  <si>
    <t>LTDUEPBT</t>
  </si>
  <si>
    <t>LTDUEPBTLT</t>
  </si>
  <si>
    <t>LTDUEPLI</t>
  </si>
  <si>
    <t>LTDUEPPR</t>
  </si>
  <si>
    <t>LTDUEPSM</t>
  </si>
  <si>
    <t>LTDUEPSMT</t>
  </si>
  <si>
    <t>LTGOVAR</t>
  </si>
  <si>
    <t>LTINDUCEMT</t>
  </si>
  <si>
    <t>LTINVESTEQ</t>
  </si>
  <si>
    <t>LTRESTINV</t>
  </si>
  <si>
    <t>LTTERMLOAN</t>
  </si>
  <si>
    <t>MRKTEXP</t>
  </si>
  <si>
    <t>8.8 OFF/PROD. OHD-Car - Gaz</t>
  </si>
  <si>
    <t>OTHERGL</t>
  </si>
  <si>
    <t>12.25 OTHER INC &amp; EXP-Dis Associate</t>
  </si>
  <si>
    <t>12.28 OTHER INC &amp; EXP-Bargain purch</t>
  </si>
  <si>
    <t>12.20 OTHER INC &amp; EXP- Rev Eqy Inv.</t>
  </si>
  <si>
    <t>12.23 OTHER INC &amp; EXP- Bussns Comb.</t>
  </si>
  <si>
    <t>OTHERREV</t>
  </si>
  <si>
    <t>1.2 REVENUES - Fg as excipient</t>
  </si>
  <si>
    <t>1.10 REVENUES - Nantpharma</t>
  </si>
  <si>
    <t>PLSMCOS</t>
  </si>
  <si>
    <t>8.12 OFF/PROD. OHD- Freight/Shippin</t>
  </si>
  <si>
    <t>8.22 OFF/PROD. OHD-Inv write-down</t>
  </si>
  <si>
    <t>PLSMPROD</t>
  </si>
  <si>
    <t>10.11 R&amp;D-Equipmt maint &amp; calibrat</t>
  </si>
  <si>
    <t>4.10 WORKFORCE-Recruiting/Moving</t>
  </si>
  <si>
    <t>4.11 WORKFORCE-Salary absorption</t>
  </si>
  <si>
    <t>5.5 SALES &amp; MARKETING-Donor Honorar</t>
  </si>
  <si>
    <t>5.6 SALES &amp; MARKETING-Donor Appreci</t>
  </si>
  <si>
    <t>5.7 SALES &amp; MARKETING-Donor Adverti</t>
  </si>
  <si>
    <t>8.1 OFF/PROD. OHD-Prof Assoc Fees</t>
  </si>
  <si>
    <t>8.13 OFF/PROD. OHD - Consumables</t>
  </si>
  <si>
    <t>8.14 OFF/PROD. OHD-Outside QC test</t>
  </si>
  <si>
    <t>8.19 OFF/PROD. OHD-Unif &amp; Prot.Wear</t>
  </si>
  <si>
    <t>8.20 OFF/PROD. OHD-Inventory scrap</t>
  </si>
  <si>
    <t>8.23 OFF/PROD. OHD-Overhead absorpt</t>
  </si>
  <si>
    <t>8.24 OFF/PROD. OHD-Reclass to R&amp;D</t>
  </si>
  <si>
    <t>8.25 OFF/PROD. OHD-Office supplies</t>
  </si>
  <si>
    <t>8.26 OFF/PROD. OHD-Travel-Air Ticke</t>
  </si>
  <si>
    <t>9.7 BUILDING OHD-Cleaning</t>
  </si>
  <si>
    <t>9.8 BUILDING OHD-Waste Disposal</t>
  </si>
  <si>
    <t>PLSMREV</t>
  </si>
  <si>
    <t>PPEACC</t>
  </si>
  <si>
    <t>PPECOST</t>
  </si>
  <si>
    <t>PREFSHARES</t>
  </si>
  <si>
    <t>PREPAIDS</t>
  </si>
  <si>
    <t>Prepayment</t>
  </si>
  <si>
    <t>PROTEINCOS</t>
  </si>
  <si>
    <t>2.1 COGS - Fg as excipient</t>
  </si>
  <si>
    <t>3.1 DISTRIBUTION - Distribution</t>
  </si>
  <si>
    <t>PRTDVREV</t>
  </si>
  <si>
    <t>1.9 REVENUES - ProThera</t>
  </si>
  <si>
    <t>1.6 REVENUES - Générium</t>
  </si>
  <si>
    <t>RDEXPS</t>
  </si>
  <si>
    <t>10.1 R&amp;D - Supplies</t>
  </si>
  <si>
    <t>10.1 R&amp;D-Reclass from COS</t>
  </si>
  <si>
    <t>10.10 R&amp;D - Analytical Standards</t>
  </si>
  <si>
    <t>10.12 R&amp;D - Freight/Shipping</t>
  </si>
  <si>
    <t>10.13 R&amp;D-EM WFI &amp; PW monit consum</t>
  </si>
  <si>
    <t>10.14 R&amp;D - Outside QC testing</t>
  </si>
  <si>
    <t>10.16 R&amp;D-Outsourced manufacturing</t>
  </si>
  <si>
    <t>10.21 R&amp;D - Lab Supplies Acceptable</t>
  </si>
  <si>
    <t>10.24 R&amp;D - Supplies/Clothing</t>
  </si>
  <si>
    <t>10.26 R&amp;D - Analysis, Studies</t>
  </si>
  <si>
    <t>10.3 R&amp;D - Small Equipment</t>
  </si>
  <si>
    <t>10.42 R&amp;D - Reclass to R&amp;D recharge</t>
  </si>
  <si>
    <t>10.6 R&amp;D - RM (chemicals)</t>
  </si>
  <si>
    <t>10.7 R&amp;D - RM (filters/bags)</t>
  </si>
  <si>
    <t>10.8 R&amp;D - QC Reagents</t>
  </si>
  <si>
    <t>10.9 R&amp;D-Micro media &amp; consumables</t>
  </si>
  <si>
    <t>12.7 OTHER INC &amp; EXP- Disposal</t>
  </si>
  <si>
    <t>22.9 Prod costs-Miscellaneous-IoM</t>
  </si>
  <si>
    <t>23.2 R&amp;D cost-RCHRG Patrick G.-R&amp;D</t>
  </si>
  <si>
    <t>23.9 R&amp;D cost-Consumables-R&amp;D</t>
  </si>
  <si>
    <t>25.6 QA &amp; Reg.costs-Travel-QA</t>
  </si>
  <si>
    <t>8.20 OFF/PROD. OHD-Sanitation</t>
  </si>
  <si>
    <t>8.23 OFF/PROD. OHD-Conferences</t>
  </si>
  <si>
    <t>8.24 OFF/PROD. OHD-Health &amp; Safety</t>
  </si>
  <si>
    <t>8.7 OFF/PROD.OHD-Car - Allowance</t>
  </si>
  <si>
    <t>9.4 BUILDING OHD-Heat Light &amp; Power</t>
  </si>
  <si>
    <t>400.70193.001</t>
  </si>
  <si>
    <t>24.1 R&amp;D Tax credit</t>
  </si>
  <si>
    <t>4.12 WORKFORCE-PBL recharges</t>
  </si>
  <si>
    <t>23.1 R&amp;D cost-Salar &amp; temp stf-R&amp;D</t>
  </si>
  <si>
    <t>23.3 R&amp;D cost-staff training-R&amp;D</t>
  </si>
  <si>
    <t>23.5 R&amp;D cost-travel costs-R&amp;D</t>
  </si>
  <si>
    <t>23.6 R&amp;D cost-Outsourced serv-R&amp;D</t>
  </si>
  <si>
    <t>23.7 R&amp;D cost-Patent maint-R&amp;D</t>
  </si>
  <si>
    <t>23.8 R&amp;D cost-Ext. Analysis-R&amp;D</t>
  </si>
  <si>
    <t>23.4 R&amp;D cost-Recruitment fees-R&amp;D</t>
  </si>
  <si>
    <t>10.36 R&amp;D - Conference fees</t>
  </si>
  <si>
    <t>23.10 R&amp;D cost-IT, sundries-R&amp;D</t>
  </si>
  <si>
    <t>25.1 QA&amp;Reg.costs-Salar&amp;temp stf-QA</t>
  </si>
  <si>
    <t>25.2 QA &amp; Reg.costs-Training-QA</t>
  </si>
  <si>
    <t>25.3 QA &amp; Reg.costs-Study costs-QA</t>
  </si>
  <si>
    <t>25.4 QA &amp; Reg.costs-Calibration-QA</t>
  </si>
  <si>
    <t>25.5 QA &amp; Reg.costs-Subscripts-QA</t>
  </si>
  <si>
    <t>10.39 R&amp;D - Patent maintenance</t>
  </si>
  <si>
    <t>8.1 OFF/PROD. OHD-Travel &amp; subsist.</t>
  </si>
  <si>
    <t>5550-5090</t>
  </si>
  <si>
    <t>2.8 WORKFORCE-Recruiting/Moving</t>
  </si>
  <si>
    <t>8.29 OFF/PROD. OHD-Conferences</t>
  </si>
  <si>
    <t>8.22 OFF/PROD. OHD-Lunch Room Suppl</t>
  </si>
  <si>
    <t>8.26 OFF/PROD. OHD-Relocation exp.</t>
  </si>
  <si>
    <t>9.1 BUILDING OHD-Business tax</t>
  </si>
  <si>
    <t>9.5 BUILDING OHD-Gas</t>
  </si>
  <si>
    <t>10.22 R&amp;D - Lab Sply Non Acceptable</t>
  </si>
  <si>
    <t>10.23 R&amp;D - Specializes Equipment</t>
  </si>
  <si>
    <t>10.25 R&amp;D - Hebergement Animaux</t>
  </si>
  <si>
    <t>2.8 COGS - Customs</t>
  </si>
  <si>
    <t>5829-0200</t>
  </si>
  <si>
    <t>11.1 Clinical program-Pre-Clin Trls</t>
  </si>
  <si>
    <t>11.2 Clinical program-Clinical Trls</t>
  </si>
  <si>
    <t>10.27 R&amp;D - Research grants</t>
  </si>
  <si>
    <t>18 R&amp;D Tax Credit</t>
  </si>
  <si>
    <t>10.31 R&amp;D -Consulting Fees-R Rohwer</t>
  </si>
  <si>
    <t>10.35 R&amp;D -NCRC Fee</t>
  </si>
  <si>
    <t>10.34 R&amp;D -Consulting Fees-L Smiley</t>
  </si>
  <si>
    <t>32.3 O/H -Directors' salaries-Adm</t>
  </si>
  <si>
    <t>32.7 O/H -Communication Costs-Adm</t>
  </si>
  <si>
    <t>32.8 O/H -IT &amp; Website costs-Adm</t>
  </si>
  <si>
    <t>32.9 O/H -Insurance-Adm</t>
  </si>
  <si>
    <t>32.11 O/H -Printing &amp; Postage-Adm</t>
  </si>
  <si>
    <t>32.14 O/H -Cambridge Rates-Adm</t>
  </si>
  <si>
    <t>32.15 O/H -Cambridge Heat&amp;Power-Adm</t>
  </si>
  <si>
    <t>23.11 R&amp;D cost-Equipment maint-R&amp;D</t>
  </si>
  <si>
    <t>23.12 R&amp;D cost-Lab Eqpt dep-R&amp;D</t>
  </si>
  <si>
    <t>32.17 O/H -Depreciation-Adm</t>
  </si>
  <si>
    <t>23.13 R&amp;D cost-IP Amortisation-R&amp;D</t>
  </si>
  <si>
    <t>31.17 O/H -Reallocat Prod.O/h-IoM</t>
  </si>
  <si>
    <t>RDRCHREXPS</t>
  </si>
  <si>
    <t>10.42 R&amp;D - Reclass to R&amp;D non rech</t>
  </si>
  <si>
    <t>200.71193.000</t>
  </si>
  <si>
    <t>21.1 Mat costs-R&amp;D Services-R&amp;D</t>
  </si>
  <si>
    <t>RECEIVABLE</t>
  </si>
  <si>
    <t>RESINCOS</t>
  </si>
  <si>
    <t>RESINREV</t>
  </si>
  <si>
    <t>1.2.7 Rev-P sale(Other Adsorb)-S&amp;M</t>
  </si>
  <si>
    <t>1.2.1 Rev-Prod sales(Blue)-S&amp;M</t>
  </si>
  <si>
    <t>1.1 Rev - R&amp;D Services - S&amp;M</t>
  </si>
  <si>
    <t>1.2.3 Rev-Prod sales(APB)-S&amp;M</t>
  </si>
  <si>
    <t>4056 4059 4063</t>
  </si>
  <si>
    <t>1.2.4 Rev-P sale(PrioCl Bulk)-S&amp;M</t>
  </si>
  <si>
    <t>1.2.2 Rev-Prod sales(p-ABA)-S&amp;M</t>
  </si>
  <si>
    <t>1.2.5 Rev-P sale(AB Resin-CSL)-S&amp;M</t>
  </si>
  <si>
    <t>1.2.6 Rev-Psale(AB Resin-Oth)-S&amp;M</t>
  </si>
  <si>
    <t>1.4 Shipping income-S&amp;M</t>
  </si>
  <si>
    <t>RLTYINTRCO</t>
  </si>
  <si>
    <t>1.4 REVENUES - Royalty Revenue</t>
  </si>
  <si>
    <t>26.3 S&amp;M-Royalties &amp; Comissions-S&amp;M</t>
  </si>
  <si>
    <t>ROYALTYCOS</t>
  </si>
  <si>
    <t>2.3 COGS - Royalty cost ARC</t>
  </si>
  <si>
    <t>2.4 COGS - Royalty cost R Carbonell</t>
  </si>
  <si>
    <t>2.5 COGS - Royalty cost R Rohwer</t>
  </si>
  <si>
    <t>2.6 COGS - Royalty cost NCSU</t>
  </si>
  <si>
    <t>5.5 SALES &amp; MARKETING-Royalty</t>
  </si>
  <si>
    <t>RSDEVCOS</t>
  </si>
  <si>
    <t>10.40 R&amp;D - Lab consumables</t>
  </si>
  <si>
    <t>13 OVERHEAD REALLOCATION TO COGS</t>
  </si>
  <si>
    <t>22.7 Prod costs-Consumables-IoM</t>
  </si>
  <si>
    <t>8.2 OFF/PROD. OHD-Sanitation</t>
  </si>
  <si>
    <t>22.2 Prod costs-Prod salaries-IoM</t>
  </si>
  <si>
    <t>22.4 Prod costs-Staff training-IoM</t>
  </si>
  <si>
    <t>22.5 Prod costs-Staff travel-IoM</t>
  </si>
  <si>
    <t>31.3 O/H - Adm Travel-IoM</t>
  </si>
  <si>
    <t>22.6 Prod costs-Subscriptions-IoM</t>
  </si>
  <si>
    <t>22.10 Prod costs-Ext analysis-IoM</t>
  </si>
  <si>
    <t>22.3 Prod costs-Temp stf&amp;recrt-IoM</t>
  </si>
  <si>
    <t>22.1 Prod costs-OHD Reallocatn-IoM</t>
  </si>
  <si>
    <t>8.31  OFF/PROD. OHD-Car-Mileage</t>
  </si>
  <si>
    <t>8.31 OFF/PROD. OHD-Tax on Capital</t>
  </si>
  <si>
    <t>31.5 O/H -Motor expenses-IoM</t>
  </si>
  <si>
    <t>31.10 O/H -Other Property Costs-IoM</t>
  </si>
  <si>
    <t>31.6 O/H -Telephone-IoM</t>
  </si>
  <si>
    <t>31.12 O/H -Computing costs-IoM</t>
  </si>
  <si>
    <t>31.7 O/H -Rent-IoM</t>
  </si>
  <si>
    <t>31.8 O/H -Rates-IoM</t>
  </si>
  <si>
    <t>31.9 O/H -Heat, Light &amp; Power-IoM</t>
  </si>
  <si>
    <t>31.14 O/H -Depreciation-IoM</t>
  </si>
  <si>
    <t>31.15 O/H -Grant income-IoM</t>
  </si>
  <si>
    <t>RSDEVREV</t>
  </si>
  <si>
    <t>4000 4012</t>
  </si>
  <si>
    <t>RTEARNINGS</t>
  </si>
  <si>
    <t>SELLINGEXP</t>
  </si>
  <si>
    <t>26.9 S&amp;M-Outsourced Techn Supp-S&amp;M</t>
  </si>
  <si>
    <t>26.1 S&amp;M-UK Salaries-S&amp;M</t>
  </si>
  <si>
    <t>26.4 S&amp;M-Travel costs-S&amp;M</t>
  </si>
  <si>
    <t>26.5 S&amp;M-Advertising &amp; promo-S&amp;M</t>
  </si>
  <si>
    <t>26.6 S&amp;M-Staff training-S&amp;M</t>
  </si>
  <si>
    <t>26.7 S&amp;M-Congress, convention-S&amp;M</t>
  </si>
  <si>
    <t>26.8 S&amp;M-US S&amp;M costs-S&amp;M</t>
  </si>
  <si>
    <t>SHAREPREM</t>
  </si>
  <si>
    <t>SPTAXREC</t>
  </si>
  <si>
    <t>STDEFINCM</t>
  </si>
  <si>
    <t>Defer</t>
  </si>
  <si>
    <t>STGOVAR</t>
  </si>
  <si>
    <t>STINDUCEMT</t>
  </si>
  <si>
    <t>STITAR</t>
  </si>
  <si>
    <t>STLOANAR</t>
  </si>
  <si>
    <t>STSHTRMLN</t>
  </si>
  <si>
    <t>STTERMLOAN</t>
  </si>
  <si>
    <t>TRPAYABLE</t>
  </si>
  <si>
    <t>102.30235.000</t>
  </si>
  <si>
    <t>101.30300.001</t>
  </si>
  <si>
    <t>102.30300.001</t>
  </si>
  <si>
    <t>WRNTEQUITY</t>
  </si>
  <si>
    <t>Notes on GL Group</t>
  </si>
  <si>
    <t>GL Groups, ReportIndex1 &amp; ReportIndex2 are used to further group and sort the GL Codes for reporting purposes</t>
  </si>
  <si>
    <t>Dept Lookup</t>
  </si>
  <si>
    <t>No Branch</t>
  </si>
  <si>
    <t>Branches</t>
  </si>
  <si>
    <t>IoM</t>
  </si>
  <si>
    <t>Cambs</t>
  </si>
  <si>
    <t>Branch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</si>
</sst>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9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49" fontId="0" fillId="0" borderId="0" xfId="0" applyNumberFormat="1"/>
    <xf numFmtId="2" fontId="5" fillId="0" borderId="0" xfId="0" applyNumberFormat="1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14" fillId="0" borderId="0" xfId="0" applyFont="1" applyFill="1"/>
    <xf numFmtId="0" fontId="14" fillId="0" borderId="1" xfId="0" applyFont="1" applyFill="1" applyBorder="1"/>
    <xf numFmtId="0" fontId="14" fillId="0" borderId="2" xfId="0" applyFont="1" applyFill="1" applyBorder="1"/>
    <xf numFmtId="0" fontId="14" fillId="0" borderId="3" xfId="0" applyFont="1" applyFill="1" applyBorder="1"/>
    <xf numFmtId="0" fontId="14" fillId="0" borderId="0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NumberFormat="1"/>
    <xf numFmtId="0" fontId="14" fillId="0" borderId="0" xfId="0" applyFont="1"/>
    <xf numFmtId="0" fontId="16" fillId="0" borderId="0" xfId="0" applyFont="1"/>
    <xf numFmtId="2" fontId="4" fillId="0" borderId="0" xfId="0" applyNumberFormat="1" applyFont="1" applyAlignment="1">
      <alignment horizontal="center"/>
    </xf>
    <xf numFmtId="2" fontId="12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9" fontId="14" fillId="0" borderId="0" xfId="0" applyNumberFormat="1" applyFont="1" applyFill="1"/>
    <xf numFmtId="0" fontId="3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</cellXfs>
  <cellStyles count="1">
    <cellStyle name="Normal" xfId="0" builtinId="0"/>
  </cellStyles>
  <dxfs count="23"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7:C23" totalsRowShown="0">
  <autoFilter ref="A7:C23"/>
  <tableColumns count="3">
    <tableColumn id="1" name="Entity"/>
    <tableColumn id="2" name="Branch"/>
    <tableColumn id="3" name="Definition" dataDxfId="0">
      <calculatedColumnFormula>VLOOKUP(Table1[[#This Row],[Entity]],Companies[],3,FALSE)&amp;" - "&amp;VLOOKUP(Table1[[#This Row],[Branch]],Branches[],2,FALSE)</calculatedColumnFormula>
    </tableColumn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11" name="Branches" displayName="Branches" ref="P2:Q6" totalsRowShown="0" headerRowDxfId="1">
  <autoFilter ref="P2:Q6"/>
  <tableColumns count="2">
    <tableColumn id="1" name="Branch"/>
    <tableColumn id="2" name="Defini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7:F40" totalsRowShown="0" headerRowDxfId="20">
  <autoFilter ref="E7:F40"/>
  <tableColumns count="2">
    <tableColumn id="1" name="Nature_x000a_Category"/>
    <tableColumn id="2" name="GL Category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H7:L517" totalsRowShown="0" headerRowDxfId="15" dataDxfId="14">
  <autoFilter ref="H7:L517"/>
  <tableColumns count="5">
    <tableColumn id="1" name="Nature Group" dataDxfId="13"/>
    <tableColumn id="2" name="Nature Detail" dataDxfId="12"/>
    <tableColumn id="5" name="Calculated Group" dataDxfId="11">
      <calculatedColumnFormula>_xlfn.NUMBERVALUE(IF(Table3[[#This Row],[Nature Group]]="91",_xlfn.CONCAT(Table3[[#This Row],[Nature Group]],LEFT(Table3[[#This Row],[Nature Detail]],1)),TEXT(Table3[[#This Row],[Nature Group]],"##")))</calculatedColumnFormula>
    </tableColumn>
    <tableColumn id="3" name="Definition" dataDxfId="10">
      <calculatedColumnFormula>IFERROR(VLOOKUP(Table3[[#This Row],[Calculated Group]],NatureGroups[],2,FALSE),"Unknown")</calculatedColumnFormula>
    </tableColumn>
    <tableColumn id="4" name="Expense Name (if applicable)" dataDxfId="9">
      <calculatedColumnFormula>IF(AND(Table3[[#This Row],[Nature Group]]&gt;=61,Table3[[#This Row],[Nature Group]]&lt;90),VLOOKUP(Table3[[#This Row],[Nature Detail]],ExpenseCodes[],2,FALSE),"N/a")</calculatedColumnFormula>
    </tableColumn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N7:S348" totalsRowShown="0">
  <autoFilter ref="N7:S348"/>
  <tableColumns count="6">
    <tableColumn id="1" name="Entity" dataDxfId="19"/>
    <tableColumn id="2" name="Department"/>
    <tableColumn id="3" name="Company"/>
    <tableColumn id="6" name="EntDept" dataDxfId="3">
      <calculatedColumnFormula>Table6[[#This Row],[Entity]]&amp;"-"&amp;Table6[[#This Row],[Department]]</calculatedColumnFormula>
    </tableColumn>
    <tableColumn id="4" name="Dept Name" dataDxfId="2">
      <calculatedColumnFormula>IFERROR(VLOOKUP(Table6[[#This Row],[EntDept]],DeptsLookup,2,FALSE),"Unknown")</calculatedColumnFormula>
    </tableColumn>
    <tableColumn id="5" name="Company Name" dataDxfId="8">
      <calculatedColumnFormula>IFERROR(VLOOKUP(Table6[[#This Row],[Company]],Companies[],3,FALSE),"")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4:C1034" totalsRowShown="0">
  <autoFilter ref="A4:C1034"/>
  <tableColumns count="3">
    <tableColumn id="1" name="GlGroup"/>
    <tableColumn id="2" name="ReportIndex1"/>
    <tableColumn id="3" name="ReportIndex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ExpenseCodes" displayName="ExpenseCodes" ref="A2:B88" totalsRowShown="0" headerRowDxfId="7">
  <autoFilter ref="A2:B88"/>
  <tableColumns count="2">
    <tableColumn id="1" name="Nature Detail" dataDxfId="22"/>
    <tableColumn id="2" name="Expense Description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mpanies" displayName="Companies" ref="G2:I17" totalsRowShown="0" headerRowDxfId="6">
  <autoFilter ref="G2:I17"/>
  <tableColumns count="3">
    <tableColumn id="1" name="Company"/>
    <tableColumn id="2" name="CompanyName"/>
    <tableColumn id="4" name="Short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NatureGroups" displayName="NatureGroups" ref="D2:E36" totalsRowShown="0" headerRowDxfId="5" dataDxfId="18">
  <autoFilter ref="D2:E36"/>
  <tableColumns count="2">
    <tableColumn id="1" name="Nature Group" dataDxfId="16"/>
    <tableColumn id="2" name="Definition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epts" displayName="Depts" ref="K2:N17" totalsRowShown="0" headerRowDxfId="4">
  <autoFilter ref="K2:N17"/>
  <tableColumns count="4">
    <tableColumn id="1" name="Entity"/>
    <tableColumn id="2" name="Dept"/>
    <tableColumn id="3" name="Ent-Dept">
      <calculatedColumnFormula>Depts[Entity]&amp;"-"&amp;Depts[Dept]</calculatedColumnFormula>
    </tableColumn>
    <tableColumn id="4" name="De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17"/>
  <sheetViews>
    <sheetView tabSelected="1" zoomScale="85" zoomScaleNormal="85" workbookViewId="0">
      <selection activeCell="E6" sqref="E6:L6"/>
    </sheetView>
  </sheetViews>
  <sheetFormatPr defaultRowHeight="15" x14ac:dyDescent="0.25"/>
  <cols>
    <col min="3" max="3" width="25" customWidth="1"/>
    <col min="5" max="5" width="11.28515625" bestFit="1" customWidth="1"/>
    <col min="6" max="6" width="14.42578125" bestFit="1" customWidth="1"/>
    <col min="8" max="9" width="9.5703125" style="10" bestFit="1" customWidth="1"/>
    <col min="10" max="10" width="9.5703125" style="10" customWidth="1"/>
    <col min="11" max="11" width="40.85546875" bestFit="1" customWidth="1"/>
    <col min="12" max="12" width="63.140625" bestFit="1" customWidth="1"/>
    <col min="15" max="15" width="13.85546875" customWidth="1"/>
    <col min="16" max="16" width="11.42578125" customWidth="1"/>
    <col min="17" max="17" width="11.42578125" style="1" customWidth="1"/>
    <col min="18" max="18" width="12.5703125" bestFit="1" customWidth="1"/>
    <col min="19" max="19" width="17.42578125" bestFit="1" customWidth="1"/>
  </cols>
  <sheetData>
    <row r="1" spans="1:24" ht="26.25" x14ac:dyDescent="0.4">
      <c r="A1" s="3" t="s">
        <v>0</v>
      </c>
      <c r="B1" s="3"/>
      <c r="C1" s="3"/>
      <c r="D1" s="3"/>
      <c r="E1" s="3"/>
      <c r="F1" s="3"/>
      <c r="G1" s="3"/>
      <c r="H1" s="9"/>
      <c r="I1" s="9"/>
      <c r="J1" s="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3" spans="1:24" ht="21" x14ac:dyDescent="0.35">
      <c r="A3" s="4" t="s">
        <v>277</v>
      </c>
      <c r="B3" s="4"/>
      <c r="C3" s="4"/>
      <c r="D3" s="4"/>
      <c r="E3" s="4"/>
      <c r="F3" s="4"/>
      <c r="G3" s="4"/>
      <c r="H3" s="22"/>
      <c r="I3" s="22"/>
      <c r="J3" s="2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5" spans="1:24" ht="15.75" x14ac:dyDescent="0.25">
      <c r="A5" s="5" t="s">
        <v>1</v>
      </c>
      <c r="B5" t="s">
        <v>2</v>
      </c>
      <c r="E5" s="7" t="s">
        <v>14</v>
      </c>
      <c r="F5" s="2" t="s">
        <v>15</v>
      </c>
      <c r="G5" s="2"/>
      <c r="H5" s="2"/>
      <c r="I5" s="2"/>
      <c r="J5" s="2"/>
      <c r="K5" s="2"/>
      <c r="L5" s="2"/>
      <c r="N5" s="21" t="s">
        <v>1</v>
      </c>
    </row>
    <row r="6" spans="1:24" s="31" customFormat="1" ht="69.75" customHeight="1" x14ac:dyDescent="0.25">
      <c r="A6" s="25" t="s">
        <v>276</v>
      </c>
      <c r="B6" s="25"/>
      <c r="C6" s="25"/>
      <c r="E6" s="32" t="s">
        <v>286</v>
      </c>
      <c r="F6" s="32"/>
      <c r="G6" s="32"/>
      <c r="H6" s="32"/>
      <c r="I6" s="32"/>
      <c r="J6" s="32"/>
      <c r="K6" s="32"/>
      <c r="L6" s="32"/>
      <c r="N6" s="32" t="s">
        <v>287</v>
      </c>
      <c r="O6" s="32"/>
      <c r="P6" s="32"/>
      <c r="Q6" s="32"/>
      <c r="R6" s="32"/>
      <c r="S6" s="32"/>
    </row>
    <row r="7" spans="1:24" ht="30" x14ac:dyDescent="0.25">
      <c r="A7" s="6" t="s">
        <v>3</v>
      </c>
      <c r="B7" s="6" t="s">
        <v>4</v>
      </c>
      <c r="C7" s="20" t="s">
        <v>13</v>
      </c>
      <c r="E7" s="24" t="s">
        <v>275</v>
      </c>
      <c r="F7" s="20" t="s">
        <v>18</v>
      </c>
      <c r="H7" s="23" t="s">
        <v>129</v>
      </c>
      <c r="I7" s="23" t="s">
        <v>130</v>
      </c>
      <c r="J7" s="28" t="s">
        <v>285</v>
      </c>
      <c r="K7" s="8" t="s">
        <v>13</v>
      </c>
      <c r="L7" s="8" t="s">
        <v>274</v>
      </c>
      <c r="N7" s="6" t="s">
        <v>3</v>
      </c>
      <c r="O7" t="s">
        <v>248</v>
      </c>
      <c r="P7" t="s">
        <v>249</v>
      </c>
      <c r="Q7" s="26" t="s">
        <v>290</v>
      </c>
      <c r="R7" s="20" t="s">
        <v>272</v>
      </c>
      <c r="S7" s="20" t="s">
        <v>273</v>
      </c>
    </row>
    <row r="8" spans="1:24" x14ac:dyDescent="0.25">
      <c r="A8">
        <v>10</v>
      </c>
      <c r="B8">
        <v>1</v>
      </c>
      <c r="C8" t="str">
        <f>VLOOKUP(Table1[[#This Row],[Entity]],Companies[],3,FALSE)&amp;" - "&amp;VLOOKUP(Table1[[#This Row],[Branch]],Branches[],2,FALSE)</f>
        <v>PBL - IoM</v>
      </c>
      <c r="E8">
        <v>10000</v>
      </c>
      <c r="F8" t="s">
        <v>16</v>
      </c>
      <c r="H8" s="8" t="s">
        <v>19</v>
      </c>
      <c r="I8" s="8" t="s">
        <v>20</v>
      </c>
      <c r="J8" s="29">
        <f>_xlfn.NUMBERVALUE(IF(Table3[[#This Row],[Nature Group]]="91",_xlfn.CONCAT(Table3[[#This Row],[Nature Group]],LEFT(Table3[[#This Row],[Nature Detail]],1)),TEXT(Table3[[#This Row],[Nature Group]],"##")))</f>
        <v>10</v>
      </c>
      <c r="K8" s="29" t="str">
        <f>IFERROR(VLOOKUP(Table3[[#This Row],[Calculated Group]],NatureGroups[],2,FALSE),"Unknown")</f>
        <v>Current assets</v>
      </c>
      <c r="L8" s="19" t="str">
        <f>IF(AND(Table3[[#This Row],[Nature Group]]&gt;=61,Table3[[#This Row],[Nature Group]]&lt;90),VLOOKUP(Table3[[#This Row],[Nature Detail]],ExpenseCodes[],2,FALSE),"N/a")</f>
        <v>N/a</v>
      </c>
      <c r="N8" s="6">
        <v>10</v>
      </c>
      <c r="O8">
        <v>0</v>
      </c>
      <c r="P8">
        <v>0</v>
      </c>
      <c r="Q8" s="1" t="str">
        <f>Table6[[#This Row],[Entity]]&amp;"-"&amp;Table6[[#This Row],[Department]]</f>
        <v>10-0</v>
      </c>
      <c r="R8" t="str">
        <f>IFERROR(VLOOKUP(Table6[[#This Row],[EntDept]],DeptsLookup,2,FALSE),"Unknown")</f>
        <v>No Dept</v>
      </c>
      <c r="S8" t="str">
        <f>IFERROR(VLOOKUP(Table6[[#This Row],[Company]],Companies[],3,FALSE),"")</f>
        <v/>
      </c>
    </row>
    <row r="9" spans="1:24" x14ac:dyDescent="0.25">
      <c r="A9">
        <v>10</v>
      </c>
      <c r="B9">
        <v>2</v>
      </c>
      <c r="C9" t="str">
        <f>VLOOKUP(Table1[[#This Row],[Entity]],Companies[],3,FALSE)&amp;" - "&amp;VLOOKUP(Table1[[#This Row],[Branch]],Branches[],2,FALSE)</f>
        <v>PBL - Cambs</v>
      </c>
      <c r="E9">
        <v>11000</v>
      </c>
      <c r="F9" t="s">
        <v>16</v>
      </c>
      <c r="H9" s="8" t="s">
        <v>19</v>
      </c>
      <c r="I9" s="8" t="s">
        <v>21</v>
      </c>
      <c r="J9" s="19">
        <f>_xlfn.NUMBERVALUE(IF(Table3[[#This Row],[Nature Group]]="91",_xlfn.CONCAT(Table3[[#This Row],[Nature Group]],LEFT(Table3[[#This Row],[Nature Detail]],1)),TEXT(Table3[[#This Row],[Nature Group]],"##")))</f>
        <v>10</v>
      </c>
      <c r="K9" s="19" t="str">
        <f>IFERROR(VLOOKUP(Table3[[#This Row],[Calculated Group]],NatureGroups[],2,FALSE),"Unknown")</f>
        <v>Current assets</v>
      </c>
      <c r="L9" s="19" t="str">
        <f>IF(AND(Table3[[#This Row],[Nature Group]]&gt;=61,Table3[[#This Row],[Nature Group]]&lt;90),VLOOKUP(Table3[[#This Row],[Nature Detail]],ExpenseCodes[],2,FALSE),"N/a")</f>
        <v>N/a</v>
      </c>
      <c r="N9" s="6">
        <v>10</v>
      </c>
      <c r="O9">
        <v>0</v>
      </c>
      <c r="P9">
        <v>1</v>
      </c>
      <c r="Q9" s="1" t="str">
        <f>Table6[[#This Row],[Entity]]&amp;"-"&amp;Table6[[#This Row],[Department]]</f>
        <v>10-0</v>
      </c>
      <c r="R9" t="str">
        <f>IFERROR(VLOOKUP(Table6[[#This Row],[EntDept]],DeptsLookup,2,FALSE),"Unknown")</f>
        <v>No Dept</v>
      </c>
      <c r="S9" t="str">
        <f>IFERROR(VLOOKUP(Table6[[#This Row],[Company]],Companies[],3,FALSE),"")</f>
        <v/>
      </c>
    </row>
    <row r="10" spans="1:24" x14ac:dyDescent="0.25">
      <c r="A10">
        <v>10</v>
      </c>
      <c r="B10">
        <v>3</v>
      </c>
      <c r="C10" t="str">
        <f>VLOOKUP(Table1[[#This Row],[Entity]],Companies[],3,FALSE)&amp;" - "&amp;VLOOKUP(Table1[[#This Row],[Branch]],Branches[],2,FALSE)</f>
        <v>PBL - Branch 3</v>
      </c>
      <c r="E10">
        <v>20000</v>
      </c>
      <c r="F10" t="s">
        <v>16</v>
      </c>
      <c r="H10" s="8" t="s">
        <v>19</v>
      </c>
      <c r="I10" s="8" t="s">
        <v>22</v>
      </c>
      <c r="J10" s="19">
        <f>_xlfn.NUMBERVALUE(IF(Table3[[#This Row],[Nature Group]]="91",_xlfn.CONCAT(Table3[[#This Row],[Nature Group]],LEFT(Table3[[#This Row],[Nature Detail]],1)),TEXT(Table3[[#This Row],[Nature Group]],"##")))</f>
        <v>10</v>
      </c>
      <c r="K10" s="19" t="str">
        <f>IFERROR(VLOOKUP(Table3[[#This Row],[Calculated Group]],NatureGroups[],2,FALSE),"Unknown")</f>
        <v>Current assets</v>
      </c>
      <c r="L10" s="19" t="str">
        <f>IF(AND(Table3[[#This Row],[Nature Group]]&gt;=61,Table3[[#This Row],[Nature Group]]&lt;90),VLOOKUP(Table3[[#This Row],[Nature Detail]],ExpenseCodes[],2,FALSE),"N/a")</f>
        <v>N/a</v>
      </c>
      <c r="N10" s="6">
        <v>10</v>
      </c>
      <c r="O10">
        <v>0</v>
      </c>
      <c r="P10">
        <v>2</v>
      </c>
      <c r="Q10" s="1" t="str">
        <f>Table6[[#This Row],[Entity]]&amp;"-"&amp;Table6[[#This Row],[Department]]</f>
        <v>10-0</v>
      </c>
      <c r="R10" t="str">
        <f>IFERROR(VLOOKUP(Table6[[#This Row],[EntDept]],DeptsLookup,2,FALSE),"Unknown")</f>
        <v>No Dept</v>
      </c>
      <c r="S10" t="str">
        <f>IFERROR(VLOOKUP(Table6[[#This Row],[Company]],Companies[],3,FALSE),"")</f>
        <v/>
      </c>
    </row>
    <row r="11" spans="1:24" x14ac:dyDescent="0.25">
      <c r="A11">
        <v>11</v>
      </c>
      <c r="B11">
        <v>0</v>
      </c>
      <c r="C11" t="str">
        <f>VLOOKUP(Table1[[#This Row],[Entity]],Companies[],3,FALSE)&amp;" - "&amp;VLOOKUP(Table1[[#This Row],[Branch]],Branches[],2,FALSE)</f>
        <v>PBT Ltd - No Branch</v>
      </c>
      <c r="E11">
        <v>21000</v>
      </c>
      <c r="F11" t="s">
        <v>16</v>
      </c>
      <c r="H11" s="8" t="s">
        <v>19</v>
      </c>
      <c r="I11" s="8" t="s">
        <v>23</v>
      </c>
      <c r="J11" s="19">
        <f>_xlfn.NUMBERVALUE(IF(Table3[[#This Row],[Nature Group]]="91",_xlfn.CONCAT(Table3[[#This Row],[Nature Group]],LEFT(Table3[[#This Row],[Nature Detail]],1)),TEXT(Table3[[#This Row],[Nature Group]],"##")))</f>
        <v>10</v>
      </c>
      <c r="K11" s="19" t="str">
        <f>IFERROR(VLOOKUP(Table3[[#This Row],[Calculated Group]],NatureGroups[],2,FALSE),"Unknown")</f>
        <v>Current assets</v>
      </c>
      <c r="L11" s="19" t="str">
        <f>IF(AND(Table3[[#This Row],[Nature Group]]&gt;=61,Table3[[#This Row],[Nature Group]]&lt;90),VLOOKUP(Table3[[#This Row],[Nature Detail]],ExpenseCodes[],2,FALSE),"N/a")</f>
        <v>N/a</v>
      </c>
      <c r="N11" s="6">
        <v>10</v>
      </c>
      <c r="O11">
        <v>0</v>
      </c>
      <c r="P11">
        <v>3</v>
      </c>
      <c r="Q11" s="1" t="str">
        <f>Table6[[#This Row],[Entity]]&amp;"-"&amp;Table6[[#This Row],[Department]]</f>
        <v>10-0</v>
      </c>
      <c r="R11" t="str">
        <f>IFERROR(VLOOKUP(Table6[[#This Row],[EntDept]],DeptsLookup,2,FALSE),"Unknown")</f>
        <v>No Dept</v>
      </c>
      <c r="S11" t="str">
        <f>IFERROR(VLOOKUP(Table6[[#This Row],[Company]],Companies[],3,FALSE),"")</f>
        <v/>
      </c>
    </row>
    <row r="12" spans="1:24" x14ac:dyDescent="0.25">
      <c r="A12">
        <v>12</v>
      </c>
      <c r="B12">
        <v>0</v>
      </c>
      <c r="C12" t="str">
        <f>VLOOKUP(Table1[[#This Row],[Entity]],Companies[],3,FALSE)&amp;" - "&amp;VLOOKUP(Table1[[#This Row],[Branch]],Branches[],2,FALSE)</f>
        <v>PSM - No Branch</v>
      </c>
      <c r="E12">
        <v>22000</v>
      </c>
      <c r="F12" t="s">
        <v>16</v>
      </c>
      <c r="H12" s="8" t="s">
        <v>19</v>
      </c>
      <c r="I12" s="8" t="s">
        <v>24</v>
      </c>
      <c r="J12" s="19">
        <f>_xlfn.NUMBERVALUE(IF(Table3[[#This Row],[Nature Group]]="91",_xlfn.CONCAT(Table3[[#This Row],[Nature Group]],LEFT(Table3[[#This Row],[Nature Detail]],1)),TEXT(Table3[[#This Row],[Nature Group]],"##")))</f>
        <v>10</v>
      </c>
      <c r="K12" s="19" t="str">
        <f>IFERROR(VLOOKUP(Table3[[#This Row],[Calculated Group]],NatureGroups[],2,FALSE),"Unknown")</f>
        <v>Current assets</v>
      </c>
      <c r="L12" s="19" t="str">
        <f>IF(AND(Table3[[#This Row],[Nature Group]]&gt;=61,Table3[[#This Row],[Nature Group]]&lt;90),VLOOKUP(Table3[[#This Row],[Nature Detail]],ExpenseCodes[],2,FALSE),"N/a")</f>
        <v>N/a</v>
      </c>
      <c r="N12" s="6">
        <v>10</v>
      </c>
      <c r="O12">
        <v>0</v>
      </c>
      <c r="P12">
        <v>4</v>
      </c>
      <c r="Q12" s="1" t="str">
        <f>Table6[[#This Row],[Entity]]&amp;"-"&amp;Table6[[#This Row],[Department]]</f>
        <v>10-0</v>
      </c>
      <c r="R12" t="str">
        <f>IFERROR(VLOOKUP(Table6[[#This Row],[EntDept]],DeptsLookup,2,FALSE),"Unknown")</f>
        <v>No Dept</v>
      </c>
      <c r="S12" t="str">
        <f>IFERROR(VLOOKUP(Table6[[#This Row],[Company]],Companies[],3,FALSE),"")</f>
        <v/>
      </c>
    </row>
    <row r="13" spans="1:24" x14ac:dyDescent="0.25">
      <c r="A13">
        <v>13</v>
      </c>
      <c r="B13">
        <v>0</v>
      </c>
      <c r="C13" t="str">
        <f>VLOOKUP(Table1[[#This Row],[Entity]],Companies[],3,FALSE)&amp;" - "&amp;VLOOKUP(Table1[[#This Row],[Branch]],Branches[],2,FALSE)</f>
        <v>PSMH - No Branch</v>
      </c>
      <c r="E13">
        <v>23000</v>
      </c>
      <c r="F13" t="s">
        <v>16</v>
      </c>
      <c r="H13" s="8" t="s">
        <v>19</v>
      </c>
      <c r="I13" s="8" t="s">
        <v>25</v>
      </c>
      <c r="J13" s="19">
        <f>_xlfn.NUMBERVALUE(IF(Table3[[#This Row],[Nature Group]]="91",_xlfn.CONCAT(Table3[[#This Row],[Nature Group]],LEFT(Table3[[#This Row],[Nature Detail]],1)),TEXT(Table3[[#This Row],[Nature Group]],"##")))</f>
        <v>10</v>
      </c>
      <c r="K13" s="19" t="str">
        <f>IFERROR(VLOOKUP(Table3[[#This Row],[Calculated Group]],NatureGroups[],2,FALSE),"Unknown")</f>
        <v>Current assets</v>
      </c>
      <c r="L13" s="19" t="str">
        <f>IF(AND(Table3[[#This Row],[Nature Group]]&gt;=61,Table3[[#This Row],[Nature Group]]&lt;90),VLOOKUP(Table3[[#This Row],[Nature Detail]],ExpenseCodes[],2,FALSE),"N/a")</f>
        <v>N/a</v>
      </c>
      <c r="N13" s="6">
        <v>10</v>
      </c>
      <c r="O13">
        <v>0</v>
      </c>
      <c r="P13">
        <v>5</v>
      </c>
      <c r="Q13" s="1" t="str">
        <f>Table6[[#This Row],[Entity]]&amp;"-"&amp;Table6[[#This Row],[Department]]</f>
        <v>10-0</v>
      </c>
      <c r="R13" t="str">
        <f>IFERROR(VLOOKUP(Table6[[#This Row],[EntDept]],DeptsLookup,2,FALSE),"Unknown")</f>
        <v>No Dept</v>
      </c>
      <c r="S13" t="str">
        <f>IFERROR(VLOOKUP(Table6[[#This Row],[Company]],Companies[],3,FALSE),"")</f>
        <v/>
      </c>
    </row>
    <row r="14" spans="1:24" x14ac:dyDescent="0.25">
      <c r="A14">
        <v>20</v>
      </c>
      <c r="B14">
        <v>0</v>
      </c>
      <c r="C14" t="str">
        <f>VLOOKUP(Table1[[#This Row],[Entity]],Companies[],3,FALSE)&amp;" - "&amp;VLOOKUP(Table1[[#This Row],[Branch]],Branches[],2,FALSE)</f>
        <v>PBT - No Branch</v>
      </c>
      <c r="E14">
        <v>26000</v>
      </c>
      <c r="F14" t="s">
        <v>16</v>
      </c>
      <c r="H14" s="8" t="s">
        <v>19</v>
      </c>
      <c r="I14" s="8" t="s">
        <v>26</v>
      </c>
      <c r="J14" s="19">
        <f>_xlfn.NUMBERVALUE(IF(Table3[[#This Row],[Nature Group]]="91",_xlfn.CONCAT(Table3[[#This Row],[Nature Group]],LEFT(Table3[[#This Row],[Nature Detail]],1)),TEXT(Table3[[#This Row],[Nature Group]],"##")))</f>
        <v>10</v>
      </c>
      <c r="K14" s="19" t="str">
        <f>IFERROR(VLOOKUP(Table3[[#This Row],[Calculated Group]],NatureGroups[],2,FALSE),"Unknown")</f>
        <v>Current assets</v>
      </c>
      <c r="L14" s="19" t="str">
        <f>IF(AND(Table3[[#This Row],[Nature Group]]&gt;=61,Table3[[#This Row],[Nature Group]]&lt;90),VLOOKUP(Table3[[#This Row],[Nature Detail]],ExpenseCodes[],2,FALSE),"N/a")</f>
        <v>N/a</v>
      </c>
      <c r="N14" s="6">
        <v>10</v>
      </c>
      <c r="O14">
        <v>0</v>
      </c>
      <c r="P14">
        <v>6</v>
      </c>
      <c r="Q14" s="1" t="str">
        <f>Table6[[#This Row],[Entity]]&amp;"-"&amp;Table6[[#This Row],[Department]]</f>
        <v>10-0</v>
      </c>
      <c r="R14" t="str">
        <f>IFERROR(VLOOKUP(Table6[[#This Row],[EntDept]],DeptsLookup,2,FALSE),"Unknown")</f>
        <v>No Dept</v>
      </c>
      <c r="S14" t="str">
        <f>IFERROR(VLOOKUP(Table6[[#This Row],[Company]],Companies[],3,FALSE),"")</f>
        <v/>
      </c>
    </row>
    <row r="15" spans="1:24" x14ac:dyDescent="0.25">
      <c r="A15">
        <v>21</v>
      </c>
      <c r="B15">
        <v>0</v>
      </c>
      <c r="C15" t="str">
        <f>VLOOKUP(Table1[[#This Row],[Entity]],Companies[],3,FALSE)&amp;" - "&amp;VLOOKUP(Table1[[#This Row],[Branch]],Branches[],2,FALSE)</f>
        <v>PRDT - No Branch</v>
      </c>
      <c r="E15">
        <v>30000</v>
      </c>
      <c r="F15" t="s">
        <v>16</v>
      </c>
      <c r="H15" s="8" t="s">
        <v>19</v>
      </c>
      <c r="I15" s="8" t="s">
        <v>27</v>
      </c>
      <c r="J15" s="19">
        <f>_xlfn.NUMBERVALUE(IF(Table3[[#This Row],[Nature Group]]="91",_xlfn.CONCAT(Table3[[#This Row],[Nature Group]],LEFT(Table3[[#This Row],[Nature Detail]],1)),TEXT(Table3[[#This Row],[Nature Group]],"##")))</f>
        <v>10</v>
      </c>
      <c r="K15" s="19" t="str">
        <f>IFERROR(VLOOKUP(Table3[[#This Row],[Calculated Group]],NatureGroups[],2,FALSE),"Unknown")</f>
        <v>Current assets</v>
      </c>
      <c r="L15" s="19" t="str">
        <f>IF(AND(Table3[[#This Row],[Nature Group]]&gt;=61,Table3[[#This Row],[Nature Group]]&lt;90),VLOOKUP(Table3[[#This Row],[Nature Detail]],ExpenseCodes[],2,FALSE),"N/a")</f>
        <v>N/a</v>
      </c>
      <c r="N15" s="6">
        <v>10</v>
      </c>
      <c r="O15">
        <v>0</v>
      </c>
      <c r="P15">
        <v>7</v>
      </c>
      <c r="Q15" s="1" t="str">
        <f>Table6[[#This Row],[Entity]]&amp;"-"&amp;Table6[[#This Row],[Department]]</f>
        <v>10-0</v>
      </c>
      <c r="R15" t="str">
        <f>IFERROR(VLOOKUP(Table6[[#This Row],[EntDept]],DeptsLookup,2,FALSE),"Unknown")</f>
        <v>No Dept</v>
      </c>
      <c r="S15" t="str">
        <f>IFERROR(VLOOKUP(Table6[[#This Row],[Company]],Companies[],3,FALSE),"")</f>
        <v/>
      </c>
    </row>
    <row r="16" spans="1:24" x14ac:dyDescent="0.25">
      <c r="A16">
        <v>22</v>
      </c>
      <c r="B16">
        <v>0</v>
      </c>
      <c r="C16" t="str">
        <f>VLOOKUP(Table1[[#This Row],[Entity]],Companies[],3,FALSE)&amp;" - "&amp;VLOOKUP(Table1[[#This Row],[Branch]],Branches[],2,FALSE)</f>
        <v>Nantpro - No Branch</v>
      </c>
      <c r="E16">
        <v>31000</v>
      </c>
      <c r="F16" t="s">
        <v>16</v>
      </c>
      <c r="H16" s="8" t="s">
        <v>28</v>
      </c>
      <c r="I16" s="8" t="s">
        <v>20</v>
      </c>
      <c r="J16" s="19">
        <f>_xlfn.NUMBERVALUE(IF(Table3[[#This Row],[Nature Group]]="91",_xlfn.CONCAT(Table3[[#This Row],[Nature Group]],LEFT(Table3[[#This Row],[Nature Detail]],1)),TEXT(Table3[[#This Row],[Nature Group]],"##")))</f>
        <v>11</v>
      </c>
      <c r="K16" s="19" t="str">
        <f>IFERROR(VLOOKUP(Table3[[#This Row],[Calculated Group]],NatureGroups[],2,FALSE),"Unknown")</f>
        <v>Unknown</v>
      </c>
      <c r="L16" s="19" t="str">
        <f>IF(AND(Table3[[#This Row],[Nature Group]]&gt;=61,Table3[[#This Row],[Nature Group]]&lt;90),VLOOKUP(Table3[[#This Row],[Nature Detail]],ExpenseCodes[],2,FALSE),"N/a")</f>
        <v>N/a</v>
      </c>
      <c r="N16" s="6">
        <v>10</v>
      </c>
      <c r="O16">
        <v>0</v>
      </c>
      <c r="P16">
        <v>8</v>
      </c>
      <c r="Q16" s="1" t="str">
        <f>Table6[[#This Row],[Entity]]&amp;"-"&amp;Table6[[#This Row],[Department]]</f>
        <v>10-0</v>
      </c>
      <c r="R16" t="str">
        <f>IFERROR(VLOOKUP(Table6[[#This Row],[EntDept]],DeptsLookup,2,FALSE),"Unknown")</f>
        <v>No Dept</v>
      </c>
      <c r="S16" t="str">
        <f>IFERROR(VLOOKUP(Table6[[#This Row],[Company]],Companies[],3,FALSE),"")</f>
        <v/>
      </c>
    </row>
    <row r="17" spans="1:19" x14ac:dyDescent="0.25">
      <c r="A17">
        <v>40</v>
      </c>
      <c r="B17">
        <v>0</v>
      </c>
      <c r="C17" t="str">
        <f>VLOOKUP(Table1[[#This Row],[Entity]],Companies[],3,FALSE)&amp;" - "&amp;VLOOKUP(Table1[[#This Row],[Branch]],Branches[],2,FALSE)</f>
        <v>PLI - No Branch</v>
      </c>
      <c r="E17">
        <v>32000</v>
      </c>
      <c r="F17" t="s">
        <v>16</v>
      </c>
      <c r="H17" s="8" t="s">
        <v>28</v>
      </c>
      <c r="I17" s="8" t="s">
        <v>21</v>
      </c>
      <c r="J17" s="19">
        <f>_xlfn.NUMBERVALUE(IF(Table3[[#This Row],[Nature Group]]="91",_xlfn.CONCAT(Table3[[#This Row],[Nature Group]],LEFT(Table3[[#This Row],[Nature Detail]],1)),TEXT(Table3[[#This Row],[Nature Group]],"##")))</f>
        <v>11</v>
      </c>
      <c r="K17" s="19" t="str">
        <f>IFERROR(VLOOKUP(Table3[[#This Row],[Calculated Group]],NatureGroups[],2,FALSE),"Unknown")</f>
        <v>Unknown</v>
      </c>
      <c r="L17" s="19" t="str">
        <f>IF(AND(Table3[[#This Row],[Nature Group]]&gt;=61,Table3[[#This Row],[Nature Group]]&lt;90),VLOOKUP(Table3[[#This Row],[Nature Detail]],ExpenseCodes[],2,FALSE),"N/a")</f>
        <v>N/a</v>
      </c>
      <c r="N17" s="6">
        <v>10</v>
      </c>
      <c r="O17">
        <v>0</v>
      </c>
      <c r="P17">
        <v>12</v>
      </c>
      <c r="Q17" s="1" t="str">
        <f>Table6[[#This Row],[Entity]]&amp;"-"&amp;Table6[[#This Row],[Department]]</f>
        <v>10-0</v>
      </c>
      <c r="R17" t="str">
        <f>IFERROR(VLOOKUP(Table6[[#This Row],[EntDept]],DeptsLookup,2,FALSE),"Unknown")</f>
        <v>No Dept</v>
      </c>
      <c r="S17" t="str">
        <f>IFERROR(VLOOKUP(Table6[[#This Row],[Company]],Companies[],3,FALSE),"")</f>
        <v>PSM</v>
      </c>
    </row>
    <row r="18" spans="1:19" x14ac:dyDescent="0.25">
      <c r="A18">
        <v>41</v>
      </c>
      <c r="B18">
        <v>0</v>
      </c>
      <c r="C18" t="str">
        <f>VLOOKUP(Table1[[#This Row],[Entity]],Companies[],3,FALSE)&amp;" - "&amp;VLOOKUP(Table1[[#This Row],[Branch]],Branches[],2,FALSE)</f>
        <v>PBI - No Branch</v>
      </c>
      <c r="E18">
        <v>34000</v>
      </c>
      <c r="F18" t="s">
        <v>16</v>
      </c>
      <c r="H18" s="8" t="s">
        <v>28</v>
      </c>
      <c r="I18" s="8" t="s">
        <v>29</v>
      </c>
      <c r="J18" s="19">
        <f>_xlfn.NUMBERVALUE(IF(Table3[[#This Row],[Nature Group]]="91",_xlfn.CONCAT(Table3[[#This Row],[Nature Group]],LEFT(Table3[[#This Row],[Nature Detail]],1)),TEXT(Table3[[#This Row],[Nature Group]],"##")))</f>
        <v>11</v>
      </c>
      <c r="K18" s="19" t="str">
        <f>IFERROR(VLOOKUP(Table3[[#This Row],[Calculated Group]],NatureGroups[],2,FALSE),"Unknown")</f>
        <v>Unknown</v>
      </c>
      <c r="L18" s="19" t="str">
        <f>IF(AND(Table3[[#This Row],[Nature Group]]&gt;=61,Table3[[#This Row],[Nature Group]]&lt;90),VLOOKUP(Table3[[#This Row],[Nature Detail]],ExpenseCodes[],2,FALSE),"N/a")</f>
        <v>N/a</v>
      </c>
      <c r="N18" s="6">
        <v>10</v>
      </c>
      <c r="O18">
        <v>0</v>
      </c>
      <c r="P18">
        <v>20</v>
      </c>
      <c r="Q18" s="1" t="str">
        <f>Table6[[#This Row],[Entity]]&amp;"-"&amp;Table6[[#This Row],[Department]]</f>
        <v>10-0</v>
      </c>
      <c r="R18" t="str">
        <f>IFERROR(VLOOKUP(Table6[[#This Row],[EntDept]],DeptsLookup,2,FALSE),"Unknown")</f>
        <v>No Dept</v>
      </c>
      <c r="S18" t="str">
        <f>IFERROR(VLOOKUP(Table6[[#This Row],[Company]],Companies[],3,FALSE),"")</f>
        <v>PBT</v>
      </c>
    </row>
    <row r="19" spans="1:19" x14ac:dyDescent="0.25">
      <c r="A19">
        <v>42</v>
      </c>
      <c r="B19">
        <v>0</v>
      </c>
      <c r="C19" t="str">
        <f>VLOOKUP(Table1[[#This Row],[Entity]],Companies[],3,FALSE)&amp;" - "&amp;VLOOKUP(Table1[[#This Row],[Branch]],Branches[],2,FALSE)</f>
        <v>PMI - No Branch</v>
      </c>
      <c r="E19">
        <v>40000</v>
      </c>
      <c r="F19" t="s">
        <v>16</v>
      </c>
      <c r="H19" s="8" t="s">
        <v>28</v>
      </c>
      <c r="I19" s="8" t="s">
        <v>30</v>
      </c>
      <c r="J19" s="19">
        <f>_xlfn.NUMBERVALUE(IF(Table3[[#This Row],[Nature Group]]="91",_xlfn.CONCAT(Table3[[#This Row],[Nature Group]],LEFT(Table3[[#This Row],[Nature Detail]],1)),TEXT(Table3[[#This Row],[Nature Group]],"##")))</f>
        <v>11</v>
      </c>
      <c r="K19" s="19" t="str">
        <f>IFERROR(VLOOKUP(Table3[[#This Row],[Calculated Group]],NatureGroups[],2,FALSE),"Unknown")</f>
        <v>Unknown</v>
      </c>
      <c r="L19" s="19" t="str">
        <f>IF(AND(Table3[[#This Row],[Nature Group]]&gt;=61,Table3[[#This Row],[Nature Group]]&lt;90),VLOOKUP(Table3[[#This Row],[Nature Detail]],ExpenseCodes[],2,FALSE),"N/a")</f>
        <v>N/a</v>
      </c>
      <c r="N19" s="6">
        <v>10</v>
      </c>
      <c r="O19">
        <v>0</v>
      </c>
      <c r="P19">
        <v>21</v>
      </c>
      <c r="Q19" s="1" t="str">
        <f>Table6[[#This Row],[Entity]]&amp;"-"&amp;Table6[[#This Row],[Department]]</f>
        <v>10-0</v>
      </c>
      <c r="R19" t="str">
        <f>IFERROR(VLOOKUP(Table6[[#This Row],[EntDept]],DeptsLookup,2,FALSE),"Unknown")</f>
        <v>No Dept</v>
      </c>
      <c r="S19" t="str">
        <f>IFERROR(VLOOKUP(Table6[[#This Row],[Company]],Companies[],3,FALSE),"")</f>
        <v>PRDT</v>
      </c>
    </row>
    <row r="20" spans="1:19" x14ac:dyDescent="0.25">
      <c r="A20">
        <v>43</v>
      </c>
      <c r="B20">
        <v>0</v>
      </c>
      <c r="C20" t="str">
        <f>VLOOKUP(Table1[[#This Row],[Entity]],Companies[],3,FALSE)&amp;" - "&amp;VLOOKUP(Table1[[#This Row],[Branch]],Branches[],2,FALSE)</f>
        <v>PBP - No Branch</v>
      </c>
      <c r="E20">
        <v>41000</v>
      </c>
      <c r="F20" t="s">
        <v>16</v>
      </c>
      <c r="H20" s="8" t="s">
        <v>28</v>
      </c>
      <c r="I20" s="8" t="s">
        <v>31</v>
      </c>
      <c r="J20" s="19">
        <f>_xlfn.NUMBERVALUE(IF(Table3[[#This Row],[Nature Group]]="91",_xlfn.CONCAT(Table3[[#This Row],[Nature Group]],LEFT(Table3[[#This Row],[Nature Detail]],1)),TEXT(Table3[[#This Row],[Nature Group]],"##")))</f>
        <v>11</v>
      </c>
      <c r="K20" s="19" t="str">
        <f>IFERROR(VLOOKUP(Table3[[#This Row],[Calculated Group]],NatureGroups[],2,FALSE),"Unknown")</f>
        <v>Unknown</v>
      </c>
      <c r="L20" s="19" t="str">
        <f>IF(AND(Table3[[#This Row],[Nature Group]]&gt;=61,Table3[[#This Row],[Nature Group]]&lt;90),VLOOKUP(Table3[[#This Row],[Nature Detail]],ExpenseCodes[],2,FALSE),"N/a")</f>
        <v>N/a</v>
      </c>
      <c r="N20" s="6">
        <v>10</v>
      </c>
      <c r="O20">
        <v>0</v>
      </c>
      <c r="P20">
        <v>40</v>
      </c>
      <c r="Q20" s="1" t="str">
        <f>Table6[[#This Row],[Entity]]&amp;"-"&amp;Table6[[#This Row],[Department]]</f>
        <v>10-0</v>
      </c>
      <c r="R20" t="str">
        <f>IFERROR(VLOOKUP(Table6[[#This Row],[EntDept]],DeptsLookup,2,FALSE),"Unknown")</f>
        <v>No Dept</v>
      </c>
      <c r="S20" t="str">
        <f>IFERROR(VLOOKUP(Table6[[#This Row],[Company]],Companies[],3,FALSE),"")</f>
        <v>PLI</v>
      </c>
    </row>
    <row r="21" spans="1:19" x14ac:dyDescent="0.25">
      <c r="A21">
        <v>43</v>
      </c>
      <c r="B21">
        <v>3</v>
      </c>
      <c r="C21" t="str">
        <f>VLOOKUP(Table1[[#This Row],[Entity]],Companies[],3,FALSE)&amp;" - "&amp;VLOOKUP(Table1[[#This Row],[Branch]],Branches[],2,FALSE)</f>
        <v>PBP - Branch 3</v>
      </c>
      <c r="E21">
        <v>44000</v>
      </c>
      <c r="F21" t="s">
        <v>16</v>
      </c>
      <c r="H21" s="8" t="s">
        <v>28</v>
      </c>
      <c r="I21" s="8" t="s">
        <v>32</v>
      </c>
      <c r="J21" s="19">
        <f>_xlfn.NUMBERVALUE(IF(Table3[[#This Row],[Nature Group]]="91",_xlfn.CONCAT(Table3[[#This Row],[Nature Group]],LEFT(Table3[[#This Row],[Nature Detail]],1)),TEXT(Table3[[#This Row],[Nature Group]],"##")))</f>
        <v>11</v>
      </c>
      <c r="K21" s="19" t="str">
        <f>IFERROR(VLOOKUP(Table3[[#This Row],[Calculated Group]],NatureGroups[],2,FALSE),"Unknown")</f>
        <v>Unknown</v>
      </c>
      <c r="L21" s="19" t="str">
        <f>IF(AND(Table3[[#This Row],[Nature Group]]&gt;=61,Table3[[#This Row],[Nature Group]]&lt;90),VLOOKUP(Table3[[#This Row],[Nature Detail]],ExpenseCodes[],2,FALSE),"N/a")</f>
        <v>N/a</v>
      </c>
      <c r="N21" s="6">
        <v>10</v>
      </c>
      <c r="O21">
        <v>0</v>
      </c>
      <c r="P21">
        <v>42</v>
      </c>
      <c r="Q21" s="1" t="str">
        <f>Table6[[#This Row],[Entity]]&amp;"-"&amp;Table6[[#This Row],[Department]]</f>
        <v>10-0</v>
      </c>
      <c r="R21" t="str">
        <f>IFERROR(VLOOKUP(Table6[[#This Row],[EntDept]],DeptsLookup,2,FALSE),"Unknown")</f>
        <v>No Dept</v>
      </c>
      <c r="S21" t="str">
        <f>IFERROR(VLOOKUP(Table6[[#This Row],[Company]],Companies[],3,FALSE),"")</f>
        <v>PMI</v>
      </c>
    </row>
    <row r="22" spans="1:19" x14ac:dyDescent="0.25">
      <c r="A22">
        <v>44</v>
      </c>
      <c r="B22">
        <v>0</v>
      </c>
      <c r="C22" t="str">
        <f>VLOOKUP(Table1[[#This Row],[Entity]],Companies[],3,FALSE)&amp;" - "&amp;VLOOKUP(Table1[[#This Row],[Branch]],Branches[],2,FALSE)</f>
        <v>PPR - No Branch</v>
      </c>
      <c r="E22">
        <v>49000</v>
      </c>
      <c r="F22" t="s">
        <v>16</v>
      </c>
      <c r="H22" s="8" t="s">
        <v>28</v>
      </c>
      <c r="I22" s="8" t="s">
        <v>33</v>
      </c>
      <c r="J22" s="19">
        <f>_xlfn.NUMBERVALUE(IF(Table3[[#This Row],[Nature Group]]="91",_xlfn.CONCAT(Table3[[#This Row],[Nature Group]],LEFT(Table3[[#This Row],[Nature Detail]],1)),TEXT(Table3[[#This Row],[Nature Group]],"##")))</f>
        <v>11</v>
      </c>
      <c r="K22" s="19" t="str">
        <f>IFERROR(VLOOKUP(Table3[[#This Row],[Calculated Group]],NatureGroups[],2,FALSE),"Unknown")</f>
        <v>Unknown</v>
      </c>
      <c r="L22" s="19" t="str">
        <f>IF(AND(Table3[[#This Row],[Nature Group]]&gt;=61,Table3[[#This Row],[Nature Group]]&lt;90),VLOOKUP(Table3[[#This Row],[Nature Detail]],ExpenseCodes[],2,FALSE),"N/a")</f>
        <v>N/a</v>
      </c>
      <c r="N22" s="6">
        <v>10</v>
      </c>
      <c r="O22">
        <v>0</v>
      </c>
      <c r="P22">
        <v>43</v>
      </c>
      <c r="Q22" s="1" t="str">
        <f>Table6[[#This Row],[Entity]]&amp;"-"&amp;Table6[[#This Row],[Department]]</f>
        <v>10-0</v>
      </c>
      <c r="R22" t="str">
        <f>IFERROR(VLOOKUP(Table6[[#This Row],[EntDept]],DeptsLookup,2,FALSE),"Unknown")</f>
        <v>No Dept</v>
      </c>
      <c r="S22" t="str">
        <f>IFERROR(VLOOKUP(Table6[[#This Row],[Company]],Companies[],3,FALSE),"")</f>
        <v>PBP</v>
      </c>
    </row>
    <row r="23" spans="1:19" x14ac:dyDescent="0.25">
      <c r="A23">
        <v>70</v>
      </c>
      <c r="B23">
        <v>0</v>
      </c>
      <c r="C23" t="str">
        <f>VLOOKUP(Table1[[#This Row],[Entity]],Companies[],3,FALSE)&amp;" - "&amp;VLOOKUP(Table1[[#This Row],[Branch]],Branches[],2,FALSE)</f>
        <v>PBR Russia - No Branch</v>
      </c>
      <c r="E23">
        <v>50000</v>
      </c>
      <c r="F23" t="s">
        <v>17</v>
      </c>
      <c r="H23" s="8" t="s">
        <v>28</v>
      </c>
      <c r="I23" s="8" t="s">
        <v>22</v>
      </c>
      <c r="J23" s="19">
        <f>_xlfn.NUMBERVALUE(IF(Table3[[#This Row],[Nature Group]]="91",_xlfn.CONCAT(Table3[[#This Row],[Nature Group]],LEFT(Table3[[#This Row],[Nature Detail]],1)),TEXT(Table3[[#This Row],[Nature Group]],"##")))</f>
        <v>11</v>
      </c>
      <c r="K23" s="19" t="str">
        <f>IFERROR(VLOOKUP(Table3[[#This Row],[Calculated Group]],NatureGroups[],2,FALSE),"Unknown")</f>
        <v>Unknown</v>
      </c>
      <c r="L23" s="19" t="str">
        <f>IF(AND(Table3[[#This Row],[Nature Group]]&gt;=61,Table3[[#This Row],[Nature Group]]&lt;90),VLOOKUP(Table3[[#This Row],[Nature Detail]],ExpenseCodes[],2,FALSE),"N/a")</f>
        <v>N/a</v>
      </c>
      <c r="N23" s="6">
        <v>10</v>
      </c>
      <c r="O23">
        <v>0</v>
      </c>
      <c r="P23">
        <v>44</v>
      </c>
      <c r="Q23" s="1" t="str">
        <f>Table6[[#This Row],[Entity]]&amp;"-"&amp;Table6[[#This Row],[Department]]</f>
        <v>10-0</v>
      </c>
      <c r="R23" t="str">
        <f>IFERROR(VLOOKUP(Table6[[#This Row],[EntDept]],DeptsLookup,2,FALSE),"Unknown")</f>
        <v>No Dept</v>
      </c>
      <c r="S23" t="str">
        <f>IFERROR(VLOOKUP(Table6[[#This Row],[Company]],Companies[],3,FALSE),"")</f>
        <v>PPR</v>
      </c>
    </row>
    <row r="24" spans="1:19" x14ac:dyDescent="0.25">
      <c r="E24">
        <v>51000</v>
      </c>
      <c r="F24" t="s">
        <v>17</v>
      </c>
      <c r="H24" s="8" t="s">
        <v>34</v>
      </c>
      <c r="I24" s="8" t="s">
        <v>35</v>
      </c>
      <c r="J24" s="19">
        <f>_xlfn.NUMBERVALUE(IF(Table3[[#This Row],[Nature Group]]="91",_xlfn.CONCAT(Table3[[#This Row],[Nature Group]],LEFT(Table3[[#This Row],[Nature Detail]],1)),TEXT(Table3[[#This Row],[Nature Group]],"##")))</f>
        <v>20</v>
      </c>
      <c r="K24" s="19" t="str">
        <f>IFERROR(VLOOKUP(Table3[[#This Row],[Calculated Group]],NatureGroups[],2,FALSE),"Unknown")</f>
        <v>Non-current assets</v>
      </c>
      <c r="L24" s="19" t="str">
        <f>IF(AND(Table3[[#This Row],[Nature Group]]&gt;=61,Table3[[#This Row],[Nature Group]]&lt;90),VLOOKUP(Table3[[#This Row],[Nature Detail]],ExpenseCodes[],2,FALSE),"N/a")</f>
        <v>N/a</v>
      </c>
      <c r="N24" s="6">
        <v>10</v>
      </c>
      <c r="O24">
        <v>0</v>
      </c>
      <c r="P24">
        <v>90</v>
      </c>
      <c r="Q24" s="1" t="str">
        <f>Table6[[#This Row],[Entity]]&amp;"-"&amp;Table6[[#This Row],[Department]]</f>
        <v>10-0</v>
      </c>
      <c r="R24" t="str">
        <f>IFERROR(VLOOKUP(Table6[[#This Row],[EntDept]],DeptsLookup,2,FALSE),"Unknown")</f>
        <v>No Dept</v>
      </c>
      <c r="S24" t="str">
        <f>IFERROR(VLOOKUP(Table6[[#This Row],[Company]],Companies[],3,FALSE),"")</f>
        <v/>
      </c>
    </row>
    <row r="25" spans="1:19" x14ac:dyDescent="0.25">
      <c r="E25">
        <v>52000</v>
      </c>
      <c r="F25" t="s">
        <v>17</v>
      </c>
      <c r="H25" s="8" t="s">
        <v>34</v>
      </c>
      <c r="I25" s="8" t="s">
        <v>36</v>
      </c>
      <c r="J25" s="19">
        <f>_xlfn.NUMBERVALUE(IF(Table3[[#This Row],[Nature Group]]="91",_xlfn.CONCAT(Table3[[#This Row],[Nature Group]],LEFT(Table3[[#This Row],[Nature Detail]],1)),TEXT(Table3[[#This Row],[Nature Group]],"##")))</f>
        <v>20</v>
      </c>
      <c r="K25" s="19" t="str">
        <f>IFERROR(VLOOKUP(Table3[[#This Row],[Calculated Group]],NatureGroups[],2,FALSE),"Unknown")</f>
        <v>Non-current assets</v>
      </c>
      <c r="L25" s="19" t="str">
        <f>IF(AND(Table3[[#This Row],[Nature Group]]&gt;=61,Table3[[#This Row],[Nature Group]]&lt;90),VLOOKUP(Table3[[#This Row],[Nature Detail]],ExpenseCodes[],2,FALSE),"N/a")</f>
        <v>N/a</v>
      </c>
      <c r="N25" s="6">
        <v>10</v>
      </c>
      <c r="O25">
        <v>1</v>
      </c>
      <c r="P25">
        <v>0</v>
      </c>
      <c r="Q25" s="1" t="str">
        <f>Table6[[#This Row],[Entity]]&amp;"-"&amp;Table6[[#This Row],[Department]]</f>
        <v>10-1</v>
      </c>
      <c r="R25" t="str">
        <f>IFERROR(VLOOKUP(Table6[[#This Row],[EntDept]],DeptsLookup,2,FALSE),"Unknown")</f>
        <v>Unknown</v>
      </c>
      <c r="S25" t="str">
        <f>IFERROR(VLOOKUP(Table6[[#This Row],[Company]],Companies[],3,FALSE),"")</f>
        <v/>
      </c>
    </row>
    <row r="26" spans="1:19" x14ac:dyDescent="0.25">
      <c r="E26">
        <v>53000</v>
      </c>
      <c r="F26" t="s">
        <v>17</v>
      </c>
      <c r="H26" s="8" t="s">
        <v>34</v>
      </c>
      <c r="I26" s="8" t="s">
        <v>25</v>
      </c>
      <c r="J26" s="19">
        <f>_xlfn.NUMBERVALUE(IF(Table3[[#This Row],[Nature Group]]="91",_xlfn.CONCAT(Table3[[#This Row],[Nature Group]],LEFT(Table3[[#This Row],[Nature Detail]],1)),TEXT(Table3[[#This Row],[Nature Group]],"##")))</f>
        <v>20</v>
      </c>
      <c r="K26" s="19" t="str">
        <f>IFERROR(VLOOKUP(Table3[[#This Row],[Calculated Group]],NatureGroups[],2,FALSE),"Unknown")</f>
        <v>Non-current assets</v>
      </c>
      <c r="L26" s="19" t="str">
        <f>IF(AND(Table3[[#This Row],[Nature Group]]&gt;=61,Table3[[#This Row],[Nature Group]]&lt;90),VLOOKUP(Table3[[#This Row],[Nature Detail]],ExpenseCodes[],2,FALSE),"N/a")</f>
        <v>N/a</v>
      </c>
      <c r="N26" s="6">
        <v>10</v>
      </c>
      <c r="O26">
        <v>1</v>
      </c>
      <c r="P26">
        <v>1</v>
      </c>
      <c r="Q26" s="1" t="str">
        <f>Table6[[#This Row],[Entity]]&amp;"-"&amp;Table6[[#This Row],[Department]]</f>
        <v>10-1</v>
      </c>
      <c r="R26" t="str">
        <f>IFERROR(VLOOKUP(Table6[[#This Row],[EntDept]],DeptsLookup,2,FALSE),"Unknown")</f>
        <v>Unknown</v>
      </c>
      <c r="S26" t="str">
        <f>IFERROR(VLOOKUP(Table6[[#This Row],[Company]],Companies[],3,FALSE),"")</f>
        <v/>
      </c>
    </row>
    <row r="27" spans="1:19" x14ac:dyDescent="0.25">
      <c r="E27">
        <v>59000</v>
      </c>
      <c r="F27" t="s">
        <v>17</v>
      </c>
      <c r="H27" s="8" t="s">
        <v>34</v>
      </c>
      <c r="I27" s="8" t="s">
        <v>37</v>
      </c>
      <c r="J27" s="19">
        <f>_xlfn.NUMBERVALUE(IF(Table3[[#This Row],[Nature Group]]="91",_xlfn.CONCAT(Table3[[#This Row],[Nature Group]],LEFT(Table3[[#This Row],[Nature Detail]],1)),TEXT(Table3[[#This Row],[Nature Group]],"##")))</f>
        <v>20</v>
      </c>
      <c r="K27" s="19" t="str">
        <f>IFERROR(VLOOKUP(Table3[[#This Row],[Calculated Group]],NatureGroups[],2,FALSE),"Unknown")</f>
        <v>Non-current assets</v>
      </c>
      <c r="L27" s="19" t="str">
        <f>IF(AND(Table3[[#This Row],[Nature Group]]&gt;=61,Table3[[#This Row],[Nature Group]]&lt;90),VLOOKUP(Table3[[#This Row],[Nature Detail]],ExpenseCodes[],2,FALSE),"N/a")</f>
        <v>N/a</v>
      </c>
      <c r="N27" s="6">
        <v>10</v>
      </c>
      <c r="O27">
        <v>1</v>
      </c>
      <c r="P27">
        <v>2</v>
      </c>
      <c r="Q27" s="1" t="str">
        <f>Table6[[#This Row],[Entity]]&amp;"-"&amp;Table6[[#This Row],[Department]]</f>
        <v>10-1</v>
      </c>
      <c r="R27" t="str">
        <f>IFERROR(VLOOKUP(Table6[[#This Row],[EntDept]],DeptsLookup,2,FALSE),"Unknown")</f>
        <v>Unknown</v>
      </c>
      <c r="S27" t="str">
        <f>IFERROR(VLOOKUP(Table6[[#This Row],[Company]],Companies[],3,FALSE),"")</f>
        <v/>
      </c>
    </row>
    <row r="28" spans="1:19" x14ac:dyDescent="0.25">
      <c r="E28">
        <v>60000</v>
      </c>
      <c r="F28" t="s">
        <v>17</v>
      </c>
      <c r="H28" s="8" t="s">
        <v>38</v>
      </c>
      <c r="I28" s="8" t="s">
        <v>20</v>
      </c>
      <c r="J28" s="19">
        <f>_xlfn.NUMBERVALUE(IF(Table3[[#This Row],[Nature Group]]="91",_xlfn.CONCAT(Table3[[#This Row],[Nature Group]],LEFT(Table3[[#This Row],[Nature Detail]],1)),TEXT(Table3[[#This Row],[Nature Group]],"##")))</f>
        <v>21</v>
      </c>
      <c r="K28" s="19" t="str">
        <f>IFERROR(VLOOKUP(Table3[[#This Row],[Calculated Group]],NatureGroups[],2,FALSE),"Unknown")</f>
        <v>Unknown</v>
      </c>
      <c r="L28" s="19" t="str">
        <f>IF(AND(Table3[[#This Row],[Nature Group]]&gt;=61,Table3[[#This Row],[Nature Group]]&lt;90),VLOOKUP(Table3[[#This Row],[Nature Detail]],ExpenseCodes[],2,FALSE),"N/a")</f>
        <v>N/a</v>
      </c>
      <c r="N28" s="6">
        <v>10</v>
      </c>
      <c r="O28">
        <v>1</v>
      </c>
      <c r="P28">
        <v>3</v>
      </c>
      <c r="Q28" s="1" t="str">
        <f>Table6[[#This Row],[Entity]]&amp;"-"&amp;Table6[[#This Row],[Department]]</f>
        <v>10-1</v>
      </c>
      <c r="R28" t="str">
        <f>IFERROR(VLOOKUP(Table6[[#This Row],[EntDept]],DeptsLookup,2,FALSE),"Unknown")</f>
        <v>Unknown</v>
      </c>
      <c r="S28" t="str">
        <f>IFERROR(VLOOKUP(Table6[[#This Row],[Company]],Companies[],3,FALSE),"")</f>
        <v/>
      </c>
    </row>
    <row r="29" spans="1:19" x14ac:dyDescent="0.25">
      <c r="E29">
        <v>61000</v>
      </c>
      <c r="F29" t="s">
        <v>17</v>
      </c>
      <c r="H29" s="8" t="s">
        <v>38</v>
      </c>
      <c r="I29" s="8" t="s">
        <v>39</v>
      </c>
      <c r="J29" s="19">
        <f>_xlfn.NUMBERVALUE(IF(Table3[[#This Row],[Nature Group]]="91",_xlfn.CONCAT(Table3[[#This Row],[Nature Group]],LEFT(Table3[[#This Row],[Nature Detail]],1)),TEXT(Table3[[#This Row],[Nature Group]],"##")))</f>
        <v>21</v>
      </c>
      <c r="K29" s="19" t="str">
        <f>IFERROR(VLOOKUP(Table3[[#This Row],[Calculated Group]],NatureGroups[],2,FALSE),"Unknown")</f>
        <v>Unknown</v>
      </c>
      <c r="L29" s="19" t="str">
        <f>IF(AND(Table3[[#This Row],[Nature Group]]&gt;=61,Table3[[#This Row],[Nature Group]]&lt;90),VLOOKUP(Table3[[#This Row],[Nature Detail]],ExpenseCodes[],2,FALSE),"N/a")</f>
        <v>N/a</v>
      </c>
      <c r="N29" s="6">
        <v>10</v>
      </c>
      <c r="O29">
        <v>1</v>
      </c>
      <c r="P29">
        <v>4</v>
      </c>
      <c r="Q29" s="1" t="str">
        <f>Table6[[#This Row],[Entity]]&amp;"-"&amp;Table6[[#This Row],[Department]]</f>
        <v>10-1</v>
      </c>
      <c r="R29" t="str">
        <f>IFERROR(VLOOKUP(Table6[[#This Row],[EntDept]],DeptsLookup,2,FALSE),"Unknown")</f>
        <v>Unknown</v>
      </c>
      <c r="S29" t="str">
        <f>IFERROR(VLOOKUP(Table6[[#This Row],[Company]],Companies[],3,FALSE),"")</f>
        <v/>
      </c>
    </row>
    <row r="30" spans="1:19" x14ac:dyDescent="0.25">
      <c r="E30">
        <v>63000</v>
      </c>
      <c r="F30" t="s">
        <v>17</v>
      </c>
      <c r="H30" s="8" t="s">
        <v>40</v>
      </c>
      <c r="I30" s="8" t="s">
        <v>30</v>
      </c>
      <c r="J30" s="19">
        <f>_xlfn.NUMBERVALUE(IF(Table3[[#This Row],[Nature Group]]="91",_xlfn.CONCAT(Table3[[#This Row],[Nature Group]],LEFT(Table3[[#This Row],[Nature Detail]],1)),TEXT(Table3[[#This Row],[Nature Group]],"##")))</f>
        <v>22</v>
      </c>
      <c r="K30" s="19" t="str">
        <f>IFERROR(VLOOKUP(Table3[[#This Row],[Calculated Group]],NatureGroups[],2,FALSE),"Unknown")</f>
        <v>Unknown</v>
      </c>
      <c r="L30" s="19" t="str">
        <f>IF(AND(Table3[[#This Row],[Nature Group]]&gt;=61,Table3[[#This Row],[Nature Group]]&lt;90),VLOOKUP(Table3[[#This Row],[Nature Detail]],ExpenseCodes[],2,FALSE),"N/a")</f>
        <v>N/a</v>
      </c>
      <c r="N30" s="6">
        <v>10</v>
      </c>
      <c r="O30">
        <v>2</v>
      </c>
      <c r="P30">
        <v>0</v>
      </c>
      <c r="Q30" s="1" t="str">
        <f>Table6[[#This Row],[Entity]]&amp;"-"&amp;Table6[[#This Row],[Department]]</f>
        <v>10-2</v>
      </c>
      <c r="R30" t="str">
        <f>IFERROR(VLOOKUP(Table6[[#This Row],[EntDept]],DeptsLookup,2,FALSE),"Unknown")</f>
        <v>Unknown</v>
      </c>
      <c r="S30" t="str">
        <f>IFERROR(VLOOKUP(Table6[[#This Row],[Company]],Companies[],3,FALSE),"")</f>
        <v/>
      </c>
    </row>
    <row r="31" spans="1:19" x14ac:dyDescent="0.25">
      <c r="E31">
        <v>67000</v>
      </c>
      <c r="F31" t="s">
        <v>17</v>
      </c>
      <c r="H31" s="8" t="s">
        <v>40</v>
      </c>
      <c r="I31" s="8" t="s">
        <v>41</v>
      </c>
      <c r="J31" s="19">
        <f>_xlfn.NUMBERVALUE(IF(Table3[[#This Row],[Nature Group]]="91",_xlfn.CONCAT(Table3[[#This Row],[Nature Group]],LEFT(Table3[[#This Row],[Nature Detail]],1)),TEXT(Table3[[#This Row],[Nature Group]],"##")))</f>
        <v>22</v>
      </c>
      <c r="K31" s="19" t="str">
        <f>IFERROR(VLOOKUP(Table3[[#This Row],[Calculated Group]],NatureGroups[],2,FALSE),"Unknown")</f>
        <v>Unknown</v>
      </c>
      <c r="L31" s="19" t="str">
        <f>IF(AND(Table3[[#This Row],[Nature Group]]&gt;=61,Table3[[#This Row],[Nature Group]]&lt;90),VLOOKUP(Table3[[#This Row],[Nature Detail]],ExpenseCodes[],2,FALSE),"N/a")</f>
        <v>N/a</v>
      </c>
      <c r="N31" s="6">
        <v>10</v>
      </c>
      <c r="O31">
        <v>2</v>
      </c>
      <c r="P31">
        <v>1</v>
      </c>
      <c r="Q31" s="1" t="str">
        <f>Table6[[#This Row],[Entity]]&amp;"-"&amp;Table6[[#This Row],[Department]]</f>
        <v>10-2</v>
      </c>
      <c r="R31" t="str">
        <f>IFERROR(VLOOKUP(Table6[[#This Row],[EntDept]],DeptsLookup,2,FALSE),"Unknown")</f>
        <v>Unknown</v>
      </c>
      <c r="S31" t="str">
        <f>IFERROR(VLOOKUP(Table6[[#This Row],[Company]],Companies[],3,FALSE),"")</f>
        <v/>
      </c>
    </row>
    <row r="32" spans="1:19" x14ac:dyDescent="0.25">
      <c r="E32">
        <v>70000</v>
      </c>
      <c r="F32" t="s">
        <v>17</v>
      </c>
      <c r="H32" s="8" t="s">
        <v>40</v>
      </c>
      <c r="I32" s="8" t="s">
        <v>42</v>
      </c>
      <c r="J32" s="19">
        <f>_xlfn.NUMBERVALUE(IF(Table3[[#This Row],[Nature Group]]="91",_xlfn.CONCAT(Table3[[#This Row],[Nature Group]],LEFT(Table3[[#This Row],[Nature Detail]],1)),TEXT(Table3[[#This Row],[Nature Group]],"##")))</f>
        <v>22</v>
      </c>
      <c r="K32" s="19" t="str">
        <f>IFERROR(VLOOKUP(Table3[[#This Row],[Calculated Group]],NatureGroups[],2,FALSE),"Unknown")</f>
        <v>Unknown</v>
      </c>
      <c r="L32" s="19" t="str">
        <f>IF(AND(Table3[[#This Row],[Nature Group]]&gt;=61,Table3[[#This Row],[Nature Group]]&lt;90),VLOOKUP(Table3[[#This Row],[Nature Detail]],ExpenseCodes[],2,FALSE),"N/a")</f>
        <v>N/a</v>
      </c>
      <c r="N32" s="6">
        <v>10</v>
      </c>
      <c r="O32">
        <v>2</v>
      </c>
      <c r="P32">
        <v>3</v>
      </c>
      <c r="Q32" s="1" t="str">
        <f>Table6[[#This Row],[Entity]]&amp;"-"&amp;Table6[[#This Row],[Department]]</f>
        <v>10-2</v>
      </c>
      <c r="R32" t="str">
        <f>IFERROR(VLOOKUP(Table6[[#This Row],[EntDept]],DeptsLookup,2,FALSE),"Unknown")</f>
        <v>Unknown</v>
      </c>
      <c r="S32" t="str">
        <f>IFERROR(VLOOKUP(Table6[[#This Row],[Company]],Companies[],3,FALSE),"")</f>
        <v/>
      </c>
    </row>
    <row r="33" spans="5:19" x14ac:dyDescent="0.25">
      <c r="E33">
        <v>71000</v>
      </c>
      <c r="F33" t="s">
        <v>17</v>
      </c>
      <c r="H33" s="8" t="s">
        <v>40</v>
      </c>
      <c r="I33" s="8" t="s">
        <v>43</v>
      </c>
      <c r="J33" s="19">
        <f>_xlfn.NUMBERVALUE(IF(Table3[[#This Row],[Nature Group]]="91",_xlfn.CONCAT(Table3[[#This Row],[Nature Group]],LEFT(Table3[[#This Row],[Nature Detail]],1)),TEXT(Table3[[#This Row],[Nature Group]],"##")))</f>
        <v>22</v>
      </c>
      <c r="K33" s="19" t="str">
        <f>IFERROR(VLOOKUP(Table3[[#This Row],[Calculated Group]],NatureGroups[],2,FALSE),"Unknown")</f>
        <v>Unknown</v>
      </c>
      <c r="L33" s="19" t="str">
        <f>IF(AND(Table3[[#This Row],[Nature Group]]&gt;=61,Table3[[#This Row],[Nature Group]]&lt;90),VLOOKUP(Table3[[#This Row],[Nature Detail]],ExpenseCodes[],2,FALSE),"N/a")</f>
        <v>N/a</v>
      </c>
      <c r="N33" s="6">
        <v>10</v>
      </c>
      <c r="O33">
        <v>3</v>
      </c>
      <c r="P33">
        <v>0</v>
      </c>
      <c r="Q33" s="1" t="str">
        <f>Table6[[#This Row],[Entity]]&amp;"-"&amp;Table6[[#This Row],[Department]]</f>
        <v>10-3</v>
      </c>
      <c r="R33" t="str">
        <f>IFERROR(VLOOKUP(Table6[[#This Row],[EntDept]],DeptsLookup,2,FALSE),"Unknown")</f>
        <v>Unknown</v>
      </c>
      <c r="S33" t="str">
        <f>IFERROR(VLOOKUP(Table6[[#This Row],[Company]],Companies[],3,FALSE),"")</f>
        <v/>
      </c>
    </row>
    <row r="34" spans="5:19" x14ac:dyDescent="0.25">
      <c r="E34">
        <v>80000</v>
      </c>
      <c r="F34" t="s">
        <v>17</v>
      </c>
      <c r="H34" s="8" t="s">
        <v>40</v>
      </c>
      <c r="I34" s="8" t="s">
        <v>44</v>
      </c>
      <c r="J34" s="19">
        <f>_xlfn.NUMBERVALUE(IF(Table3[[#This Row],[Nature Group]]="91",_xlfn.CONCAT(Table3[[#This Row],[Nature Group]],LEFT(Table3[[#This Row],[Nature Detail]],1)),TEXT(Table3[[#This Row],[Nature Group]],"##")))</f>
        <v>22</v>
      </c>
      <c r="K34" s="19" t="str">
        <f>IFERROR(VLOOKUP(Table3[[#This Row],[Calculated Group]],NatureGroups[],2,FALSE),"Unknown")</f>
        <v>Unknown</v>
      </c>
      <c r="L34" s="19" t="str">
        <f>IF(AND(Table3[[#This Row],[Nature Group]]&gt;=61,Table3[[#This Row],[Nature Group]]&lt;90),VLOOKUP(Table3[[#This Row],[Nature Detail]],ExpenseCodes[],2,FALSE),"N/a")</f>
        <v>N/a</v>
      </c>
      <c r="N34" s="6">
        <v>10</v>
      </c>
      <c r="O34">
        <v>3</v>
      </c>
      <c r="P34">
        <v>1</v>
      </c>
      <c r="Q34" s="1" t="str">
        <f>Table6[[#This Row],[Entity]]&amp;"-"&amp;Table6[[#This Row],[Department]]</f>
        <v>10-3</v>
      </c>
      <c r="R34" t="str">
        <f>IFERROR(VLOOKUP(Table6[[#This Row],[EntDept]],DeptsLookup,2,FALSE),"Unknown")</f>
        <v>Unknown</v>
      </c>
      <c r="S34" t="str">
        <f>IFERROR(VLOOKUP(Table6[[#This Row],[Company]],Companies[],3,FALSE),"")</f>
        <v/>
      </c>
    </row>
    <row r="35" spans="5:19" x14ac:dyDescent="0.25">
      <c r="E35">
        <v>81000</v>
      </c>
      <c r="F35" t="s">
        <v>17</v>
      </c>
      <c r="H35" s="8" t="s">
        <v>40</v>
      </c>
      <c r="I35" s="8" t="s">
        <v>45</v>
      </c>
      <c r="J35" s="19">
        <f>_xlfn.NUMBERVALUE(IF(Table3[[#This Row],[Nature Group]]="91",_xlfn.CONCAT(Table3[[#This Row],[Nature Group]],LEFT(Table3[[#This Row],[Nature Detail]],1)),TEXT(Table3[[#This Row],[Nature Group]],"##")))</f>
        <v>22</v>
      </c>
      <c r="K35" s="19" t="str">
        <f>IFERROR(VLOOKUP(Table3[[#This Row],[Calculated Group]],NatureGroups[],2,FALSE),"Unknown")</f>
        <v>Unknown</v>
      </c>
      <c r="L35" s="19" t="str">
        <f>IF(AND(Table3[[#This Row],[Nature Group]]&gt;=61,Table3[[#This Row],[Nature Group]]&lt;90),VLOOKUP(Table3[[#This Row],[Nature Detail]],ExpenseCodes[],2,FALSE),"N/a")</f>
        <v>N/a</v>
      </c>
      <c r="N35" s="6">
        <v>10</v>
      </c>
      <c r="O35">
        <v>4</v>
      </c>
      <c r="P35">
        <v>0</v>
      </c>
      <c r="Q35" s="1" t="str">
        <f>Table6[[#This Row],[Entity]]&amp;"-"&amp;Table6[[#This Row],[Department]]</f>
        <v>10-4</v>
      </c>
      <c r="R35" t="str">
        <f>IFERROR(VLOOKUP(Table6[[#This Row],[EntDept]],DeptsLookup,2,FALSE),"Unknown")</f>
        <v>Unknown</v>
      </c>
      <c r="S35" t="str">
        <f>IFERROR(VLOOKUP(Table6[[#This Row],[Company]],Companies[],3,FALSE),"")</f>
        <v/>
      </c>
    </row>
    <row r="36" spans="5:19" x14ac:dyDescent="0.25">
      <c r="E36">
        <v>83000</v>
      </c>
      <c r="F36" t="s">
        <v>17</v>
      </c>
      <c r="H36" s="8" t="s">
        <v>40</v>
      </c>
      <c r="I36" s="8" t="s">
        <v>46</v>
      </c>
      <c r="J36" s="19">
        <f>_xlfn.NUMBERVALUE(IF(Table3[[#This Row],[Nature Group]]="91",_xlfn.CONCAT(Table3[[#This Row],[Nature Group]],LEFT(Table3[[#This Row],[Nature Detail]],1)),TEXT(Table3[[#This Row],[Nature Group]],"##")))</f>
        <v>22</v>
      </c>
      <c r="K36" s="19" t="str">
        <f>IFERROR(VLOOKUP(Table3[[#This Row],[Calculated Group]],NatureGroups[],2,FALSE),"Unknown")</f>
        <v>Unknown</v>
      </c>
      <c r="L36" s="19" t="str">
        <f>IF(AND(Table3[[#This Row],[Nature Group]]&gt;=61,Table3[[#This Row],[Nature Group]]&lt;90),VLOOKUP(Table3[[#This Row],[Nature Detail]],ExpenseCodes[],2,FALSE),"N/a")</f>
        <v>N/a</v>
      </c>
      <c r="N36" s="6">
        <v>10</v>
      </c>
      <c r="O36">
        <v>6</v>
      </c>
      <c r="P36">
        <v>0</v>
      </c>
      <c r="Q36" s="1" t="str">
        <f>Table6[[#This Row],[Entity]]&amp;"-"&amp;Table6[[#This Row],[Department]]</f>
        <v>10-6</v>
      </c>
      <c r="R36" t="str">
        <f>IFERROR(VLOOKUP(Table6[[#This Row],[EntDept]],DeptsLookup,2,FALSE),"Unknown")</f>
        <v>Unknown</v>
      </c>
      <c r="S36" t="str">
        <f>IFERROR(VLOOKUP(Table6[[#This Row],[Company]],Companies[],3,FALSE),"")</f>
        <v/>
      </c>
    </row>
    <row r="37" spans="5:19" x14ac:dyDescent="0.25">
      <c r="E37">
        <v>89000</v>
      </c>
      <c r="F37" t="s">
        <v>17</v>
      </c>
      <c r="H37" s="8" t="s">
        <v>40</v>
      </c>
      <c r="I37" s="8" t="s">
        <v>47</v>
      </c>
      <c r="J37" s="19">
        <f>_xlfn.NUMBERVALUE(IF(Table3[[#This Row],[Nature Group]]="91",_xlfn.CONCAT(Table3[[#This Row],[Nature Group]],LEFT(Table3[[#This Row],[Nature Detail]],1)),TEXT(Table3[[#This Row],[Nature Group]],"##")))</f>
        <v>22</v>
      </c>
      <c r="K37" s="19" t="str">
        <f>IFERROR(VLOOKUP(Table3[[#This Row],[Calculated Group]],NatureGroups[],2,FALSE),"Unknown")</f>
        <v>Unknown</v>
      </c>
      <c r="L37" s="19" t="str">
        <f>IF(AND(Table3[[#This Row],[Nature Group]]&gt;=61,Table3[[#This Row],[Nature Group]]&lt;90),VLOOKUP(Table3[[#This Row],[Nature Detail]],ExpenseCodes[],2,FALSE),"N/a")</f>
        <v>N/a</v>
      </c>
      <c r="N37" s="6">
        <v>10</v>
      </c>
      <c r="O37">
        <v>6</v>
      </c>
      <c r="P37">
        <v>1</v>
      </c>
      <c r="Q37" s="1" t="str">
        <f>Table6[[#This Row],[Entity]]&amp;"-"&amp;Table6[[#This Row],[Department]]</f>
        <v>10-6</v>
      </c>
      <c r="R37" t="str">
        <f>IFERROR(VLOOKUP(Table6[[#This Row],[EntDept]],DeptsLookup,2,FALSE),"Unknown")</f>
        <v>Unknown</v>
      </c>
      <c r="S37" t="str">
        <f>IFERROR(VLOOKUP(Table6[[#This Row],[Company]],Companies[],3,FALSE),"")</f>
        <v/>
      </c>
    </row>
    <row r="38" spans="5:19" x14ac:dyDescent="0.25">
      <c r="E38">
        <v>90000</v>
      </c>
      <c r="F38" t="s">
        <v>17</v>
      </c>
      <c r="H38" s="8" t="s">
        <v>40</v>
      </c>
      <c r="I38" s="8" t="s">
        <v>39</v>
      </c>
      <c r="J38" s="19">
        <f>_xlfn.NUMBERVALUE(IF(Table3[[#This Row],[Nature Group]]="91",_xlfn.CONCAT(Table3[[#This Row],[Nature Group]],LEFT(Table3[[#This Row],[Nature Detail]],1)),TEXT(Table3[[#This Row],[Nature Group]],"##")))</f>
        <v>22</v>
      </c>
      <c r="K38" s="19" t="str">
        <f>IFERROR(VLOOKUP(Table3[[#This Row],[Calculated Group]],NatureGroups[],2,FALSE),"Unknown")</f>
        <v>Unknown</v>
      </c>
      <c r="L38" s="19" t="str">
        <f>IF(AND(Table3[[#This Row],[Nature Group]]&gt;=61,Table3[[#This Row],[Nature Group]]&lt;90),VLOOKUP(Table3[[#This Row],[Nature Detail]],ExpenseCodes[],2,FALSE),"N/a")</f>
        <v>N/a</v>
      </c>
      <c r="N38" s="6">
        <v>10</v>
      </c>
      <c r="O38">
        <v>7</v>
      </c>
      <c r="P38">
        <v>0</v>
      </c>
      <c r="Q38" s="1" t="str">
        <f>Table6[[#This Row],[Entity]]&amp;"-"&amp;Table6[[#This Row],[Department]]</f>
        <v>10-7</v>
      </c>
      <c r="R38" t="str">
        <f>IFERROR(VLOOKUP(Table6[[#This Row],[EntDept]],DeptsLookup,2,FALSE),"Unknown")</f>
        <v>Unknown</v>
      </c>
      <c r="S38" t="str">
        <f>IFERROR(VLOOKUP(Table6[[#This Row],[Company]],Companies[],3,FALSE),"")</f>
        <v/>
      </c>
    </row>
    <row r="39" spans="5:19" x14ac:dyDescent="0.25">
      <c r="E39">
        <v>91000</v>
      </c>
      <c r="F39" t="s">
        <v>17</v>
      </c>
      <c r="H39" s="8" t="s">
        <v>40</v>
      </c>
      <c r="I39" s="8" t="s">
        <v>48</v>
      </c>
      <c r="J39" s="19">
        <f>_xlfn.NUMBERVALUE(IF(Table3[[#This Row],[Nature Group]]="91",_xlfn.CONCAT(Table3[[#This Row],[Nature Group]],LEFT(Table3[[#This Row],[Nature Detail]],1)),TEXT(Table3[[#This Row],[Nature Group]],"##")))</f>
        <v>22</v>
      </c>
      <c r="K39" s="19" t="str">
        <f>IFERROR(VLOOKUP(Table3[[#This Row],[Calculated Group]],NatureGroups[],2,FALSE),"Unknown")</f>
        <v>Unknown</v>
      </c>
      <c r="L39" s="19" t="str">
        <f>IF(AND(Table3[[#This Row],[Nature Group]]&gt;=61,Table3[[#This Row],[Nature Group]]&lt;90),VLOOKUP(Table3[[#This Row],[Nature Detail]],ExpenseCodes[],2,FALSE),"N/a")</f>
        <v>N/a</v>
      </c>
      <c r="N39" s="6">
        <v>10</v>
      </c>
      <c r="O39">
        <v>7</v>
      </c>
      <c r="P39">
        <v>1</v>
      </c>
      <c r="Q39" s="1" t="str">
        <f>Table6[[#This Row],[Entity]]&amp;"-"&amp;Table6[[#This Row],[Department]]</f>
        <v>10-7</v>
      </c>
      <c r="R39" t="str">
        <f>IFERROR(VLOOKUP(Table6[[#This Row],[EntDept]],DeptsLookup,2,FALSE),"Unknown")</f>
        <v>Unknown</v>
      </c>
      <c r="S39" t="str">
        <f>IFERROR(VLOOKUP(Table6[[#This Row],[Company]],Companies[],3,FALSE),"")</f>
        <v/>
      </c>
    </row>
    <row r="40" spans="5:19" x14ac:dyDescent="0.25">
      <c r="E40">
        <v>99000</v>
      </c>
      <c r="F40" t="s">
        <v>17</v>
      </c>
      <c r="H40" s="8" t="s">
        <v>40</v>
      </c>
      <c r="I40" s="8" t="s">
        <v>49</v>
      </c>
      <c r="J40" s="19">
        <f>_xlfn.NUMBERVALUE(IF(Table3[[#This Row],[Nature Group]]="91",_xlfn.CONCAT(Table3[[#This Row],[Nature Group]],LEFT(Table3[[#This Row],[Nature Detail]],1)),TEXT(Table3[[#This Row],[Nature Group]],"##")))</f>
        <v>22</v>
      </c>
      <c r="K40" s="19" t="str">
        <f>IFERROR(VLOOKUP(Table3[[#This Row],[Calculated Group]],NatureGroups[],2,FALSE),"Unknown")</f>
        <v>Unknown</v>
      </c>
      <c r="L40" s="19" t="str">
        <f>IF(AND(Table3[[#This Row],[Nature Group]]&gt;=61,Table3[[#This Row],[Nature Group]]&lt;90),VLOOKUP(Table3[[#This Row],[Nature Detail]],ExpenseCodes[],2,FALSE),"N/a")</f>
        <v>N/a</v>
      </c>
      <c r="N40" s="6">
        <v>10</v>
      </c>
      <c r="O40">
        <v>7</v>
      </c>
      <c r="P40">
        <v>2</v>
      </c>
      <c r="Q40" s="1" t="str">
        <f>Table6[[#This Row],[Entity]]&amp;"-"&amp;Table6[[#This Row],[Department]]</f>
        <v>10-7</v>
      </c>
      <c r="R40" t="str">
        <f>IFERROR(VLOOKUP(Table6[[#This Row],[EntDept]],DeptsLookup,2,FALSE),"Unknown")</f>
        <v>Unknown</v>
      </c>
      <c r="S40" t="str">
        <f>IFERROR(VLOOKUP(Table6[[#This Row],[Company]],Companies[],3,FALSE),"")</f>
        <v/>
      </c>
    </row>
    <row r="41" spans="5:19" x14ac:dyDescent="0.25">
      <c r="H41" s="8" t="s">
        <v>40</v>
      </c>
      <c r="I41" s="8" t="s">
        <v>50</v>
      </c>
      <c r="J41" s="19">
        <f>_xlfn.NUMBERVALUE(IF(Table3[[#This Row],[Nature Group]]="91",_xlfn.CONCAT(Table3[[#This Row],[Nature Group]],LEFT(Table3[[#This Row],[Nature Detail]],1)),TEXT(Table3[[#This Row],[Nature Group]],"##")))</f>
        <v>22</v>
      </c>
      <c r="K41" s="19" t="str">
        <f>IFERROR(VLOOKUP(Table3[[#This Row],[Calculated Group]],NatureGroups[],2,FALSE),"Unknown")</f>
        <v>Unknown</v>
      </c>
      <c r="L41" s="19" t="str">
        <f>IF(AND(Table3[[#This Row],[Nature Group]]&gt;=61,Table3[[#This Row],[Nature Group]]&lt;90),VLOOKUP(Table3[[#This Row],[Nature Detail]],ExpenseCodes[],2,FALSE),"N/a")</f>
        <v>N/a</v>
      </c>
      <c r="N41" s="6">
        <v>10</v>
      </c>
      <c r="O41">
        <v>7</v>
      </c>
      <c r="P41">
        <v>3</v>
      </c>
      <c r="Q41" s="1" t="str">
        <f>Table6[[#This Row],[Entity]]&amp;"-"&amp;Table6[[#This Row],[Department]]</f>
        <v>10-7</v>
      </c>
      <c r="R41" t="str">
        <f>IFERROR(VLOOKUP(Table6[[#This Row],[EntDept]],DeptsLookup,2,FALSE),"Unknown")</f>
        <v>Unknown</v>
      </c>
      <c r="S41" t="str">
        <f>IFERROR(VLOOKUP(Table6[[#This Row],[Company]],Companies[],3,FALSE),"")</f>
        <v/>
      </c>
    </row>
    <row r="42" spans="5:19" x14ac:dyDescent="0.25">
      <c r="H42" s="8" t="s">
        <v>40</v>
      </c>
      <c r="I42" s="8" t="s">
        <v>51</v>
      </c>
      <c r="J42" s="19">
        <f>_xlfn.NUMBERVALUE(IF(Table3[[#This Row],[Nature Group]]="91",_xlfn.CONCAT(Table3[[#This Row],[Nature Group]],LEFT(Table3[[#This Row],[Nature Detail]],1)),TEXT(Table3[[#This Row],[Nature Group]],"##")))</f>
        <v>22</v>
      </c>
      <c r="K42" s="19" t="str">
        <f>IFERROR(VLOOKUP(Table3[[#This Row],[Calculated Group]],NatureGroups[],2,FALSE),"Unknown")</f>
        <v>Unknown</v>
      </c>
      <c r="L42" s="19" t="str">
        <f>IF(AND(Table3[[#This Row],[Nature Group]]&gt;=61,Table3[[#This Row],[Nature Group]]&lt;90),VLOOKUP(Table3[[#This Row],[Nature Detail]],ExpenseCodes[],2,FALSE),"N/a")</f>
        <v>N/a</v>
      </c>
      <c r="N42" s="6">
        <v>10</v>
      </c>
      <c r="O42">
        <v>7</v>
      </c>
      <c r="P42">
        <v>4</v>
      </c>
      <c r="Q42" s="1" t="str">
        <f>Table6[[#This Row],[Entity]]&amp;"-"&amp;Table6[[#This Row],[Department]]</f>
        <v>10-7</v>
      </c>
      <c r="R42" t="str">
        <f>IFERROR(VLOOKUP(Table6[[#This Row],[EntDept]],DeptsLookup,2,FALSE),"Unknown")</f>
        <v>Unknown</v>
      </c>
      <c r="S42" t="str">
        <f>IFERROR(VLOOKUP(Table6[[#This Row],[Company]],Companies[],3,FALSE),"")</f>
        <v/>
      </c>
    </row>
    <row r="43" spans="5:19" x14ac:dyDescent="0.25">
      <c r="H43" s="8" t="s">
        <v>40</v>
      </c>
      <c r="I43" s="8" t="s">
        <v>52</v>
      </c>
      <c r="J43" s="19">
        <f>_xlfn.NUMBERVALUE(IF(Table3[[#This Row],[Nature Group]]="91",_xlfn.CONCAT(Table3[[#This Row],[Nature Group]],LEFT(Table3[[#This Row],[Nature Detail]],1)),TEXT(Table3[[#This Row],[Nature Group]],"##")))</f>
        <v>22</v>
      </c>
      <c r="K43" s="19" t="str">
        <f>IFERROR(VLOOKUP(Table3[[#This Row],[Calculated Group]],NatureGroups[],2,FALSE),"Unknown")</f>
        <v>Unknown</v>
      </c>
      <c r="L43" s="19" t="str">
        <f>IF(AND(Table3[[#This Row],[Nature Group]]&gt;=61,Table3[[#This Row],[Nature Group]]&lt;90),VLOOKUP(Table3[[#This Row],[Nature Detail]],ExpenseCodes[],2,FALSE),"N/a")</f>
        <v>N/a</v>
      </c>
      <c r="N43" s="6">
        <v>10</v>
      </c>
      <c r="O43">
        <v>7</v>
      </c>
      <c r="P43">
        <v>5</v>
      </c>
      <c r="Q43" s="1" t="str">
        <f>Table6[[#This Row],[Entity]]&amp;"-"&amp;Table6[[#This Row],[Department]]</f>
        <v>10-7</v>
      </c>
      <c r="R43" t="str">
        <f>IFERROR(VLOOKUP(Table6[[#This Row],[EntDept]],DeptsLookup,2,FALSE),"Unknown")</f>
        <v>Unknown</v>
      </c>
      <c r="S43" t="str">
        <f>IFERROR(VLOOKUP(Table6[[#This Row],[Company]],Companies[],3,FALSE),"")</f>
        <v/>
      </c>
    </row>
    <row r="44" spans="5:19" x14ac:dyDescent="0.25">
      <c r="H44" s="8" t="s">
        <v>40</v>
      </c>
      <c r="I44" s="8" t="s">
        <v>53</v>
      </c>
      <c r="J44" s="19">
        <f>_xlfn.NUMBERVALUE(IF(Table3[[#This Row],[Nature Group]]="91",_xlfn.CONCAT(Table3[[#This Row],[Nature Group]],LEFT(Table3[[#This Row],[Nature Detail]],1)),TEXT(Table3[[#This Row],[Nature Group]],"##")))</f>
        <v>22</v>
      </c>
      <c r="K44" s="19" t="str">
        <f>IFERROR(VLOOKUP(Table3[[#This Row],[Calculated Group]],NatureGroups[],2,FALSE),"Unknown")</f>
        <v>Unknown</v>
      </c>
      <c r="L44" s="19" t="str">
        <f>IF(AND(Table3[[#This Row],[Nature Group]]&gt;=61,Table3[[#This Row],[Nature Group]]&lt;90),VLOOKUP(Table3[[#This Row],[Nature Detail]],ExpenseCodes[],2,FALSE),"N/a")</f>
        <v>N/a</v>
      </c>
      <c r="N44" s="6">
        <v>10</v>
      </c>
      <c r="O44">
        <v>7</v>
      </c>
      <c r="P44">
        <v>12</v>
      </c>
      <c r="Q44" s="1" t="str">
        <f>Table6[[#This Row],[Entity]]&amp;"-"&amp;Table6[[#This Row],[Department]]</f>
        <v>10-7</v>
      </c>
      <c r="R44" t="str">
        <f>IFERROR(VLOOKUP(Table6[[#This Row],[EntDept]],DeptsLookup,2,FALSE),"Unknown")</f>
        <v>Unknown</v>
      </c>
      <c r="S44" t="str">
        <f>IFERROR(VLOOKUP(Table6[[#This Row],[Company]],Companies[],3,FALSE),"")</f>
        <v>PSM</v>
      </c>
    </row>
    <row r="45" spans="5:19" x14ac:dyDescent="0.25">
      <c r="H45" s="8" t="s">
        <v>40</v>
      </c>
      <c r="I45" s="8" t="s">
        <v>54</v>
      </c>
      <c r="J45" s="19">
        <f>_xlfn.NUMBERVALUE(IF(Table3[[#This Row],[Nature Group]]="91",_xlfn.CONCAT(Table3[[#This Row],[Nature Group]],LEFT(Table3[[#This Row],[Nature Detail]],1)),TEXT(Table3[[#This Row],[Nature Group]],"##")))</f>
        <v>22</v>
      </c>
      <c r="K45" s="19" t="str">
        <f>IFERROR(VLOOKUP(Table3[[#This Row],[Calculated Group]],NatureGroups[],2,FALSE),"Unknown")</f>
        <v>Unknown</v>
      </c>
      <c r="L45" s="19" t="str">
        <f>IF(AND(Table3[[#This Row],[Nature Group]]&gt;=61,Table3[[#This Row],[Nature Group]]&lt;90),VLOOKUP(Table3[[#This Row],[Nature Detail]],ExpenseCodes[],2,FALSE),"N/a")</f>
        <v>N/a</v>
      </c>
      <c r="N45" s="6">
        <v>10</v>
      </c>
      <c r="O45">
        <v>7</v>
      </c>
      <c r="P45">
        <v>21</v>
      </c>
      <c r="Q45" s="1" t="str">
        <f>Table6[[#This Row],[Entity]]&amp;"-"&amp;Table6[[#This Row],[Department]]</f>
        <v>10-7</v>
      </c>
      <c r="R45" t="str">
        <f>IFERROR(VLOOKUP(Table6[[#This Row],[EntDept]],DeptsLookup,2,FALSE),"Unknown")</f>
        <v>Unknown</v>
      </c>
      <c r="S45" t="str">
        <f>IFERROR(VLOOKUP(Table6[[#This Row],[Company]],Companies[],3,FALSE),"")</f>
        <v>PRDT</v>
      </c>
    </row>
    <row r="46" spans="5:19" x14ac:dyDescent="0.25">
      <c r="H46" s="8" t="s">
        <v>40</v>
      </c>
      <c r="I46" s="8" t="s">
        <v>55</v>
      </c>
      <c r="J46" s="19">
        <f>_xlfn.NUMBERVALUE(IF(Table3[[#This Row],[Nature Group]]="91",_xlfn.CONCAT(Table3[[#This Row],[Nature Group]],LEFT(Table3[[#This Row],[Nature Detail]],1)),TEXT(Table3[[#This Row],[Nature Group]],"##")))</f>
        <v>22</v>
      </c>
      <c r="K46" s="19" t="str">
        <f>IFERROR(VLOOKUP(Table3[[#This Row],[Calculated Group]],NatureGroups[],2,FALSE),"Unknown")</f>
        <v>Unknown</v>
      </c>
      <c r="L46" s="19" t="str">
        <f>IF(AND(Table3[[#This Row],[Nature Group]]&gt;=61,Table3[[#This Row],[Nature Group]]&lt;90),VLOOKUP(Table3[[#This Row],[Nature Detail]],ExpenseCodes[],2,FALSE),"N/a")</f>
        <v>N/a</v>
      </c>
      <c r="N46" s="6">
        <v>10</v>
      </c>
      <c r="O46">
        <v>7</v>
      </c>
      <c r="P46">
        <v>40</v>
      </c>
      <c r="Q46" s="1" t="str">
        <f>Table6[[#This Row],[Entity]]&amp;"-"&amp;Table6[[#This Row],[Department]]</f>
        <v>10-7</v>
      </c>
      <c r="R46" t="str">
        <f>IFERROR(VLOOKUP(Table6[[#This Row],[EntDept]],DeptsLookup,2,FALSE),"Unknown")</f>
        <v>Unknown</v>
      </c>
      <c r="S46" t="str">
        <f>IFERROR(VLOOKUP(Table6[[#This Row],[Company]],Companies[],3,FALSE),"")</f>
        <v>PLI</v>
      </c>
    </row>
    <row r="47" spans="5:19" x14ac:dyDescent="0.25">
      <c r="H47" s="8" t="s">
        <v>40</v>
      </c>
      <c r="I47" s="8" t="s">
        <v>56</v>
      </c>
      <c r="J47" s="19">
        <f>_xlfn.NUMBERVALUE(IF(Table3[[#This Row],[Nature Group]]="91",_xlfn.CONCAT(Table3[[#This Row],[Nature Group]],LEFT(Table3[[#This Row],[Nature Detail]],1)),TEXT(Table3[[#This Row],[Nature Group]],"##")))</f>
        <v>22</v>
      </c>
      <c r="K47" s="19" t="str">
        <f>IFERROR(VLOOKUP(Table3[[#This Row],[Calculated Group]],NatureGroups[],2,FALSE),"Unknown")</f>
        <v>Unknown</v>
      </c>
      <c r="L47" s="19" t="str">
        <f>IF(AND(Table3[[#This Row],[Nature Group]]&gt;=61,Table3[[#This Row],[Nature Group]]&lt;90),VLOOKUP(Table3[[#This Row],[Nature Detail]],ExpenseCodes[],2,FALSE),"N/a")</f>
        <v>N/a</v>
      </c>
      <c r="N47" s="6">
        <v>10</v>
      </c>
      <c r="O47">
        <v>7</v>
      </c>
      <c r="P47">
        <v>42</v>
      </c>
      <c r="Q47" s="1" t="str">
        <f>Table6[[#This Row],[Entity]]&amp;"-"&amp;Table6[[#This Row],[Department]]</f>
        <v>10-7</v>
      </c>
      <c r="R47" t="str">
        <f>IFERROR(VLOOKUP(Table6[[#This Row],[EntDept]],DeptsLookup,2,FALSE),"Unknown")</f>
        <v>Unknown</v>
      </c>
      <c r="S47" t="str">
        <f>IFERROR(VLOOKUP(Table6[[#This Row],[Company]],Companies[],3,FALSE),"")</f>
        <v>PMI</v>
      </c>
    </row>
    <row r="48" spans="5:19" x14ac:dyDescent="0.25">
      <c r="H48" s="8" t="s">
        <v>40</v>
      </c>
      <c r="I48" s="8" t="s">
        <v>57</v>
      </c>
      <c r="J48" s="19">
        <f>_xlfn.NUMBERVALUE(IF(Table3[[#This Row],[Nature Group]]="91",_xlfn.CONCAT(Table3[[#This Row],[Nature Group]],LEFT(Table3[[#This Row],[Nature Detail]],1)),TEXT(Table3[[#This Row],[Nature Group]],"##")))</f>
        <v>22</v>
      </c>
      <c r="K48" s="19" t="str">
        <f>IFERROR(VLOOKUP(Table3[[#This Row],[Calculated Group]],NatureGroups[],2,FALSE),"Unknown")</f>
        <v>Unknown</v>
      </c>
      <c r="L48" s="19" t="str">
        <f>IF(AND(Table3[[#This Row],[Nature Group]]&gt;=61,Table3[[#This Row],[Nature Group]]&lt;90),VLOOKUP(Table3[[#This Row],[Nature Detail]],ExpenseCodes[],2,FALSE),"N/a")</f>
        <v>N/a</v>
      </c>
      <c r="N48" s="6">
        <v>10</v>
      </c>
      <c r="O48">
        <v>8</v>
      </c>
      <c r="P48">
        <v>0</v>
      </c>
      <c r="Q48" s="1" t="str">
        <f>Table6[[#This Row],[Entity]]&amp;"-"&amp;Table6[[#This Row],[Department]]</f>
        <v>10-8</v>
      </c>
      <c r="R48" t="str">
        <f>IFERROR(VLOOKUP(Table6[[#This Row],[EntDept]],DeptsLookup,2,FALSE),"Unknown")</f>
        <v>Unknown</v>
      </c>
      <c r="S48" t="str">
        <f>IFERROR(VLOOKUP(Table6[[#This Row],[Company]],Companies[],3,FALSE),"")</f>
        <v/>
      </c>
    </row>
    <row r="49" spans="8:19" x14ac:dyDescent="0.25">
      <c r="H49" s="8" t="s">
        <v>58</v>
      </c>
      <c r="I49" s="8" t="s">
        <v>30</v>
      </c>
      <c r="J49" s="19">
        <f>_xlfn.NUMBERVALUE(IF(Table3[[#This Row],[Nature Group]]="91",_xlfn.CONCAT(Table3[[#This Row],[Nature Group]],LEFT(Table3[[#This Row],[Nature Detail]],1)),TEXT(Table3[[#This Row],[Nature Group]],"##")))</f>
        <v>23</v>
      </c>
      <c r="K49" s="19" t="str">
        <f>IFERROR(VLOOKUP(Table3[[#This Row],[Calculated Group]],NatureGroups[],2,FALSE),"Unknown")</f>
        <v>Unknown</v>
      </c>
      <c r="L49" s="19" t="str">
        <f>IF(AND(Table3[[#This Row],[Nature Group]]&gt;=61,Table3[[#This Row],[Nature Group]]&lt;90),VLOOKUP(Table3[[#This Row],[Nature Detail]],ExpenseCodes[],2,FALSE),"N/a")</f>
        <v>N/a</v>
      </c>
      <c r="N49" s="6">
        <v>10</v>
      </c>
      <c r="O49">
        <v>8</v>
      </c>
      <c r="P49">
        <v>1</v>
      </c>
      <c r="Q49" s="1" t="str">
        <f>Table6[[#This Row],[Entity]]&amp;"-"&amp;Table6[[#This Row],[Department]]</f>
        <v>10-8</v>
      </c>
      <c r="R49" t="str">
        <f>IFERROR(VLOOKUP(Table6[[#This Row],[EntDept]],DeptsLookup,2,FALSE),"Unknown")</f>
        <v>Unknown</v>
      </c>
      <c r="S49" t="str">
        <f>IFERROR(VLOOKUP(Table6[[#This Row],[Company]],Companies[],3,FALSE),"")</f>
        <v/>
      </c>
    </row>
    <row r="50" spans="8:19" x14ac:dyDescent="0.25">
      <c r="H50" s="8" t="s">
        <v>58</v>
      </c>
      <c r="I50" s="8" t="s">
        <v>41</v>
      </c>
      <c r="J50" s="19">
        <f>_xlfn.NUMBERVALUE(IF(Table3[[#This Row],[Nature Group]]="91",_xlfn.CONCAT(Table3[[#This Row],[Nature Group]],LEFT(Table3[[#This Row],[Nature Detail]],1)),TEXT(Table3[[#This Row],[Nature Group]],"##")))</f>
        <v>23</v>
      </c>
      <c r="K50" s="19" t="str">
        <f>IFERROR(VLOOKUP(Table3[[#This Row],[Calculated Group]],NatureGroups[],2,FALSE),"Unknown")</f>
        <v>Unknown</v>
      </c>
      <c r="L50" s="19" t="str">
        <f>IF(AND(Table3[[#This Row],[Nature Group]]&gt;=61,Table3[[#This Row],[Nature Group]]&lt;90),VLOOKUP(Table3[[#This Row],[Nature Detail]],ExpenseCodes[],2,FALSE),"N/a")</f>
        <v>N/a</v>
      </c>
      <c r="N50" s="6">
        <v>10</v>
      </c>
      <c r="O50">
        <v>9</v>
      </c>
      <c r="P50">
        <v>0</v>
      </c>
      <c r="Q50" s="1" t="str">
        <f>Table6[[#This Row],[Entity]]&amp;"-"&amp;Table6[[#This Row],[Department]]</f>
        <v>10-9</v>
      </c>
      <c r="R50" t="str">
        <f>IFERROR(VLOOKUP(Table6[[#This Row],[EntDept]],DeptsLookup,2,FALSE),"Unknown")</f>
        <v>Unknown</v>
      </c>
      <c r="S50" t="str">
        <f>IFERROR(VLOOKUP(Table6[[#This Row],[Company]],Companies[],3,FALSE),"")</f>
        <v/>
      </c>
    </row>
    <row r="51" spans="8:19" x14ac:dyDescent="0.25">
      <c r="H51" s="8" t="s">
        <v>58</v>
      </c>
      <c r="I51" s="8" t="s">
        <v>42</v>
      </c>
      <c r="J51" s="19">
        <f>_xlfn.NUMBERVALUE(IF(Table3[[#This Row],[Nature Group]]="91",_xlfn.CONCAT(Table3[[#This Row],[Nature Group]],LEFT(Table3[[#This Row],[Nature Detail]],1)),TEXT(Table3[[#This Row],[Nature Group]],"##")))</f>
        <v>23</v>
      </c>
      <c r="K51" s="19" t="str">
        <f>IFERROR(VLOOKUP(Table3[[#This Row],[Calculated Group]],NatureGroups[],2,FALSE),"Unknown")</f>
        <v>Unknown</v>
      </c>
      <c r="L51" s="19" t="str">
        <f>IF(AND(Table3[[#This Row],[Nature Group]]&gt;=61,Table3[[#This Row],[Nature Group]]&lt;90),VLOOKUP(Table3[[#This Row],[Nature Detail]],ExpenseCodes[],2,FALSE),"N/a")</f>
        <v>N/a</v>
      </c>
      <c r="N51" s="6">
        <v>11</v>
      </c>
      <c r="O51">
        <v>0</v>
      </c>
      <c r="P51">
        <v>0</v>
      </c>
      <c r="Q51" s="1" t="str">
        <f>Table6[[#This Row],[Entity]]&amp;"-"&amp;Table6[[#This Row],[Department]]</f>
        <v>11-0</v>
      </c>
      <c r="R51" t="str">
        <f>IFERROR(VLOOKUP(Table6[[#This Row],[EntDept]],DeptsLookup,2,FALSE),"Unknown")</f>
        <v>No Dept</v>
      </c>
      <c r="S51" t="str">
        <f>IFERROR(VLOOKUP(Table6[[#This Row],[Company]],Companies[],3,FALSE),"")</f>
        <v/>
      </c>
    </row>
    <row r="52" spans="8:19" x14ac:dyDescent="0.25">
      <c r="H52" s="8" t="s">
        <v>58</v>
      </c>
      <c r="I52" s="8" t="s">
        <v>43</v>
      </c>
      <c r="J52" s="19">
        <f>_xlfn.NUMBERVALUE(IF(Table3[[#This Row],[Nature Group]]="91",_xlfn.CONCAT(Table3[[#This Row],[Nature Group]],LEFT(Table3[[#This Row],[Nature Detail]],1)),TEXT(Table3[[#This Row],[Nature Group]],"##")))</f>
        <v>23</v>
      </c>
      <c r="K52" s="19" t="str">
        <f>IFERROR(VLOOKUP(Table3[[#This Row],[Calculated Group]],NatureGroups[],2,FALSE),"Unknown")</f>
        <v>Unknown</v>
      </c>
      <c r="L52" s="19" t="str">
        <f>IF(AND(Table3[[#This Row],[Nature Group]]&gt;=61,Table3[[#This Row],[Nature Group]]&lt;90),VLOOKUP(Table3[[#This Row],[Nature Detail]],ExpenseCodes[],2,FALSE),"N/a")</f>
        <v>N/a</v>
      </c>
      <c r="N52" s="6">
        <v>11</v>
      </c>
      <c r="O52">
        <v>0</v>
      </c>
      <c r="P52">
        <v>1</v>
      </c>
      <c r="Q52" s="1" t="str">
        <f>Table6[[#This Row],[Entity]]&amp;"-"&amp;Table6[[#This Row],[Department]]</f>
        <v>11-0</v>
      </c>
      <c r="R52" t="str">
        <f>IFERROR(VLOOKUP(Table6[[#This Row],[EntDept]],DeptsLookup,2,FALSE),"Unknown")</f>
        <v>No Dept</v>
      </c>
      <c r="S52" t="str">
        <f>IFERROR(VLOOKUP(Table6[[#This Row],[Company]],Companies[],3,FALSE),"")</f>
        <v/>
      </c>
    </row>
    <row r="53" spans="8:19" x14ac:dyDescent="0.25">
      <c r="H53" s="8" t="s">
        <v>58</v>
      </c>
      <c r="I53" s="8" t="s">
        <v>59</v>
      </c>
      <c r="J53" s="19">
        <f>_xlfn.NUMBERVALUE(IF(Table3[[#This Row],[Nature Group]]="91",_xlfn.CONCAT(Table3[[#This Row],[Nature Group]],LEFT(Table3[[#This Row],[Nature Detail]],1)),TEXT(Table3[[#This Row],[Nature Group]],"##")))</f>
        <v>23</v>
      </c>
      <c r="K53" s="19" t="str">
        <f>IFERROR(VLOOKUP(Table3[[#This Row],[Calculated Group]],NatureGroups[],2,FALSE),"Unknown")</f>
        <v>Unknown</v>
      </c>
      <c r="L53" s="19" t="str">
        <f>IF(AND(Table3[[#This Row],[Nature Group]]&gt;=61,Table3[[#This Row],[Nature Group]]&lt;90),VLOOKUP(Table3[[#This Row],[Nature Detail]],ExpenseCodes[],2,FALSE),"N/a")</f>
        <v>N/a</v>
      </c>
      <c r="N53" s="6">
        <v>11</v>
      </c>
      <c r="O53">
        <v>0</v>
      </c>
      <c r="P53">
        <v>12</v>
      </c>
      <c r="Q53" s="1" t="str">
        <f>Table6[[#This Row],[Entity]]&amp;"-"&amp;Table6[[#This Row],[Department]]</f>
        <v>11-0</v>
      </c>
      <c r="R53" t="str">
        <f>IFERROR(VLOOKUP(Table6[[#This Row],[EntDept]],DeptsLookup,2,FALSE),"Unknown")</f>
        <v>No Dept</v>
      </c>
      <c r="S53" t="str">
        <f>IFERROR(VLOOKUP(Table6[[#This Row],[Company]],Companies[],3,FALSE),"")</f>
        <v>PSM</v>
      </c>
    </row>
    <row r="54" spans="8:19" x14ac:dyDescent="0.25">
      <c r="H54" s="8" t="s">
        <v>58</v>
      </c>
      <c r="I54" s="8" t="s">
        <v>44</v>
      </c>
      <c r="J54" s="19">
        <f>_xlfn.NUMBERVALUE(IF(Table3[[#This Row],[Nature Group]]="91",_xlfn.CONCAT(Table3[[#This Row],[Nature Group]],LEFT(Table3[[#This Row],[Nature Detail]],1)),TEXT(Table3[[#This Row],[Nature Group]],"##")))</f>
        <v>23</v>
      </c>
      <c r="K54" s="19" t="str">
        <f>IFERROR(VLOOKUP(Table3[[#This Row],[Calculated Group]],NatureGroups[],2,FALSE),"Unknown")</f>
        <v>Unknown</v>
      </c>
      <c r="L54" s="19" t="str">
        <f>IF(AND(Table3[[#This Row],[Nature Group]]&gt;=61,Table3[[#This Row],[Nature Group]]&lt;90),VLOOKUP(Table3[[#This Row],[Nature Detail]],ExpenseCodes[],2,FALSE),"N/a")</f>
        <v>N/a</v>
      </c>
      <c r="N54" s="6">
        <v>11</v>
      </c>
      <c r="O54">
        <v>0</v>
      </c>
      <c r="P54">
        <v>40</v>
      </c>
      <c r="Q54" s="1" t="str">
        <f>Table6[[#This Row],[Entity]]&amp;"-"&amp;Table6[[#This Row],[Department]]</f>
        <v>11-0</v>
      </c>
      <c r="R54" t="str">
        <f>IFERROR(VLOOKUP(Table6[[#This Row],[EntDept]],DeptsLookup,2,FALSE),"Unknown")</f>
        <v>No Dept</v>
      </c>
      <c r="S54" t="str">
        <f>IFERROR(VLOOKUP(Table6[[#This Row],[Company]],Companies[],3,FALSE),"")</f>
        <v>PLI</v>
      </c>
    </row>
    <row r="55" spans="8:19" x14ac:dyDescent="0.25">
      <c r="H55" s="8" t="s">
        <v>58</v>
      </c>
      <c r="I55" s="8" t="s">
        <v>45</v>
      </c>
      <c r="J55" s="19">
        <f>_xlfn.NUMBERVALUE(IF(Table3[[#This Row],[Nature Group]]="91",_xlfn.CONCAT(Table3[[#This Row],[Nature Group]],LEFT(Table3[[#This Row],[Nature Detail]],1)),TEXT(Table3[[#This Row],[Nature Group]],"##")))</f>
        <v>23</v>
      </c>
      <c r="K55" s="19" t="str">
        <f>IFERROR(VLOOKUP(Table3[[#This Row],[Calculated Group]],NatureGroups[],2,FALSE),"Unknown")</f>
        <v>Unknown</v>
      </c>
      <c r="L55" s="19" t="str">
        <f>IF(AND(Table3[[#This Row],[Nature Group]]&gt;=61,Table3[[#This Row],[Nature Group]]&lt;90),VLOOKUP(Table3[[#This Row],[Nature Detail]],ExpenseCodes[],2,FALSE),"N/a")</f>
        <v>N/a</v>
      </c>
      <c r="N55" s="6">
        <v>11</v>
      </c>
      <c r="O55">
        <v>0</v>
      </c>
      <c r="P55">
        <v>41</v>
      </c>
      <c r="Q55" s="1" t="str">
        <f>Table6[[#This Row],[Entity]]&amp;"-"&amp;Table6[[#This Row],[Department]]</f>
        <v>11-0</v>
      </c>
      <c r="R55" t="str">
        <f>IFERROR(VLOOKUP(Table6[[#This Row],[EntDept]],DeptsLookup,2,FALSE),"Unknown")</f>
        <v>No Dept</v>
      </c>
      <c r="S55" t="str">
        <f>IFERROR(VLOOKUP(Table6[[#This Row],[Company]],Companies[],3,FALSE),"")</f>
        <v>PBI</v>
      </c>
    </row>
    <row r="56" spans="8:19" x14ac:dyDescent="0.25">
      <c r="H56" s="8" t="s">
        <v>58</v>
      </c>
      <c r="I56" s="8" t="s">
        <v>46</v>
      </c>
      <c r="J56" s="19">
        <f>_xlfn.NUMBERVALUE(IF(Table3[[#This Row],[Nature Group]]="91",_xlfn.CONCAT(Table3[[#This Row],[Nature Group]],LEFT(Table3[[#This Row],[Nature Detail]],1)),TEXT(Table3[[#This Row],[Nature Group]],"##")))</f>
        <v>23</v>
      </c>
      <c r="K56" s="19" t="str">
        <f>IFERROR(VLOOKUP(Table3[[#This Row],[Calculated Group]],NatureGroups[],2,FALSE),"Unknown")</f>
        <v>Unknown</v>
      </c>
      <c r="L56" s="19" t="str">
        <f>IF(AND(Table3[[#This Row],[Nature Group]]&gt;=61,Table3[[#This Row],[Nature Group]]&lt;90),VLOOKUP(Table3[[#This Row],[Nature Detail]],ExpenseCodes[],2,FALSE),"N/a")</f>
        <v>N/a</v>
      </c>
      <c r="N56" s="6">
        <v>11</v>
      </c>
      <c r="O56">
        <v>2</v>
      </c>
      <c r="P56">
        <v>0</v>
      </c>
      <c r="Q56" s="1" t="str">
        <f>Table6[[#This Row],[Entity]]&amp;"-"&amp;Table6[[#This Row],[Department]]</f>
        <v>11-2</v>
      </c>
      <c r="R56" t="str">
        <f>IFERROR(VLOOKUP(Table6[[#This Row],[EntDept]],DeptsLookup,2,FALSE),"Unknown")</f>
        <v>Unknown</v>
      </c>
      <c r="S56" t="str">
        <f>IFERROR(VLOOKUP(Table6[[#This Row],[Company]],Companies[],3,FALSE),"")</f>
        <v/>
      </c>
    </row>
    <row r="57" spans="8:19" x14ac:dyDescent="0.25">
      <c r="H57" s="8" t="s">
        <v>58</v>
      </c>
      <c r="I57" s="8" t="s">
        <v>47</v>
      </c>
      <c r="J57" s="19">
        <f>_xlfn.NUMBERVALUE(IF(Table3[[#This Row],[Nature Group]]="91",_xlfn.CONCAT(Table3[[#This Row],[Nature Group]],LEFT(Table3[[#This Row],[Nature Detail]],1)),TEXT(Table3[[#This Row],[Nature Group]],"##")))</f>
        <v>23</v>
      </c>
      <c r="K57" s="19" t="str">
        <f>IFERROR(VLOOKUP(Table3[[#This Row],[Calculated Group]],NatureGroups[],2,FALSE),"Unknown")</f>
        <v>Unknown</v>
      </c>
      <c r="L57" s="19" t="str">
        <f>IF(AND(Table3[[#This Row],[Nature Group]]&gt;=61,Table3[[#This Row],[Nature Group]]&lt;90),VLOOKUP(Table3[[#This Row],[Nature Detail]],ExpenseCodes[],2,FALSE),"N/a")</f>
        <v>N/a</v>
      </c>
      <c r="N57" s="6">
        <v>11</v>
      </c>
      <c r="O57">
        <v>2</v>
      </c>
      <c r="P57">
        <v>1</v>
      </c>
      <c r="Q57" s="1" t="str">
        <f>Table6[[#This Row],[Entity]]&amp;"-"&amp;Table6[[#This Row],[Department]]</f>
        <v>11-2</v>
      </c>
      <c r="R57" t="str">
        <f>IFERROR(VLOOKUP(Table6[[#This Row],[EntDept]],DeptsLookup,2,FALSE),"Unknown")</f>
        <v>Unknown</v>
      </c>
      <c r="S57" t="str">
        <f>IFERROR(VLOOKUP(Table6[[#This Row],[Company]],Companies[],3,FALSE),"")</f>
        <v/>
      </c>
    </row>
    <row r="58" spans="8:19" x14ac:dyDescent="0.25">
      <c r="H58" s="8" t="s">
        <v>58</v>
      </c>
      <c r="I58" s="8" t="s">
        <v>60</v>
      </c>
      <c r="J58" s="19">
        <f>_xlfn.NUMBERVALUE(IF(Table3[[#This Row],[Nature Group]]="91",_xlfn.CONCAT(Table3[[#This Row],[Nature Group]],LEFT(Table3[[#This Row],[Nature Detail]],1)),TEXT(Table3[[#This Row],[Nature Group]],"##")))</f>
        <v>23</v>
      </c>
      <c r="K58" s="19" t="str">
        <f>IFERROR(VLOOKUP(Table3[[#This Row],[Calculated Group]],NatureGroups[],2,FALSE),"Unknown")</f>
        <v>Unknown</v>
      </c>
      <c r="L58" s="19" t="str">
        <f>IF(AND(Table3[[#This Row],[Nature Group]]&gt;=61,Table3[[#This Row],[Nature Group]]&lt;90),VLOOKUP(Table3[[#This Row],[Nature Detail]],ExpenseCodes[],2,FALSE),"N/a")</f>
        <v>N/a</v>
      </c>
      <c r="N58" s="6">
        <v>11</v>
      </c>
      <c r="O58">
        <v>2</v>
      </c>
      <c r="P58">
        <v>2</v>
      </c>
      <c r="Q58" s="1" t="str">
        <f>Table6[[#This Row],[Entity]]&amp;"-"&amp;Table6[[#This Row],[Department]]</f>
        <v>11-2</v>
      </c>
      <c r="R58" t="str">
        <f>IFERROR(VLOOKUP(Table6[[#This Row],[EntDept]],DeptsLookup,2,FALSE),"Unknown")</f>
        <v>Unknown</v>
      </c>
      <c r="S58" t="str">
        <f>IFERROR(VLOOKUP(Table6[[#This Row],[Company]],Companies[],3,FALSE),"")</f>
        <v/>
      </c>
    </row>
    <row r="59" spans="8:19" x14ac:dyDescent="0.25">
      <c r="H59" s="8" t="s">
        <v>58</v>
      </c>
      <c r="I59" s="8" t="s">
        <v>39</v>
      </c>
      <c r="J59" s="19">
        <f>_xlfn.NUMBERVALUE(IF(Table3[[#This Row],[Nature Group]]="91",_xlfn.CONCAT(Table3[[#This Row],[Nature Group]],LEFT(Table3[[#This Row],[Nature Detail]],1)),TEXT(Table3[[#This Row],[Nature Group]],"##")))</f>
        <v>23</v>
      </c>
      <c r="K59" s="19" t="str">
        <f>IFERROR(VLOOKUP(Table3[[#This Row],[Calculated Group]],NatureGroups[],2,FALSE),"Unknown")</f>
        <v>Unknown</v>
      </c>
      <c r="L59" s="19" t="str">
        <f>IF(AND(Table3[[#This Row],[Nature Group]]&gt;=61,Table3[[#This Row],[Nature Group]]&lt;90),VLOOKUP(Table3[[#This Row],[Nature Detail]],ExpenseCodes[],2,FALSE),"N/a")</f>
        <v>N/a</v>
      </c>
      <c r="N59" s="6">
        <v>11</v>
      </c>
      <c r="O59">
        <v>7</v>
      </c>
      <c r="P59">
        <v>0</v>
      </c>
      <c r="Q59" s="1" t="str">
        <f>Table6[[#This Row],[Entity]]&amp;"-"&amp;Table6[[#This Row],[Department]]</f>
        <v>11-7</v>
      </c>
      <c r="R59" t="str">
        <f>IFERROR(VLOOKUP(Table6[[#This Row],[EntDept]],DeptsLookup,2,FALSE),"Unknown")</f>
        <v>Unknown</v>
      </c>
      <c r="S59" t="str">
        <f>IFERROR(VLOOKUP(Table6[[#This Row],[Company]],Companies[],3,FALSE),"")</f>
        <v/>
      </c>
    </row>
    <row r="60" spans="8:19" x14ac:dyDescent="0.25">
      <c r="H60" s="8" t="s">
        <v>58</v>
      </c>
      <c r="I60" s="8" t="s">
        <v>48</v>
      </c>
      <c r="J60" s="19">
        <f>_xlfn.NUMBERVALUE(IF(Table3[[#This Row],[Nature Group]]="91",_xlfn.CONCAT(Table3[[#This Row],[Nature Group]],LEFT(Table3[[#This Row],[Nature Detail]],1)),TEXT(Table3[[#This Row],[Nature Group]],"##")))</f>
        <v>23</v>
      </c>
      <c r="K60" s="19" t="str">
        <f>IFERROR(VLOOKUP(Table3[[#This Row],[Calculated Group]],NatureGroups[],2,FALSE),"Unknown")</f>
        <v>Unknown</v>
      </c>
      <c r="L60" s="19" t="str">
        <f>IF(AND(Table3[[#This Row],[Nature Group]]&gt;=61,Table3[[#This Row],[Nature Group]]&lt;90),VLOOKUP(Table3[[#This Row],[Nature Detail]],ExpenseCodes[],2,FALSE),"N/a")</f>
        <v>N/a</v>
      </c>
      <c r="N60" s="6">
        <v>12</v>
      </c>
      <c r="O60">
        <v>0</v>
      </c>
      <c r="P60">
        <v>0</v>
      </c>
      <c r="Q60" s="1" t="str">
        <f>Table6[[#This Row],[Entity]]&amp;"-"&amp;Table6[[#This Row],[Department]]</f>
        <v>12-0</v>
      </c>
      <c r="R60" t="str">
        <f>IFERROR(VLOOKUP(Table6[[#This Row],[EntDept]],DeptsLookup,2,FALSE),"Unknown")</f>
        <v>No Dept</v>
      </c>
      <c r="S60" t="str">
        <f>IFERROR(VLOOKUP(Table6[[#This Row],[Company]],Companies[],3,FALSE),"")</f>
        <v/>
      </c>
    </row>
    <row r="61" spans="8:19" x14ac:dyDescent="0.25">
      <c r="H61" s="8" t="s">
        <v>58</v>
      </c>
      <c r="I61" s="8" t="s">
        <v>50</v>
      </c>
      <c r="J61" s="19">
        <f>_xlfn.NUMBERVALUE(IF(Table3[[#This Row],[Nature Group]]="91",_xlfn.CONCAT(Table3[[#This Row],[Nature Group]],LEFT(Table3[[#This Row],[Nature Detail]],1)),TEXT(Table3[[#This Row],[Nature Group]],"##")))</f>
        <v>23</v>
      </c>
      <c r="K61" s="19" t="str">
        <f>IFERROR(VLOOKUP(Table3[[#This Row],[Calculated Group]],NatureGroups[],2,FALSE),"Unknown")</f>
        <v>Unknown</v>
      </c>
      <c r="L61" s="19" t="str">
        <f>IF(AND(Table3[[#This Row],[Nature Group]]&gt;=61,Table3[[#This Row],[Nature Group]]&lt;90),VLOOKUP(Table3[[#This Row],[Nature Detail]],ExpenseCodes[],2,FALSE),"N/a")</f>
        <v>N/a</v>
      </c>
      <c r="N61" s="6">
        <v>12</v>
      </c>
      <c r="O61">
        <v>0</v>
      </c>
      <c r="P61">
        <v>1</v>
      </c>
      <c r="Q61" s="1" t="str">
        <f>Table6[[#This Row],[Entity]]&amp;"-"&amp;Table6[[#This Row],[Department]]</f>
        <v>12-0</v>
      </c>
      <c r="R61" t="str">
        <f>IFERROR(VLOOKUP(Table6[[#This Row],[EntDept]],DeptsLookup,2,FALSE),"Unknown")</f>
        <v>No Dept</v>
      </c>
      <c r="S61" t="str">
        <f>IFERROR(VLOOKUP(Table6[[#This Row],[Company]],Companies[],3,FALSE),"")</f>
        <v/>
      </c>
    </row>
    <row r="62" spans="8:19" x14ac:dyDescent="0.25">
      <c r="H62" s="8" t="s">
        <v>58</v>
      </c>
      <c r="I62" s="8" t="s">
        <v>61</v>
      </c>
      <c r="J62" s="19">
        <f>_xlfn.NUMBERVALUE(IF(Table3[[#This Row],[Nature Group]]="91",_xlfn.CONCAT(Table3[[#This Row],[Nature Group]],LEFT(Table3[[#This Row],[Nature Detail]],1)),TEXT(Table3[[#This Row],[Nature Group]],"##")))</f>
        <v>23</v>
      </c>
      <c r="K62" s="19" t="str">
        <f>IFERROR(VLOOKUP(Table3[[#This Row],[Calculated Group]],NatureGroups[],2,FALSE),"Unknown")</f>
        <v>Unknown</v>
      </c>
      <c r="L62" s="19" t="str">
        <f>IF(AND(Table3[[#This Row],[Nature Group]]&gt;=61,Table3[[#This Row],[Nature Group]]&lt;90),VLOOKUP(Table3[[#This Row],[Nature Detail]],ExpenseCodes[],2,FALSE),"N/a")</f>
        <v>N/a</v>
      </c>
      <c r="N62" s="6">
        <v>12</v>
      </c>
      <c r="O62">
        <v>0</v>
      </c>
      <c r="P62">
        <v>2</v>
      </c>
      <c r="Q62" s="1" t="str">
        <f>Table6[[#This Row],[Entity]]&amp;"-"&amp;Table6[[#This Row],[Department]]</f>
        <v>12-0</v>
      </c>
      <c r="R62" t="str">
        <f>IFERROR(VLOOKUP(Table6[[#This Row],[EntDept]],DeptsLookup,2,FALSE),"Unknown")</f>
        <v>No Dept</v>
      </c>
      <c r="S62" t="str">
        <f>IFERROR(VLOOKUP(Table6[[#This Row],[Company]],Companies[],3,FALSE),"")</f>
        <v/>
      </c>
    </row>
    <row r="63" spans="8:19" x14ac:dyDescent="0.25">
      <c r="H63" s="8" t="s">
        <v>58</v>
      </c>
      <c r="I63" s="8" t="s">
        <v>51</v>
      </c>
      <c r="J63" s="19">
        <f>_xlfn.NUMBERVALUE(IF(Table3[[#This Row],[Nature Group]]="91",_xlfn.CONCAT(Table3[[#This Row],[Nature Group]],LEFT(Table3[[#This Row],[Nature Detail]],1)),TEXT(Table3[[#This Row],[Nature Group]],"##")))</f>
        <v>23</v>
      </c>
      <c r="K63" s="19" t="str">
        <f>IFERROR(VLOOKUP(Table3[[#This Row],[Calculated Group]],NatureGroups[],2,FALSE),"Unknown")</f>
        <v>Unknown</v>
      </c>
      <c r="L63" s="19" t="str">
        <f>IF(AND(Table3[[#This Row],[Nature Group]]&gt;=61,Table3[[#This Row],[Nature Group]]&lt;90),VLOOKUP(Table3[[#This Row],[Nature Detail]],ExpenseCodes[],2,FALSE),"N/a")</f>
        <v>N/a</v>
      </c>
      <c r="N63" s="6">
        <v>12</v>
      </c>
      <c r="O63">
        <v>0</v>
      </c>
      <c r="P63">
        <v>3</v>
      </c>
      <c r="Q63" s="1" t="str">
        <f>Table6[[#This Row],[Entity]]&amp;"-"&amp;Table6[[#This Row],[Department]]</f>
        <v>12-0</v>
      </c>
      <c r="R63" t="str">
        <f>IFERROR(VLOOKUP(Table6[[#This Row],[EntDept]],DeptsLookup,2,FALSE),"Unknown")</f>
        <v>No Dept</v>
      </c>
      <c r="S63" t="str">
        <f>IFERROR(VLOOKUP(Table6[[#This Row],[Company]],Companies[],3,FALSE),"")</f>
        <v/>
      </c>
    </row>
    <row r="64" spans="8:19" x14ac:dyDescent="0.25">
      <c r="H64" s="8" t="s">
        <v>58</v>
      </c>
      <c r="I64" s="8" t="s">
        <v>52</v>
      </c>
      <c r="J64" s="19">
        <f>_xlfn.NUMBERVALUE(IF(Table3[[#This Row],[Nature Group]]="91",_xlfn.CONCAT(Table3[[#This Row],[Nature Group]],LEFT(Table3[[#This Row],[Nature Detail]],1)),TEXT(Table3[[#This Row],[Nature Group]],"##")))</f>
        <v>23</v>
      </c>
      <c r="K64" s="19" t="str">
        <f>IFERROR(VLOOKUP(Table3[[#This Row],[Calculated Group]],NatureGroups[],2,FALSE),"Unknown")</f>
        <v>Unknown</v>
      </c>
      <c r="L64" s="19" t="str">
        <f>IF(AND(Table3[[#This Row],[Nature Group]]&gt;=61,Table3[[#This Row],[Nature Group]]&lt;90),VLOOKUP(Table3[[#This Row],[Nature Detail]],ExpenseCodes[],2,FALSE),"N/a")</f>
        <v>N/a</v>
      </c>
      <c r="N64" s="6">
        <v>12</v>
      </c>
      <c r="O64">
        <v>0</v>
      </c>
      <c r="P64">
        <v>10</v>
      </c>
      <c r="Q64" s="1" t="str">
        <f>Table6[[#This Row],[Entity]]&amp;"-"&amp;Table6[[#This Row],[Department]]</f>
        <v>12-0</v>
      </c>
      <c r="R64" t="str">
        <f>IFERROR(VLOOKUP(Table6[[#This Row],[EntDept]],DeptsLookup,2,FALSE),"Unknown")</f>
        <v>No Dept</v>
      </c>
      <c r="S64" t="str">
        <f>IFERROR(VLOOKUP(Table6[[#This Row],[Company]],Companies[],3,FALSE),"")</f>
        <v>PBL</v>
      </c>
    </row>
    <row r="65" spans="8:19" x14ac:dyDescent="0.25">
      <c r="H65" s="8" t="s">
        <v>58</v>
      </c>
      <c r="I65" s="8" t="s">
        <v>53</v>
      </c>
      <c r="J65" s="19">
        <f>_xlfn.NUMBERVALUE(IF(Table3[[#This Row],[Nature Group]]="91",_xlfn.CONCAT(Table3[[#This Row],[Nature Group]],LEFT(Table3[[#This Row],[Nature Detail]],1)),TEXT(Table3[[#This Row],[Nature Group]],"##")))</f>
        <v>23</v>
      </c>
      <c r="K65" s="19" t="str">
        <f>IFERROR(VLOOKUP(Table3[[#This Row],[Calculated Group]],NatureGroups[],2,FALSE),"Unknown")</f>
        <v>Unknown</v>
      </c>
      <c r="L65" s="19" t="str">
        <f>IF(AND(Table3[[#This Row],[Nature Group]]&gt;=61,Table3[[#This Row],[Nature Group]]&lt;90),VLOOKUP(Table3[[#This Row],[Nature Detail]],ExpenseCodes[],2,FALSE),"N/a")</f>
        <v>N/a</v>
      </c>
      <c r="N65" s="6">
        <v>12</v>
      </c>
      <c r="O65">
        <v>0</v>
      </c>
      <c r="P65">
        <v>11</v>
      </c>
      <c r="Q65" s="1" t="str">
        <f>Table6[[#This Row],[Entity]]&amp;"-"&amp;Table6[[#This Row],[Department]]</f>
        <v>12-0</v>
      </c>
      <c r="R65" t="str">
        <f>IFERROR(VLOOKUP(Table6[[#This Row],[EntDept]],DeptsLookup,2,FALSE),"Unknown")</f>
        <v>No Dept</v>
      </c>
      <c r="S65" t="str">
        <f>IFERROR(VLOOKUP(Table6[[#This Row],[Company]],Companies[],3,FALSE),"")</f>
        <v>PBT Ltd</v>
      </c>
    </row>
    <row r="66" spans="8:19" x14ac:dyDescent="0.25">
      <c r="H66" s="8" t="s">
        <v>58</v>
      </c>
      <c r="I66" s="8" t="s">
        <v>62</v>
      </c>
      <c r="J66" s="19">
        <f>_xlfn.NUMBERVALUE(IF(Table3[[#This Row],[Nature Group]]="91",_xlfn.CONCAT(Table3[[#This Row],[Nature Group]],LEFT(Table3[[#This Row],[Nature Detail]],1)),TEXT(Table3[[#This Row],[Nature Group]],"##")))</f>
        <v>23</v>
      </c>
      <c r="K66" s="19" t="str">
        <f>IFERROR(VLOOKUP(Table3[[#This Row],[Calculated Group]],NatureGroups[],2,FALSE),"Unknown")</f>
        <v>Unknown</v>
      </c>
      <c r="L66" s="19" t="str">
        <f>IF(AND(Table3[[#This Row],[Nature Group]]&gt;=61,Table3[[#This Row],[Nature Group]]&lt;90),VLOOKUP(Table3[[#This Row],[Nature Detail]],ExpenseCodes[],2,FALSE),"N/a")</f>
        <v>N/a</v>
      </c>
      <c r="N66" s="6">
        <v>12</v>
      </c>
      <c r="O66">
        <v>0</v>
      </c>
      <c r="P66">
        <v>13</v>
      </c>
      <c r="Q66" s="1" t="str">
        <f>Table6[[#This Row],[Entity]]&amp;"-"&amp;Table6[[#This Row],[Department]]</f>
        <v>12-0</v>
      </c>
      <c r="R66" t="str">
        <f>IFERROR(VLOOKUP(Table6[[#This Row],[EntDept]],DeptsLookup,2,FALSE),"Unknown")</f>
        <v>No Dept</v>
      </c>
      <c r="S66" t="str">
        <f>IFERROR(VLOOKUP(Table6[[#This Row],[Company]],Companies[],3,FALSE),"")</f>
        <v>PSMH</v>
      </c>
    </row>
    <row r="67" spans="8:19" x14ac:dyDescent="0.25">
      <c r="H67" s="8" t="s">
        <v>58</v>
      </c>
      <c r="I67" s="8" t="s">
        <v>54</v>
      </c>
      <c r="J67" s="19">
        <f>_xlfn.NUMBERVALUE(IF(Table3[[#This Row],[Nature Group]]="91",_xlfn.CONCAT(Table3[[#This Row],[Nature Group]],LEFT(Table3[[#This Row],[Nature Detail]],1)),TEXT(Table3[[#This Row],[Nature Group]],"##")))</f>
        <v>23</v>
      </c>
      <c r="K67" s="19" t="str">
        <f>IFERROR(VLOOKUP(Table3[[#This Row],[Calculated Group]],NatureGroups[],2,FALSE),"Unknown")</f>
        <v>Unknown</v>
      </c>
      <c r="L67" s="19" t="str">
        <f>IF(AND(Table3[[#This Row],[Nature Group]]&gt;=61,Table3[[#This Row],[Nature Group]]&lt;90),VLOOKUP(Table3[[#This Row],[Nature Detail]],ExpenseCodes[],2,FALSE),"N/a")</f>
        <v>N/a</v>
      </c>
      <c r="N67" s="6">
        <v>12</v>
      </c>
      <c r="O67">
        <v>0</v>
      </c>
      <c r="P67">
        <v>20</v>
      </c>
      <c r="Q67" s="1" t="str">
        <f>Table6[[#This Row],[Entity]]&amp;"-"&amp;Table6[[#This Row],[Department]]</f>
        <v>12-0</v>
      </c>
      <c r="R67" t="str">
        <f>IFERROR(VLOOKUP(Table6[[#This Row],[EntDept]],DeptsLookup,2,FALSE),"Unknown")</f>
        <v>No Dept</v>
      </c>
      <c r="S67" t="str">
        <f>IFERROR(VLOOKUP(Table6[[#This Row],[Company]],Companies[],3,FALSE),"")</f>
        <v>PBT</v>
      </c>
    </row>
    <row r="68" spans="8:19" x14ac:dyDescent="0.25">
      <c r="H68" s="8" t="s">
        <v>58</v>
      </c>
      <c r="I68" s="8" t="s">
        <v>55</v>
      </c>
      <c r="J68" s="19">
        <f>_xlfn.NUMBERVALUE(IF(Table3[[#This Row],[Nature Group]]="91",_xlfn.CONCAT(Table3[[#This Row],[Nature Group]],LEFT(Table3[[#This Row],[Nature Detail]],1)),TEXT(Table3[[#This Row],[Nature Group]],"##")))</f>
        <v>23</v>
      </c>
      <c r="K68" s="19" t="str">
        <f>IFERROR(VLOOKUP(Table3[[#This Row],[Calculated Group]],NatureGroups[],2,FALSE),"Unknown")</f>
        <v>Unknown</v>
      </c>
      <c r="L68" s="19" t="str">
        <f>IF(AND(Table3[[#This Row],[Nature Group]]&gt;=61,Table3[[#This Row],[Nature Group]]&lt;90),VLOOKUP(Table3[[#This Row],[Nature Detail]],ExpenseCodes[],2,FALSE),"N/a")</f>
        <v>N/a</v>
      </c>
      <c r="N68" s="6">
        <v>12</v>
      </c>
      <c r="O68">
        <v>0</v>
      </c>
      <c r="P68">
        <v>21</v>
      </c>
      <c r="Q68" s="1" t="str">
        <f>Table6[[#This Row],[Entity]]&amp;"-"&amp;Table6[[#This Row],[Department]]</f>
        <v>12-0</v>
      </c>
      <c r="R68" t="str">
        <f>IFERROR(VLOOKUP(Table6[[#This Row],[EntDept]],DeptsLookup,2,FALSE),"Unknown")</f>
        <v>No Dept</v>
      </c>
      <c r="S68" t="str">
        <f>IFERROR(VLOOKUP(Table6[[#This Row],[Company]],Companies[],3,FALSE),"")</f>
        <v>PRDT</v>
      </c>
    </row>
    <row r="69" spans="8:19" x14ac:dyDescent="0.25">
      <c r="H69" s="8" t="s">
        <v>58</v>
      </c>
      <c r="I69" s="8" t="s">
        <v>56</v>
      </c>
      <c r="J69" s="19">
        <f>_xlfn.NUMBERVALUE(IF(Table3[[#This Row],[Nature Group]]="91",_xlfn.CONCAT(Table3[[#This Row],[Nature Group]],LEFT(Table3[[#This Row],[Nature Detail]],1)),TEXT(Table3[[#This Row],[Nature Group]],"##")))</f>
        <v>23</v>
      </c>
      <c r="K69" s="19" t="str">
        <f>IFERROR(VLOOKUP(Table3[[#This Row],[Calculated Group]],NatureGroups[],2,FALSE),"Unknown")</f>
        <v>Unknown</v>
      </c>
      <c r="L69" s="19" t="str">
        <f>IF(AND(Table3[[#This Row],[Nature Group]]&gt;=61,Table3[[#This Row],[Nature Group]]&lt;90),VLOOKUP(Table3[[#This Row],[Nature Detail]],ExpenseCodes[],2,FALSE),"N/a")</f>
        <v>N/a</v>
      </c>
      <c r="N69" s="6">
        <v>12</v>
      </c>
      <c r="O69">
        <v>0</v>
      </c>
      <c r="P69">
        <v>40</v>
      </c>
      <c r="Q69" s="1" t="str">
        <f>Table6[[#This Row],[Entity]]&amp;"-"&amp;Table6[[#This Row],[Department]]</f>
        <v>12-0</v>
      </c>
      <c r="R69" t="str">
        <f>IFERROR(VLOOKUP(Table6[[#This Row],[EntDept]],DeptsLookup,2,FALSE),"Unknown")</f>
        <v>No Dept</v>
      </c>
      <c r="S69" t="str">
        <f>IFERROR(VLOOKUP(Table6[[#This Row],[Company]],Companies[],3,FALSE),"")</f>
        <v>PLI</v>
      </c>
    </row>
    <row r="70" spans="8:19" x14ac:dyDescent="0.25">
      <c r="H70" s="8" t="s">
        <v>58</v>
      </c>
      <c r="I70" s="8" t="s">
        <v>63</v>
      </c>
      <c r="J70" s="19">
        <f>_xlfn.NUMBERVALUE(IF(Table3[[#This Row],[Nature Group]]="91",_xlfn.CONCAT(Table3[[#This Row],[Nature Group]],LEFT(Table3[[#This Row],[Nature Detail]],1)),TEXT(Table3[[#This Row],[Nature Group]],"##")))</f>
        <v>23</v>
      </c>
      <c r="K70" s="19" t="str">
        <f>IFERROR(VLOOKUP(Table3[[#This Row],[Calculated Group]],NatureGroups[],2,FALSE),"Unknown")</f>
        <v>Unknown</v>
      </c>
      <c r="L70" s="19" t="str">
        <f>IF(AND(Table3[[#This Row],[Nature Group]]&gt;=61,Table3[[#This Row],[Nature Group]]&lt;90),VLOOKUP(Table3[[#This Row],[Nature Detail]],ExpenseCodes[],2,FALSE),"N/a")</f>
        <v>N/a</v>
      </c>
      <c r="N70" s="6">
        <v>12</v>
      </c>
      <c r="O70">
        <v>0</v>
      </c>
      <c r="P70">
        <v>41</v>
      </c>
      <c r="Q70" s="1" t="str">
        <f>Table6[[#This Row],[Entity]]&amp;"-"&amp;Table6[[#This Row],[Department]]</f>
        <v>12-0</v>
      </c>
      <c r="R70" t="str">
        <f>IFERROR(VLOOKUP(Table6[[#This Row],[EntDept]],DeptsLookup,2,FALSE),"Unknown")</f>
        <v>No Dept</v>
      </c>
      <c r="S70" t="str">
        <f>IFERROR(VLOOKUP(Table6[[#This Row],[Company]],Companies[],3,FALSE),"")</f>
        <v>PBI</v>
      </c>
    </row>
    <row r="71" spans="8:19" x14ac:dyDescent="0.25">
      <c r="H71" s="8" t="s">
        <v>64</v>
      </c>
      <c r="I71" s="8" t="s">
        <v>20</v>
      </c>
      <c r="J71" s="19">
        <f>_xlfn.NUMBERVALUE(IF(Table3[[#This Row],[Nature Group]]="91",_xlfn.CONCAT(Table3[[#This Row],[Nature Group]],LEFT(Table3[[#This Row],[Nature Detail]],1)),TEXT(Table3[[#This Row],[Nature Group]],"##")))</f>
        <v>26</v>
      </c>
      <c r="K71" s="19" t="str">
        <f>IFERROR(VLOOKUP(Table3[[#This Row],[Calculated Group]],NatureGroups[],2,FALSE),"Unknown")</f>
        <v>Unknown</v>
      </c>
      <c r="L71" s="19" t="str">
        <f>IF(AND(Table3[[#This Row],[Nature Group]]&gt;=61,Table3[[#This Row],[Nature Group]]&lt;90),VLOOKUP(Table3[[#This Row],[Nature Detail]],ExpenseCodes[],2,FALSE),"N/a")</f>
        <v>N/a</v>
      </c>
      <c r="N71" s="6">
        <v>12</v>
      </c>
      <c r="O71">
        <v>0</v>
      </c>
      <c r="P71">
        <v>42</v>
      </c>
      <c r="Q71" s="1" t="str">
        <f>Table6[[#This Row],[Entity]]&amp;"-"&amp;Table6[[#This Row],[Department]]</f>
        <v>12-0</v>
      </c>
      <c r="R71" t="str">
        <f>IFERROR(VLOOKUP(Table6[[#This Row],[EntDept]],DeptsLookup,2,FALSE),"Unknown")</f>
        <v>No Dept</v>
      </c>
      <c r="S71" t="str">
        <f>IFERROR(VLOOKUP(Table6[[#This Row],[Company]],Companies[],3,FALSE),"")</f>
        <v>PMI</v>
      </c>
    </row>
    <row r="72" spans="8:19" x14ac:dyDescent="0.25">
      <c r="H72" s="8" t="s">
        <v>64</v>
      </c>
      <c r="I72" s="8" t="s">
        <v>65</v>
      </c>
      <c r="J72" s="19">
        <f>_xlfn.NUMBERVALUE(IF(Table3[[#This Row],[Nature Group]]="91",_xlfn.CONCAT(Table3[[#This Row],[Nature Group]],LEFT(Table3[[#This Row],[Nature Detail]],1)),TEXT(Table3[[#This Row],[Nature Group]],"##")))</f>
        <v>26</v>
      </c>
      <c r="K72" s="19" t="str">
        <f>IFERROR(VLOOKUP(Table3[[#This Row],[Calculated Group]],NatureGroups[],2,FALSE),"Unknown")</f>
        <v>Unknown</v>
      </c>
      <c r="L72" s="19" t="str">
        <f>IF(AND(Table3[[#This Row],[Nature Group]]&gt;=61,Table3[[#This Row],[Nature Group]]&lt;90),VLOOKUP(Table3[[#This Row],[Nature Detail]],ExpenseCodes[],2,FALSE),"N/a")</f>
        <v>N/a</v>
      </c>
      <c r="N72" s="6">
        <v>12</v>
      </c>
      <c r="O72">
        <v>0</v>
      </c>
      <c r="P72">
        <v>43</v>
      </c>
      <c r="Q72" s="1" t="str">
        <f>Table6[[#This Row],[Entity]]&amp;"-"&amp;Table6[[#This Row],[Department]]</f>
        <v>12-0</v>
      </c>
      <c r="R72" t="str">
        <f>IFERROR(VLOOKUP(Table6[[#This Row],[EntDept]],DeptsLookup,2,FALSE),"Unknown")</f>
        <v>No Dept</v>
      </c>
      <c r="S72" t="str">
        <f>IFERROR(VLOOKUP(Table6[[#This Row],[Company]],Companies[],3,FALSE),"")</f>
        <v>PBP</v>
      </c>
    </row>
    <row r="73" spans="8:19" x14ac:dyDescent="0.25">
      <c r="H73" s="8" t="s">
        <v>64</v>
      </c>
      <c r="I73" s="8" t="s">
        <v>36</v>
      </c>
      <c r="J73" s="19">
        <f>_xlfn.NUMBERVALUE(IF(Table3[[#This Row],[Nature Group]]="91",_xlfn.CONCAT(Table3[[#This Row],[Nature Group]],LEFT(Table3[[#This Row],[Nature Detail]],1)),TEXT(Table3[[#This Row],[Nature Group]],"##")))</f>
        <v>26</v>
      </c>
      <c r="K73" s="19" t="str">
        <f>IFERROR(VLOOKUP(Table3[[#This Row],[Calculated Group]],NatureGroups[],2,FALSE),"Unknown")</f>
        <v>Unknown</v>
      </c>
      <c r="L73" s="19" t="str">
        <f>IF(AND(Table3[[#This Row],[Nature Group]]&gt;=61,Table3[[#This Row],[Nature Group]]&lt;90),VLOOKUP(Table3[[#This Row],[Nature Detail]],ExpenseCodes[],2,FALSE),"N/a")</f>
        <v>N/a</v>
      </c>
      <c r="N73" s="6">
        <v>12</v>
      </c>
      <c r="O73">
        <v>1</v>
      </c>
      <c r="P73">
        <v>0</v>
      </c>
      <c r="Q73" s="1" t="str">
        <f>Table6[[#This Row],[Entity]]&amp;"-"&amp;Table6[[#This Row],[Department]]</f>
        <v>12-1</v>
      </c>
      <c r="R73" t="str">
        <f>IFERROR(VLOOKUP(Table6[[#This Row],[EntDept]],DeptsLookup,2,FALSE),"Unknown")</f>
        <v>Unknown</v>
      </c>
      <c r="S73" t="str">
        <f>IFERROR(VLOOKUP(Table6[[#This Row],[Company]],Companies[],3,FALSE),"")</f>
        <v/>
      </c>
    </row>
    <row r="74" spans="8:19" x14ac:dyDescent="0.25">
      <c r="H74" s="8" t="s">
        <v>64</v>
      </c>
      <c r="I74" s="8" t="s">
        <v>66</v>
      </c>
      <c r="J74" s="19">
        <f>_xlfn.NUMBERVALUE(IF(Table3[[#This Row],[Nature Group]]="91",_xlfn.CONCAT(Table3[[#This Row],[Nature Group]],LEFT(Table3[[#This Row],[Nature Detail]],1)),TEXT(Table3[[#This Row],[Nature Group]],"##")))</f>
        <v>26</v>
      </c>
      <c r="K74" s="19" t="str">
        <f>IFERROR(VLOOKUP(Table3[[#This Row],[Calculated Group]],NatureGroups[],2,FALSE),"Unknown")</f>
        <v>Unknown</v>
      </c>
      <c r="L74" s="19" t="str">
        <f>IF(AND(Table3[[#This Row],[Nature Group]]&gt;=61,Table3[[#This Row],[Nature Group]]&lt;90),VLOOKUP(Table3[[#This Row],[Nature Detail]],ExpenseCodes[],2,FALSE),"N/a")</f>
        <v>N/a</v>
      </c>
      <c r="N74" s="6">
        <v>12</v>
      </c>
      <c r="O74">
        <v>2</v>
      </c>
      <c r="P74">
        <v>0</v>
      </c>
      <c r="Q74" s="1" t="str">
        <f>Table6[[#This Row],[Entity]]&amp;"-"&amp;Table6[[#This Row],[Department]]</f>
        <v>12-2</v>
      </c>
      <c r="R74" t="str">
        <f>IFERROR(VLOOKUP(Table6[[#This Row],[EntDept]],DeptsLookup,2,FALSE),"Unknown")</f>
        <v>Unknown</v>
      </c>
      <c r="S74" t="str">
        <f>IFERROR(VLOOKUP(Table6[[#This Row],[Company]],Companies[],3,FALSE),"")</f>
        <v/>
      </c>
    </row>
    <row r="75" spans="8:19" x14ac:dyDescent="0.25">
      <c r="H75" s="8" t="s">
        <v>64</v>
      </c>
      <c r="I75" s="8" t="s">
        <v>67</v>
      </c>
      <c r="J75" s="19">
        <f>_xlfn.NUMBERVALUE(IF(Table3[[#This Row],[Nature Group]]="91",_xlfn.CONCAT(Table3[[#This Row],[Nature Group]],LEFT(Table3[[#This Row],[Nature Detail]],1)),TEXT(Table3[[#This Row],[Nature Group]],"##")))</f>
        <v>26</v>
      </c>
      <c r="K75" s="19" t="str">
        <f>IFERROR(VLOOKUP(Table3[[#This Row],[Calculated Group]],NatureGroups[],2,FALSE),"Unknown")</f>
        <v>Unknown</v>
      </c>
      <c r="L75" s="19" t="str">
        <f>IF(AND(Table3[[#This Row],[Nature Group]]&gt;=61,Table3[[#This Row],[Nature Group]]&lt;90),VLOOKUP(Table3[[#This Row],[Nature Detail]],ExpenseCodes[],2,FALSE),"N/a")</f>
        <v>N/a</v>
      </c>
      <c r="N75" s="6">
        <v>12</v>
      </c>
      <c r="O75">
        <v>3</v>
      </c>
      <c r="P75">
        <v>0</v>
      </c>
      <c r="Q75" s="1" t="str">
        <f>Table6[[#This Row],[Entity]]&amp;"-"&amp;Table6[[#This Row],[Department]]</f>
        <v>12-3</v>
      </c>
      <c r="R75" t="str">
        <f>IFERROR(VLOOKUP(Table6[[#This Row],[EntDept]],DeptsLookup,2,FALSE),"Unknown")</f>
        <v>Unknown</v>
      </c>
      <c r="S75" t="str">
        <f>IFERROR(VLOOKUP(Table6[[#This Row],[Company]],Companies[],3,FALSE),"")</f>
        <v/>
      </c>
    </row>
    <row r="76" spans="8:19" x14ac:dyDescent="0.25">
      <c r="H76" s="8" t="s">
        <v>64</v>
      </c>
      <c r="I76" s="8" t="s">
        <v>21</v>
      </c>
      <c r="J76" s="19">
        <f>_xlfn.NUMBERVALUE(IF(Table3[[#This Row],[Nature Group]]="91",_xlfn.CONCAT(Table3[[#This Row],[Nature Group]],LEFT(Table3[[#This Row],[Nature Detail]],1)),TEXT(Table3[[#This Row],[Nature Group]],"##")))</f>
        <v>26</v>
      </c>
      <c r="K76" s="19" t="str">
        <f>IFERROR(VLOOKUP(Table3[[#This Row],[Calculated Group]],NatureGroups[],2,FALSE),"Unknown")</f>
        <v>Unknown</v>
      </c>
      <c r="L76" s="19" t="str">
        <f>IF(AND(Table3[[#This Row],[Nature Group]]&gt;=61,Table3[[#This Row],[Nature Group]]&lt;90),VLOOKUP(Table3[[#This Row],[Nature Detail]],ExpenseCodes[],2,FALSE),"N/a")</f>
        <v>N/a</v>
      </c>
      <c r="N76" s="6">
        <v>12</v>
      </c>
      <c r="O76">
        <v>4</v>
      </c>
      <c r="P76">
        <v>0</v>
      </c>
      <c r="Q76" s="1" t="str">
        <f>Table6[[#This Row],[Entity]]&amp;"-"&amp;Table6[[#This Row],[Department]]</f>
        <v>12-4</v>
      </c>
      <c r="R76" t="str">
        <f>IFERROR(VLOOKUP(Table6[[#This Row],[EntDept]],DeptsLookup,2,FALSE),"Unknown")</f>
        <v>Unknown</v>
      </c>
      <c r="S76" t="str">
        <f>IFERROR(VLOOKUP(Table6[[#This Row],[Company]],Companies[],3,FALSE),"")</f>
        <v/>
      </c>
    </row>
    <row r="77" spans="8:19" x14ac:dyDescent="0.25">
      <c r="H77" s="8" t="s">
        <v>64</v>
      </c>
      <c r="I77" s="8" t="s">
        <v>68</v>
      </c>
      <c r="J77" s="19">
        <f>_xlfn.NUMBERVALUE(IF(Table3[[#This Row],[Nature Group]]="91",_xlfn.CONCAT(Table3[[#This Row],[Nature Group]],LEFT(Table3[[#This Row],[Nature Detail]],1)),TEXT(Table3[[#This Row],[Nature Group]],"##")))</f>
        <v>26</v>
      </c>
      <c r="K77" s="19" t="str">
        <f>IFERROR(VLOOKUP(Table3[[#This Row],[Calculated Group]],NatureGroups[],2,FALSE),"Unknown")</f>
        <v>Unknown</v>
      </c>
      <c r="L77" s="19" t="str">
        <f>IF(AND(Table3[[#This Row],[Nature Group]]&gt;=61,Table3[[#This Row],[Nature Group]]&lt;90),VLOOKUP(Table3[[#This Row],[Nature Detail]],ExpenseCodes[],2,FALSE),"N/a")</f>
        <v>N/a</v>
      </c>
      <c r="N77" s="6">
        <v>12</v>
      </c>
      <c r="O77">
        <v>5</v>
      </c>
      <c r="P77">
        <v>0</v>
      </c>
      <c r="Q77" s="1" t="str">
        <f>Table6[[#This Row],[Entity]]&amp;"-"&amp;Table6[[#This Row],[Department]]</f>
        <v>12-5</v>
      </c>
      <c r="R77" t="str">
        <f>IFERROR(VLOOKUP(Table6[[#This Row],[EntDept]],DeptsLookup,2,FALSE),"Unknown")</f>
        <v>Unknown</v>
      </c>
      <c r="S77" t="str">
        <f>IFERROR(VLOOKUP(Table6[[#This Row],[Company]],Companies[],3,FALSE),"")</f>
        <v/>
      </c>
    </row>
    <row r="78" spans="8:19" x14ac:dyDescent="0.25">
      <c r="H78" s="8" t="s">
        <v>64</v>
      </c>
      <c r="I78" s="8" t="s">
        <v>69</v>
      </c>
      <c r="J78" s="19">
        <f>_xlfn.NUMBERVALUE(IF(Table3[[#This Row],[Nature Group]]="91",_xlfn.CONCAT(Table3[[#This Row],[Nature Group]],LEFT(Table3[[#This Row],[Nature Detail]],1)),TEXT(Table3[[#This Row],[Nature Group]],"##")))</f>
        <v>26</v>
      </c>
      <c r="K78" s="19" t="str">
        <f>IFERROR(VLOOKUP(Table3[[#This Row],[Calculated Group]],NatureGroups[],2,FALSE),"Unknown")</f>
        <v>Unknown</v>
      </c>
      <c r="L78" s="19" t="str">
        <f>IF(AND(Table3[[#This Row],[Nature Group]]&gt;=61,Table3[[#This Row],[Nature Group]]&lt;90),VLOOKUP(Table3[[#This Row],[Nature Detail]],ExpenseCodes[],2,FALSE),"N/a")</f>
        <v>N/a</v>
      </c>
      <c r="N78" s="6">
        <v>12</v>
      </c>
      <c r="O78">
        <v>6</v>
      </c>
      <c r="P78">
        <v>0</v>
      </c>
      <c r="Q78" s="1" t="str">
        <f>Table6[[#This Row],[Entity]]&amp;"-"&amp;Table6[[#This Row],[Department]]</f>
        <v>12-6</v>
      </c>
      <c r="R78" t="str">
        <f>IFERROR(VLOOKUP(Table6[[#This Row],[EntDept]],DeptsLookup,2,FALSE),"Unknown")</f>
        <v>Unknown</v>
      </c>
      <c r="S78" t="str">
        <f>IFERROR(VLOOKUP(Table6[[#This Row],[Company]],Companies[],3,FALSE),"")</f>
        <v/>
      </c>
    </row>
    <row r="79" spans="8:19" x14ac:dyDescent="0.25">
      <c r="H79" s="8" t="s">
        <v>64</v>
      </c>
      <c r="I79" s="8" t="s">
        <v>70</v>
      </c>
      <c r="J79" s="19">
        <f>_xlfn.NUMBERVALUE(IF(Table3[[#This Row],[Nature Group]]="91",_xlfn.CONCAT(Table3[[#This Row],[Nature Group]],LEFT(Table3[[#This Row],[Nature Detail]],1)),TEXT(Table3[[#This Row],[Nature Group]],"##")))</f>
        <v>26</v>
      </c>
      <c r="K79" s="19" t="str">
        <f>IFERROR(VLOOKUP(Table3[[#This Row],[Calculated Group]],NatureGroups[],2,FALSE),"Unknown")</f>
        <v>Unknown</v>
      </c>
      <c r="L79" s="19" t="str">
        <f>IF(AND(Table3[[#This Row],[Nature Group]]&gt;=61,Table3[[#This Row],[Nature Group]]&lt;90),VLOOKUP(Table3[[#This Row],[Nature Detail]],ExpenseCodes[],2,FALSE),"N/a")</f>
        <v>N/a</v>
      </c>
      <c r="N79" s="6">
        <v>12</v>
      </c>
      <c r="O79">
        <v>6</v>
      </c>
      <c r="P79">
        <v>1</v>
      </c>
      <c r="Q79" s="1" t="str">
        <f>Table6[[#This Row],[Entity]]&amp;"-"&amp;Table6[[#This Row],[Department]]</f>
        <v>12-6</v>
      </c>
      <c r="R79" t="str">
        <f>IFERROR(VLOOKUP(Table6[[#This Row],[EntDept]],DeptsLookup,2,FALSE),"Unknown")</f>
        <v>Unknown</v>
      </c>
      <c r="S79" t="str">
        <f>IFERROR(VLOOKUP(Table6[[#This Row],[Company]],Companies[],3,FALSE),"")</f>
        <v/>
      </c>
    </row>
    <row r="80" spans="8:19" x14ac:dyDescent="0.25">
      <c r="H80" s="8" t="s">
        <v>64</v>
      </c>
      <c r="I80" s="8" t="s">
        <v>29</v>
      </c>
      <c r="J80" s="19">
        <f>_xlfn.NUMBERVALUE(IF(Table3[[#This Row],[Nature Group]]="91",_xlfn.CONCAT(Table3[[#This Row],[Nature Group]],LEFT(Table3[[#This Row],[Nature Detail]],1)),TEXT(Table3[[#This Row],[Nature Group]],"##")))</f>
        <v>26</v>
      </c>
      <c r="K80" s="19" t="str">
        <f>IFERROR(VLOOKUP(Table3[[#This Row],[Calculated Group]],NatureGroups[],2,FALSE),"Unknown")</f>
        <v>Unknown</v>
      </c>
      <c r="L80" s="19" t="str">
        <f>IF(AND(Table3[[#This Row],[Nature Group]]&gt;=61,Table3[[#This Row],[Nature Group]]&lt;90),VLOOKUP(Table3[[#This Row],[Nature Detail]],ExpenseCodes[],2,FALSE),"N/a")</f>
        <v>N/a</v>
      </c>
      <c r="N80" s="6">
        <v>12</v>
      </c>
      <c r="O80">
        <v>7</v>
      </c>
      <c r="P80">
        <v>0</v>
      </c>
      <c r="Q80" s="1" t="str">
        <f>Table6[[#This Row],[Entity]]&amp;"-"&amp;Table6[[#This Row],[Department]]</f>
        <v>12-7</v>
      </c>
      <c r="R80" t="str">
        <f>IFERROR(VLOOKUP(Table6[[#This Row],[EntDept]],DeptsLookup,2,FALSE),"Unknown")</f>
        <v>Unknown</v>
      </c>
      <c r="S80" t="str">
        <f>IFERROR(VLOOKUP(Table6[[#This Row],[Company]],Companies[],3,FALSE),"")</f>
        <v/>
      </c>
    </row>
    <row r="81" spans="8:19" x14ac:dyDescent="0.25">
      <c r="H81" s="8" t="s">
        <v>64</v>
      </c>
      <c r="I81" s="8" t="s">
        <v>71</v>
      </c>
      <c r="J81" s="19">
        <f>_xlfn.NUMBERVALUE(IF(Table3[[#This Row],[Nature Group]]="91",_xlfn.CONCAT(Table3[[#This Row],[Nature Group]],LEFT(Table3[[#This Row],[Nature Detail]],1)),TEXT(Table3[[#This Row],[Nature Group]],"##")))</f>
        <v>26</v>
      </c>
      <c r="K81" s="19" t="str">
        <f>IFERROR(VLOOKUP(Table3[[#This Row],[Calculated Group]],NatureGroups[],2,FALSE),"Unknown")</f>
        <v>Unknown</v>
      </c>
      <c r="L81" s="19" t="str">
        <f>IF(AND(Table3[[#This Row],[Nature Group]]&gt;=61,Table3[[#This Row],[Nature Group]]&lt;90),VLOOKUP(Table3[[#This Row],[Nature Detail]],ExpenseCodes[],2,FALSE),"N/a")</f>
        <v>N/a</v>
      </c>
      <c r="N81" s="6">
        <v>12</v>
      </c>
      <c r="O81">
        <v>7</v>
      </c>
      <c r="P81">
        <v>3</v>
      </c>
      <c r="Q81" s="1" t="str">
        <f>Table6[[#This Row],[Entity]]&amp;"-"&amp;Table6[[#This Row],[Department]]</f>
        <v>12-7</v>
      </c>
      <c r="R81" t="str">
        <f>IFERROR(VLOOKUP(Table6[[#This Row],[EntDept]],DeptsLookup,2,FALSE),"Unknown")</f>
        <v>Unknown</v>
      </c>
      <c r="S81" t="str">
        <f>IFERROR(VLOOKUP(Table6[[#This Row],[Company]],Companies[],3,FALSE),"")</f>
        <v/>
      </c>
    </row>
    <row r="82" spans="8:19" x14ac:dyDescent="0.25">
      <c r="H82" s="8" t="s">
        <v>64</v>
      </c>
      <c r="I82" s="8" t="s">
        <v>72</v>
      </c>
      <c r="J82" s="19">
        <f>_xlfn.NUMBERVALUE(IF(Table3[[#This Row],[Nature Group]]="91",_xlfn.CONCAT(Table3[[#This Row],[Nature Group]],LEFT(Table3[[#This Row],[Nature Detail]],1)),TEXT(Table3[[#This Row],[Nature Group]],"##")))</f>
        <v>26</v>
      </c>
      <c r="K82" s="19" t="str">
        <f>IFERROR(VLOOKUP(Table3[[#This Row],[Calculated Group]],NatureGroups[],2,FALSE),"Unknown")</f>
        <v>Unknown</v>
      </c>
      <c r="L82" s="19" t="str">
        <f>IF(AND(Table3[[#This Row],[Nature Group]]&gt;=61,Table3[[#This Row],[Nature Group]]&lt;90),VLOOKUP(Table3[[#This Row],[Nature Detail]],ExpenseCodes[],2,FALSE),"N/a")</f>
        <v>N/a</v>
      </c>
      <c r="N82" s="6">
        <v>12</v>
      </c>
      <c r="O82">
        <v>7</v>
      </c>
      <c r="P82">
        <v>10</v>
      </c>
      <c r="Q82" s="1" t="str">
        <f>Table6[[#This Row],[Entity]]&amp;"-"&amp;Table6[[#This Row],[Department]]</f>
        <v>12-7</v>
      </c>
      <c r="R82" t="str">
        <f>IFERROR(VLOOKUP(Table6[[#This Row],[EntDept]],DeptsLookup,2,FALSE),"Unknown")</f>
        <v>Unknown</v>
      </c>
      <c r="S82" t="str">
        <f>IFERROR(VLOOKUP(Table6[[#This Row],[Company]],Companies[],3,FALSE),"")</f>
        <v>PBL</v>
      </c>
    </row>
    <row r="83" spans="8:19" x14ac:dyDescent="0.25">
      <c r="H83" s="8" t="s">
        <v>64</v>
      </c>
      <c r="I83" s="8" t="s">
        <v>73</v>
      </c>
      <c r="J83" s="19">
        <f>_xlfn.NUMBERVALUE(IF(Table3[[#This Row],[Nature Group]]="91",_xlfn.CONCAT(Table3[[#This Row],[Nature Group]],LEFT(Table3[[#This Row],[Nature Detail]],1)),TEXT(Table3[[#This Row],[Nature Group]],"##")))</f>
        <v>26</v>
      </c>
      <c r="K83" s="19" t="str">
        <f>IFERROR(VLOOKUP(Table3[[#This Row],[Calculated Group]],NatureGroups[],2,FALSE),"Unknown")</f>
        <v>Unknown</v>
      </c>
      <c r="L83" s="19" t="str">
        <f>IF(AND(Table3[[#This Row],[Nature Group]]&gt;=61,Table3[[#This Row],[Nature Group]]&lt;90),VLOOKUP(Table3[[#This Row],[Nature Detail]],ExpenseCodes[],2,FALSE),"N/a")</f>
        <v>N/a</v>
      </c>
      <c r="N83" s="6">
        <v>12</v>
      </c>
      <c r="O83">
        <v>9</v>
      </c>
      <c r="P83">
        <v>0</v>
      </c>
      <c r="Q83" s="1" t="str">
        <f>Table6[[#This Row],[Entity]]&amp;"-"&amp;Table6[[#This Row],[Department]]</f>
        <v>12-9</v>
      </c>
      <c r="R83" t="str">
        <f>IFERROR(VLOOKUP(Table6[[#This Row],[EntDept]],DeptsLookup,2,FALSE),"Unknown")</f>
        <v>Unknown</v>
      </c>
      <c r="S83" t="str">
        <f>IFERROR(VLOOKUP(Table6[[#This Row],[Company]],Companies[],3,FALSE),"")</f>
        <v/>
      </c>
    </row>
    <row r="84" spans="8:19" x14ac:dyDescent="0.25">
      <c r="H84" s="8" t="s">
        <v>64</v>
      </c>
      <c r="I84" s="8" t="s">
        <v>74</v>
      </c>
      <c r="J84" s="19">
        <f>_xlfn.NUMBERVALUE(IF(Table3[[#This Row],[Nature Group]]="91",_xlfn.CONCAT(Table3[[#This Row],[Nature Group]],LEFT(Table3[[#This Row],[Nature Detail]],1)),TEXT(Table3[[#This Row],[Nature Group]],"##")))</f>
        <v>26</v>
      </c>
      <c r="K84" s="19" t="str">
        <f>IFERROR(VLOOKUP(Table3[[#This Row],[Calculated Group]],NatureGroups[],2,FALSE),"Unknown")</f>
        <v>Unknown</v>
      </c>
      <c r="L84" s="19" t="str">
        <f>IF(AND(Table3[[#This Row],[Nature Group]]&gt;=61,Table3[[#This Row],[Nature Group]]&lt;90),VLOOKUP(Table3[[#This Row],[Nature Detail]],ExpenseCodes[],2,FALSE),"N/a")</f>
        <v>N/a</v>
      </c>
      <c r="N84" s="6">
        <v>13</v>
      </c>
      <c r="O84">
        <v>0</v>
      </c>
      <c r="P84">
        <v>0</v>
      </c>
      <c r="Q84" s="1" t="str">
        <f>Table6[[#This Row],[Entity]]&amp;"-"&amp;Table6[[#This Row],[Department]]</f>
        <v>13-0</v>
      </c>
      <c r="R84" t="str">
        <f>IFERROR(VLOOKUP(Table6[[#This Row],[EntDept]],DeptsLookup,2,FALSE),"Unknown")</f>
        <v>No Dept</v>
      </c>
      <c r="S84" t="str">
        <f>IFERROR(VLOOKUP(Table6[[#This Row],[Company]],Companies[],3,FALSE),"")</f>
        <v/>
      </c>
    </row>
    <row r="85" spans="8:19" x14ac:dyDescent="0.25">
      <c r="H85" s="8" t="s">
        <v>64</v>
      </c>
      <c r="I85" s="8" t="s">
        <v>30</v>
      </c>
      <c r="J85" s="19">
        <f>_xlfn.NUMBERVALUE(IF(Table3[[#This Row],[Nature Group]]="91",_xlfn.CONCAT(Table3[[#This Row],[Nature Group]],LEFT(Table3[[#This Row],[Nature Detail]],1)),TEXT(Table3[[#This Row],[Nature Group]],"##")))</f>
        <v>26</v>
      </c>
      <c r="K85" s="19" t="str">
        <f>IFERROR(VLOOKUP(Table3[[#This Row],[Calculated Group]],NatureGroups[],2,FALSE),"Unknown")</f>
        <v>Unknown</v>
      </c>
      <c r="L85" s="19" t="str">
        <f>IF(AND(Table3[[#This Row],[Nature Group]]&gt;=61,Table3[[#This Row],[Nature Group]]&lt;90),VLOOKUP(Table3[[#This Row],[Nature Detail]],ExpenseCodes[],2,FALSE),"N/a")</f>
        <v>N/a</v>
      </c>
      <c r="N85" s="6">
        <v>13</v>
      </c>
      <c r="O85">
        <v>7</v>
      </c>
      <c r="P85">
        <v>0</v>
      </c>
      <c r="Q85" s="1" t="str">
        <f>Table6[[#This Row],[Entity]]&amp;"-"&amp;Table6[[#This Row],[Department]]</f>
        <v>13-7</v>
      </c>
      <c r="R85" t="str">
        <f>IFERROR(VLOOKUP(Table6[[#This Row],[EntDept]],DeptsLookup,2,FALSE),"Unknown")</f>
        <v>Unknown</v>
      </c>
      <c r="S85" t="str">
        <f>IFERROR(VLOOKUP(Table6[[#This Row],[Company]],Companies[],3,FALSE),"")</f>
        <v/>
      </c>
    </row>
    <row r="86" spans="8:19" x14ac:dyDescent="0.25">
      <c r="H86" s="8" t="s">
        <v>64</v>
      </c>
      <c r="I86" s="8" t="s">
        <v>41</v>
      </c>
      <c r="J86" s="19">
        <f>_xlfn.NUMBERVALUE(IF(Table3[[#This Row],[Nature Group]]="91",_xlfn.CONCAT(Table3[[#This Row],[Nature Group]],LEFT(Table3[[#This Row],[Nature Detail]],1)),TEXT(Table3[[#This Row],[Nature Group]],"##")))</f>
        <v>26</v>
      </c>
      <c r="K86" s="19" t="str">
        <f>IFERROR(VLOOKUP(Table3[[#This Row],[Calculated Group]],NatureGroups[],2,FALSE),"Unknown")</f>
        <v>Unknown</v>
      </c>
      <c r="L86" s="19" t="str">
        <f>IF(AND(Table3[[#This Row],[Nature Group]]&gt;=61,Table3[[#This Row],[Nature Group]]&lt;90),VLOOKUP(Table3[[#This Row],[Nature Detail]],ExpenseCodes[],2,FALSE),"N/a")</f>
        <v>N/a</v>
      </c>
      <c r="N86" s="6">
        <v>20</v>
      </c>
      <c r="O86">
        <v>0</v>
      </c>
      <c r="P86">
        <v>0</v>
      </c>
      <c r="Q86" s="1" t="str">
        <f>Table6[[#This Row],[Entity]]&amp;"-"&amp;Table6[[#This Row],[Department]]</f>
        <v>20-0</v>
      </c>
      <c r="R86" t="str">
        <f>IFERROR(VLOOKUP(Table6[[#This Row],[EntDept]],DeptsLookup,2,FALSE),"Unknown")</f>
        <v>No Dept</v>
      </c>
      <c r="S86" t="str">
        <f>IFERROR(VLOOKUP(Table6[[#This Row],[Company]],Companies[],3,FALSE),"")</f>
        <v/>
      </c>
    </row>
    <row r="87" spans="8:19" x14ac:dyDescent="0.25">
      <c r="H87" s="8" t="s">
        <v>64</v>
      </c>
      <c r="I87" s="8" t="s">
        <v>42</v>
      </c>
      <c r="J87" s="19">
        <f>_xlfn.NUMBERVALUE(IF(Table3[[#This Row],[Nature Group]]="91",_xlfn.CONCAT(Table3[[#This Row],[Nature Group]],LEFT(Table3[[#This Row],[Nature Detail]],1)),TEXT(Table3[[#This Row],[Nature Group]],"##")))</f>
        <v>26</v>
      </c>
      <c r="K87" s="19" t="str">
        <f>IFERROR(VLOOKUP(Table3[[#This Row],[Calculated Group]],NatureGroups[],2,FALSE),"Unknown")</f>
        <v>Unknown</v>
      </c>
      <c r="L87" s="19" t="str">
        <f>IF(AND(Table3[[#This Row],[Nature Group]]&gt;=61,Table3[[#This Row],[Nature Group]]&lt;90),VLOOKUP(Table3[[#This Row],[Nature Detail]],ExpenseCodes[],2,FALSE),"N/a")</f>
        <v>N/a</v>
      </c>
      <c r="N87" s="6">
        <v>20</v>
      </c>
      <c r="O87">
        <v>0</v>
      </c>
      <c r="P87">
        <v>1</v>
      </c>
      <c r="Q87" s="1" t="str">
        <f>Table6[[#This Row],[Entity]]&amp;"-"&amp;Table6[[#This Row],[Department]]</f>
        <v>20-0</v>
      </c>
      <c r="R87" t="str">
        <f>IFERROR(VLOOKUP(Table6[[#This Row],[EntDept]],DeptsLookup,2,FALSE),"Unknown")</f>
        <v>No Dept</v>
      </c>
      <c r="S87" t="str">
        <f>IFERROR(VLOOKUP(Table6[[#This Row],[Company]],Companies[],3,FALSE),"")</f>
        <v/>
      </c>
    </row>
    <row r="88" spans="8:19" x14ac:dyDescent="0.25">
      <c r="H88" s="8" t="s">
        <v>64</v>
      </c>
      <c r="I88" s="8" t="s">
        <v>44</v>
      </c>
      <c r="J88" s="19">
        <f>_xlfn.NUMBERVALUE(IF(Table3[[#This Row],[Nature Group]]="91",_xlfn.CONCAT(Table3[[#This Row],[Nature Group]],LEFT(Table3[[#This Row],[Nature Detail]],1)),TEXT(Table3[[#This Row],[Nature Group]],"##")))</f>
        <v>26</v>
      </c>
      <c r="K88" s="19" t="str">
        <f>IFERROR(VLOOKUP(Table3[[#This Row],[Calculated Group]],NatureGroups[],2,FALSE),"Unknown")</f>
        <v>Unknown</v>
      </c>
      <c r="L88" s="19" t="str">
        <f>IF(AND(Table3[[#This Row],[Nature Group]]&gt;=61,Table3[[#This Row],[Nature Group]]&lt;90),VLOOKUP(Table3[[#This Row],[Nature Detail]],ExpenseCodes[],2,FALSE),"N/a")</f>
        <v>N/a</v>
      </c>
      <c r="N88" s="6">
        <v>20</v>
      </c>
      <c r="O88">
        <v>0</v>
      </c>
      <c r="P88">
        <v>2</v>
      </c>
      <c r="Q88" s="1" t="str">
        <f>Table6[[#This Row],[Entity]]&amp;"-"&amp;Table6[[#This Row],[Department]]</f>
        <v>20-0</v>
      </c>
      <c r="R88" t="str">
        <f>IFERROR(VLOOKUP(Table6[[#This Row],[EntDept]],DeptsLookup,2,FALSE),"Unknown")</f>
        <v>No Dept</v>
      </c>
      <c r="S88" t="str">
        <f>IFERROR(VLOOKUP(Table6[[#This Row],[Company]],Companies[],3,FALSE),"")</f>
        <v/>
      </c>
    </row>
    <row r="89" spans="8:19" x14ac:dyDescent="0.25">
      <c r="H89" s="8" t="s">
        <v>64</v>
      </c>
      <c r="I89" s="8" t="s">
        <v>45</v>
      </c>
      <c r="J89" s="19">
        <f>_xlfn.NUMBERVALUE(IF(Table3[[#This Row],[Nature Group]]="91",_xlfn.CONCAT(Table3[[#This Row],[Nature Group]],LEFT(Table3[[#This Row],[Nature Detail]],1)),TEXT(Table3[[#This Row],[Nature Group]],"##")))</f>
        <v>26</v>
      </c>
      <c r="K89" s="19" t="str">
        <f>IFERROR(VLOOKUP(Table3[[#This Row],[Calculated Group]],NatureGroups[],2,FALSE),"Unknown")</f>
        <v>Unknown</v>
      </c>
      <c r="L89" s="19" t="str">
        <f>IF(AND(Table3[[#This Row],[Nature Group]]&gt;=61,Table3[[#This Row],[Nature Group]]&lt;90),VLOOKUP(Table3[[#This Row],[Nature Detail]],ExpenseCodes[],2,FALSE),"N/a")</f>
        <v>N/a</v>
      </c>
      <c r="N89" s="6">
        <v>20</v>
      </c>
      <c r="O89">
        <v>0</v>
      </c>
      <c r="P89">
        <v>3</v>
      </c>
      <c r="Q89" s="1" t="str">
        <f>Table6[[#This Row],[Entity]]&amp;"-"&amp;Table6[[#This Row],[Department]]</f>
        <v>20-0</v>
      </c>
      <c r="R89" t="str">
        <f>IFERROR(VLOOKUP(Table6[[#This Row],[EntDept]],DeptsLookup,2,FALSE),"Unknown")</f>
        <v>No Dept</v>
      </c>
      <c r="S89" t="str">
        <f>IFERROR(VLOOKUP(Table6[[#This Row],[Company]],Companies[],3,FALSE),"")</f>
        <v/>
      </c>
    </row>
    <row r="90" spans="8:19" x14ac:dyDescent="0.25">
      <c r="H90" s="8" t="s">
        <v>64</v>
      </c>
      <c r="I90" s="8" t="s">
        <v>47</v>
      </c>
      <c r="J90" s="19">
        <f>_xlfn.NUMBERVALUE(IF(Table3[[#This Row],[Nature Group]]="91",_xlfn.CONCAT(Table3[[#This Row],[Nature Group]],LEFT(Table3[[#This Row],[Nature Detail]],1)),TEXT(Table3[[#This Row],[Nature Group]],"##")))</f>
        <v>26</v>
      </c>
      <c r="K90" s="19" t="str">
        <f>IFERROR(VLOOKUP(Table3[[#This Row],[Calculated Group]],NatureGroups[],2,FALSE),"Unknown")</f>
        <v>Unknown</v>
      </c>
      <c r="L90" s="19" t="str">
        <f>IF(AND(Table3[[#This Row],[Nature Group]]&gt;=61,Table3[[#This Row],[Nature Group]]&lt;90),VLOOKUP(Table3[[#This Row],[Nature Detail]],ExpenseCodes[],2,FALSE),"N/a")</f>
        <v>N/a</v>
      </c>
      <c r="N90" s="6">
        <v>20</v>
      </c>
      <c r="O90">
        <v>0</v>
      </c>
      <c r="P90">
        <v>4</v>
      </c>
      <c r="Q90" s="1" t="str">
        <f>Table6[[#This Row],[Entity]]&amp;"-"&amp;Table6[[#This Row],[Department]]</f>
        <v>20-0</v>
      </c>
      <c r="R90" t="str">
        <f>IFERROR(VLOOKUP(Table6[[#This Row],[EntDept]],DeptsLookup,2,FALSE),"Unknown")</f>
        <v>No Dept</v>
      </c>
      <c r="S90" t="str">
        <f>IFERROR(VLOOKUP(Table6[[#This Row],[Company]],Companies[],3,FALSE),"")</f>
        <v/>
      </c>
    </row>
    <row r="91" spans="8:19" x14ac:dyDescent="0.25">
      <c r="H91" s="8" t="s">
        <v>64</v>
      </c>
      <c r="I91" s="8" t="s">
        <v>60</v>
      </c>
      <c r="J91" s="19">
        <f>_xlfn.NUMBERVALUE(IF(Table3[[#This Row],[Nature Group]]="91",_xlfn.CONCAT(Table3[[#This Row],[Nature Group]],LEFT(Table3[[#This Row],[Nature Detail]],1)),TEXT(Table3[[#This Row],[Nature Group]],"##")))</f>
        <v>26</v>
      </c>
      <c r="K91" s="19" t="str">
        <f>IFERROR(VLOOKUP(Table3[[#This Row],[Calculated Group]],NatureGroups[],2,FALSE),"Unknown")</f>
        <v>Unknown</v>
      </c>
      <c r="L91" s="19" t="str">
        <f>IF(AND(Table3[[#This Row],[Nature Group]]&gt;=61,Table3[[#This Row],[Nature Group]]&lt;90),VLOOKUP(Table3[[#This Row],[Nature Detail]],ExpenseCodes[],2,FALSE),"N/a")</f>
        <v>N/a</v>
      </c>
      <c r="N91" s="6">
        <v>20</v>
      </c>
      <c r="O91">
        <v>0</v>
      </c>
      <c r="P91">
        <v>10</v>
      </c>
      <c r="Q91" s="1" t="str">
        <f>Table6[[#This Row],[Entity]]&amp;"-"&amp;Table6[[#This Row],[Department]]</f>
        <v>20-0</v>
      </c>
      <c r="R91" t="str">
        <f>IFERROR(VLOOKUP(Table6[[#This Row],[EntDept]],DeptsLookup,2,FALSE),"Unknown")</f>
        <v>No Dept</v>
      </c>
      <c r="S91" t="str">
        <f>IFERROR(VLOOKUP(Table6[[#This Row],[Company]],Companies[],3,FALSE),"")</f>
        <v>PBL</v>
      </c>
    </row>
    <row r="92" spans="8:19" x14ac:dyDescent="0.25">
      <c r="H92" s="8" t="s">
        <v>64</v>
      </c>
      <c r="I92" s="8" t="s">
        <v>75</v>
      </c>
      <c r="J92" s="19">
        <f>_xlfn.NUMBERVALUE(IF(Table3[[#This Row],[Nature Group]]="91",_xlfn.CONCAT(Table3[[#This Row],[Nature Group]],LEFT(Table3[[#This Row],[Nature Detail]],1)),TEXT(Table3[[#This Row],[Nature Group]],"##")))</f>
        <v>26</v>
      </c>
      <c r="K92" s="19" t="str">
        <f>IFERROR(VLOOKUP(Table3[[#This Row],[Calculated Group]],NatureGroups[],2,FALSE),"Unknown")</f>
        <v>Unknown</v>
      </c>
      <c r="L92" s="19" t="str">
        <f>IF(AND(Table3[[#This Row],[Nature Group]]&gt;=61,Table3[[#This Row],[Nature Group]]&lt;90),VLOOKUP(Table3[[#This Row],[Nature Detail]],ExpenseCodes[],2,FALSE),"N/a")</f>
        <v>N/a</v>
      </c>
      <c r="N92" s="6">
        <v>20</v>
      </c>
      <c r="O92">
        <v>0</v>
      </c>
      <c r="P92">
        <v>11</v>
      </c>
      <c r="Q92" s="1" t="str">
        <f>Table6[[#This Row],[Entity]]&amp;"-"&amp;Table6[[#This Row],[Department]]</f>
        <v>20-0</v>
      </c>
      <c r="R92" t="str">
        <f>IFERROR(VLOOKUP(Table6[[#This Row],[EntDept]],DeptsLookup,2,FALSE),"Unknown")</f>
        <v>No Dept</v>
      </c>
      <c r="S92" t="str">
        <f>IFERROR(VLOOKUP(Table6[[#This Row],[Company]],Companies[],3,FALSE),"")</f>
        <v>PBT Ltd</v>
      </c>
    </row>
    <row r="93" spans="8:19" x14ac:dyDescent="0.25">
      <c r="H93" s="8" t="s">
        <v>64</v>
      </c>
      <c r="I93" s="8" t="s">
        <v>39</v>
      </c>
      <c r="J93" s="19">
        <f>_xlfn.NUMBERVALUE(IF(Table3[[#This Row],[Nature Group]]="91",_xlfn.CONCAT(Table3[[#This Row],[Nature Group]],LEFT(Table3[[#This Row],[Nature Detail]],1)),TEXT(Table3[[#This Row],[Nature Group]],"##")))</f>
        <v>26</v>
      </c>
      <c r="K93" s="19" t="str">
        <f>IFERROR(VLOOKUP(Table3[[#This Row],[Calculated Group]],NatureGroups[],2,FALSE),"Unknown")</f>
        <v>Unknown</v>
      </c>
      <c r="L93" s="19" t="str">
        <f>IF(AND(Table3[[#This Row],[Nature Group]]&gt;=61,Table3[[#This Row],[Nature Group]]&lt;90),VLOOKUP(Table3[[#This Row],[Nature Detail]],ExpenseCodes[],2,FALSE),"N/a")</f>
        <v>N/a</v>
      </c>
      <c r="N93" s="6">
        <v>20</v>
      </c>
      <c r="O93">
        <v>0</v>
      </c>
      <c r="P93">
        <v>12</v>
      </c>
      <c r="Q93" s="1" t="str">
        <f>Table6[[#This Row],[Entity]]&amp;"-"&amp;Table6[[#This Row],[Department]]</f>
        <v>20-0</v>
      </c>
      <c r="R93" t="str">
        <f>IFERROR(VLOOKUP(Table6[[#This Row],[EntDept]],DeptsLookup,2,FALSE),"Unknown")</f>
        <v>No Dept</v>
      </c>
      <c r="S93" t="str">
        <f>IFERROR(VLOOKUP(Table6[[#This Row],[Company]],Companies[],3,FALSE),"")</f>
        <v>PSM</v>
      </c>
    </row>
    <row r="94" spans="8:19" x14ac:dyDescent="0.25">
      <c r="H94" s="8" t="s">
        <v>64</v>
      </c>
      <c r="I94" s="8" t="s">
        <v>48</v>
      </c>
      <c r="J94" s="19">
        <f>_xlfn.NUMBERVALUE(IF(Table3[[#This Row],[Nature Group]]="91",_xlfn.CONCAT(Table3[[#This Row],[Nature Group]],LEFT(Table3[[#This Row],[Nature Detail]],1)),TEXT(Table3[[#This Row],[Nature Group]],"##")))</f>
        <v>26</v>
      </c>
      <c r="K94" s="19" t="str">
        <f>IFERROR(VLOOKUP(Table3[[#This Row],[Calculated Group]],NatureGroups[],2,FALSE),"Unknown")</f>
        <v>Unknown</v>
      </c>
      <c r="L94" s="19" t="str">
        <f>IF(AND(Table3[[#This Row],[Nature Group]]&gt;=61,Table3[[#This Row],[Nature Group]]&lt;90),VLOOKUP(Table3[[#This Row],[Nature Detail]],ExpenseCodes[],2,FALSE),"N/a")</f>
        <v>N/a</v>
      </c>
      <c r="N94" s="6">
        <v>20</v>
      </c>
      <c r="O94">
        <v>0</v>
      </c>
      <c r="P94">
        <v>22</v>
      </c>
      <c r="Q94" s="1" t="str">
        <f>Table6[[#This Row],[Entity]]&amp;"-"&amp;Table6[[#This Row],[Department]]</f>
        <v>20-0</v>
      </c>
      <c r="R94" t="str">
        <f>IFERROR(VLOOKUP(Table6[[#This Row],[EntDept]],DeptsLookup,2,FALSE),"Unknown")</f>
        <v>No Dept</v>
      </c>
      <c r="S94" t="str">
        <f>IFERROR(VLOOKUP(Table6[[#This Row],[Company]],Companies[],3,FALSE),"")</f>
        <v>Nantpro</v>
      </c>
    </row>
    <row r="95" spans="8:19" x14ac:dyDescent="0.25">
      <c r="H95" s="8" t="s">
        <v>64</v>
      </c>
      <c r="I95" s="8" t="s">
        <v>49</v>
      </c>
      <c r="J95" s="19">
        <f>_xlfn.NUMBERVALUE(IF(Table3[[#This Row],[Nature Group]]="91",_xlfn.CONCAT(Table3[[#This Row],[Nature Group]],LEFT(Table3[[#This Row],[Nature Detail]],1)),TEXT(Table3[[#This Row],[Nature Group]],"##")))</f>
        <v>26</v>
      </c>
      <c r="K95" s="19" t="str">
        <f>IFERROR(VLOOKUP(Table3[[#This Row],[Calculated Group]],NatureGroups[],2,FALSE),"Unknown")</f>
        <v>Unknown</v>
      </c>
      <c r="L95" s="19" t="str">
        <f>IF(AND(Table3[[#This Row],[Nature Group]]&gt;=61,Table3[[#This Row],[Nature Group]]&lt;90),VLOOKUP(Table3[[#This Row],[Nature Detail]],ExpenseCodes[],2,FALSE),"N/a")</f>
        <v>N/a</v>
      </c>
      <c r="N95" s="6">
        <v>20</v>
      </c>
      <c r="O95">
        <v>0</v>
      </c>
      <c r="P95">
        <v>40</v>
      </c>
      <c r="Q95" s="1" t="str">
        <f>Table6[[#This Row],[Entity]]&amp;"-"&amp;Table6[[#This Row],[Department]]</f>
        <v>20-0</v>
      </c>
      <c r="R95" t="str">
        <f>IFERROR(VLOOKUP(Table6[[#This Row],[EntDept]],DeptsLookup,2,FALSE),"Unknown")</f>
        <v>No Dept</v>
      </c>
      <c r="S95" t="str">
        <f>IFERROR(VLOOKUP(Table6[[#This Row],[Company]],Companies[],3,FALSE),"")</f>
        <v>PLI</v>
      </c>
    </row>
    <row r="96" spans="8:19" x14ac:dyDescent="0.25">
      <c r="H96" s="8" t="s">
        <v>64</v>
      </c>
      <c r="I96" s="8" t="s">
        <v>50</v>
      </c>
      <c r="J96" s="19">
        <f>_xlfn.NUMBERVALUE(IF(Table3[[#This Row],[Nature Group]]="91",_xlfn.CONCAT(Table3[[#This Row],[Nature Group]],LEFT(Table3[[#This Row],[Nature Detail]],1)),TEXT(Table3[[#This Row],[Nature Group]],"##")))</f>
        <v>26</v>
      </c>
      <c r="K96" s="19" t="str">
        <f>IFERROR(VLOOKUP(Table3[[#This Row],[Calculated Group]],NatureGroups[],2,FALSE),"Unknown")</f>
        <v>Unknown</v>
      </c>
      <c r="L96" s="19" t="str">
        <f>IF(AND(Table3[[#This Row],[Nature Group]]&gt;=61,Table3[[#This Row],[Nature Group]]&lt;90),VLOOKUP(Table3[[#This Row],[Nature Detail]],ExpenseCodes[],2,FALSE),"N/a")</f>
        <v>N/a</v>
      </c>
      <c r="N96" s="6">
        <v>20</v>
      </c>
      <c r="O96">
        <v>0</v>
      </c>
      <c r="P96">
        <v>43</v>
      </c>
      <c r="Q96" s="1" t="str">
        <f>Table6[[#This Row],[Entity]]&amp;"-"&amp;Table6[[#This Row],[Department]]</f>
        <v>20-0</v>
      </c>
      <c r="R96" t="str">
        <f>IFERROR(VLOOKUP(Table6[[#This Row],[EntDept]],DeptsLookup,2,FALSE),"Unknown")</f>
        <v>No Dept</v>
      </c>
      <c r="S96" t="str">
        <f>IFERROR(VLOOKUP(Table6[[#This Row],[Company]],Companies[],3,FALSE),"")</f>
        <v>PBP</v>
      </c>
    </row>
    <row r="97" spans="8:19" x14ac:dyDescent="0.25">
      <c r="H97" s="8" t="s">
        <v>64</v>
      </c>
      <c r="I97" s="8" t="s">
        <v>51</v>
      </c>
      <c r="J97" s="19">
        <f>_xlfn.NUMBERVALUE(IF(Table3[[#This Row],[Nature Group]]="91",_xlfn.CONCAT(Table3[[#This Row],[Nature Group]],LEFT(Table3[[#This Row],[Nature Detail]],1)),TEXT(Table3[[#This Row],[Nature Group]],"##")))</f>
        <v>26</v>
      </c>
      <c r="K97" s="19" t="str">
        <f>IFERROR(VLOOKUP(Table3[[#This Row],[Calculated Group]],NatureGroups[],2,FALSE),"Unknown")</f>
        <v>Unknown</v>
      </c>
      <c r="L97" s="19" t="str">
        <f>IF(AND(Table3[[#This Row],[Nature Group]]&gt;=61,Table3[[#This Row],[Nature Group]]&lt;90),VLOOKUP(Table3[[#This Row],[Nature Detail]],ExpenseCodes[],2,FALSE),"N/a")</f>
        <v>N/a</v>
      </c>
      <c r="N97" s="6">
        <v>20</v>
      </c>
      <c r="O97">
        <v>0</v>
      </c>
      <c r="P97">
        <v>44</v>
      </c>
      <c r="Q97" s="1" t="str">
        <f>Table6[[#This Row],[Entity]]&amp;"-"&amp;Table6[[#This Row],[Department]]</f>
        <v>20-0</v>
      </c>
      <c r="R97" t="str">
        <f>IFERROR(VLOOKUP(Table6[[#This Row],[EntDept]],DeptsLookup,2,FALSE),"Unknown")</f>
        <v>No Dept</v>
      </c>
      <c r="S97" t="str">
        <f>IFERROR(VLOOKUP(Table6[[#This Row],[Company]],Companies[],3,FALSE),"")</f>
        <v>PPR</v>
      </c>
    </row>
    <row r="98" spans="8:19" x14ac:dyDescent="0.25">
      <c r="H98" s="8" t="s">
        <v>64</v>
      </c>
      <c r="I98" s="8" t="s">
        <v>52</v>
      </c>
      <c r="J98" s="19">
        <f>_xlfn.NUMBERVALUE(IF(Table3[[#This Row],[Nature Group]]="91",_xlfn.CONCAT(Table3[[#This Row],[Nature Group]],LEFT(Table3[[#This Row],[Nature Detail]],1)),TEXT(Table3[[#This Row],[Nature Group]],"##")))</f>
        <v>26</v>
      </c>
      <c r="K98" s="19" t="str">
        <f>IFERROR(VLOOKUP(Table3[[#This Row],[Calculated Group]],NatureGroups[],2,FALSE),"Unknown")</f>
        <v>Unknown</v>
      </c>
      <c r="L98" s="19" t="str">
        <f>IF(AND(Table3[[#This Row],[Nature Group]]&gt;=61,Table3[[#This Row],[Nature Group]]&lt;90),VLOOKUP(Table3[[#This Row],[Nature Detail]],ExpenseCodes[],2,FALSE),"N/a")</f>
        <v>N/a</v>
      </c>
      <c r="N98" s="6">
        <v>20</v>
      </c>
      <c r="O98">
        <v>1</v>
      </c>
      <c r="P98">
        <v>0</v>
      </c>
      <c r="Q98" s="1" t="str">
        <f>Table6[[#This Row],[Entity]]&amp;"-"&amp;Table6[[#This Row],[Department]]</f>
        <v>20-1</v>
      </c>
      <c r="R98" t="str">
        <f>IFERROR(VLOOKUP(Table6[[#This Row],[EntDept]],DeptsLookup,2,FALSE),"Unknown")</f>
        <v>Unknown</v>
      </c>
      <c r="S98" t="str">
        <f>IFERROR(VLOOKUP(Table6[[#This Row],[Company]],Companies[],3,FALSE),"")</f>
        <v/>
      </c>
    </row>
    <row r="99" spans="8:19" x14ac:dyDescent="0.25">
      <c r="H99" s="8" t="s">
        <v>64</v>
      </c>
      <c r="I99" s="8" t="s">
        <v>76</v>
      </c>
      <c r="J99" s="19">
        <f>_xlfn.NUMBERVALUE(IF(Table3[[#This Row],[Nature Group]]="91",_xlfn.CONCAT(Table3[[#This Row],[Nature Group]],LEFT(Table3[[#This Row],[Nature Detail]],1)),TEXT(Table3[[#This Row],[Nature Group]],"##")))</f>
        <v>26</v>
      </c>
      <c r="K99" s="19" t="str">
        <f>IFERROR(VLOOKUP(Table3[[#This Row],[Calculated Group]],NatureGroups[],2,FALSE),"Unknown")</f>
        <v>Unknown</v>
      </c>
      <c r="L99" s="19" t="str">
        <f>IF(AND(Table3[[#This Row],[Nature Group]]&gt;=61,Table3[[#This Row],[Nature Group]]&lt;90),VLOOKUP(Table3[[#This Row],[Nature Detail]],ExpenseCodes[],2,FALSE),"N/a")</f>
        <v>N/a</v>
      </c>
      <c r="N99" s="6">
        <v>20</v>
      </c>
      <c r="O99">
        <v>1</v>
      </c>
      <c r="P99">
        <v>1</v>
      </c>
      <c r="Q99" s="1" t="str">
        <f>Table6[[#This Row],[Entity]]&amp;"-"&amp;Table6[[#This Row],[Department]]</f>
        <v>20-1</v>
      </c>
      <c r="R99" t="str">
        <f>IFERROR(VLOOKUP(Table6[[#This Row],[EntDept]],DeptsLookup,2,FALSE),"Unknown")</f>
        <v>Unknown</v>
      </c>
      <c r="S99" t="str">
        <f>IFERROR(VLOOKUP(Table6[[#This Row],[Company]],Companies[],3,FALSE),"")</f>
        <v/>
      </c>
    </row>
    <row r="100" spans="8:19" x14ac:dyDescent="0.25">
      <c r="H100" s="8" t="s">
        <v>64</v>
      </c>
      <c r="I100" s="8" t="s">
        <v>53</v>
      </c>
      <c r="J100" s="19">
        <f>_xlfn.NUMBERVALUE(IF(Table3[[#This Row],[Nature Group]]="91",_xlfn.CONCAT(Table3[[#This Row],[Nature Group]],LEFT(Table3[[#This Row],[Nature Detail]],1)),TEXT(Table3[[#This Row],[Nature Group]],"##")))</f>
        <v>26</v>
      </c>
      <c r="K100" s="19" t="str">
        <f>IFERROR(VLOOKUP(Table3[[#This Row],[Calculated Group]],NatureGroups[],2,FALSE),"Unknown")</f>
        <v>Unknown</v>
      </c>
      <c r="L100" s="19" t="str">
        <f>IF(AND(Table3[[#This Row],[Nature Group]]&gt;=61,Table3[[#This Row],[Nature Group]]&lt;90),VLOOKUP(Table3[[#This Row],[Nature Detail]],ExpenseCodes[],2,FALSE),"N/a")</f>
        <v>N/a</v>
      </c>
      <c r="N100" s="6">
        <v>20</v>
      </c>
      <c r="O100">
        <v>1</v>
      </c>
      <c r="P100">
        <v>2</v>
      </c>
      <c r="Q100" s="1" t="str">
        <f>Table6[[#This Row],[Entity]]&amp;"-"&amp;Table6[[#This Row],[Department]]</f>
        <v>20-1</v>
      </c>
      <c r="R100" t="str">
        <f>IFERROR(VLOOKUP(Table6[[#This Row],[EntDept]],DeptsLookup,2,FALSE),"Unknown")</f>
        <v>Unknown</v>
      </c>
      <c r="S100" t="str">
        <f>IFERROR(VLOOKUP(Table6[[#This Row],[Company]],Companies[],3,FALSE),"")</f>
        <v/>
      </c>
    </row>
    <row r="101" spans="8:19" x14ac:dyDescent="0.25">
      <c r="H101" s="8" t="s">
        <v>64</v>
      </c>
      <c r="I101" s="8" t="s">
        <v>77</v>
      </c>
      <c r="J101" s="19">
        <f>_xlfn.NUMBERVALUE(IF(Table3[[#This Row],[Nature Group]]="91",_xlfn.CONCAT(Table3[[#This Row],[Nature Group]],LEFT(Table3[[#This Row],[Nature Detail]],1)),TEXT(Table3[[#This Row],[Nature Group]],"##")))</f>
        <v>26</v>
      </c>
      <c r="K101" s="19" t="str">
        <f>IFERROR(VLOOKUP(Table3[[#This Row],[Calculated Group]],NatureGroups[],2,FALSE),"Unknown")</f>
        <v>Unknown</v>
      </c>
      <c r="L101" s="19" t="str">
        <f>IF(AND(Table3[[#This Row],[Nature Group]]&gt;=61,Table3[[#This Row],[Nature Group]]&lt;90),VLOOKUP(Table3[[#This Row],[Nature Detail]],ExpenseCodes[],2,FALSE),"N/a")</f>
        <v>N/a</v>
      </c>
      <c r="N101" s="6">
        <v>20</v>
      </c>
      <c r="O101">
        <v>1</v>
      </c>
      <c r="P101">
        <v>3</v>
      </c>
      <c r="Q101" s="1" t="str">
        <f>Table6[[#This Row],[Entity]]&amp;"-"&amp;Table6[[#This Row],[Department]]</f>
        <v>20-1</v>
      </c>
      <c r="R101" t="str">
        <f>IFERROR(VLOOKUP(Table6[[#This Row],[EntDept]],DeptsLookup,2,FALSE),"Unknown")</f>
        <v>Unknown</v>
      </c>
      <c r="S101" t="str">
        <f>IFERROR(VLOOKUP(Table6[[#This Row],[Company]],Companies[],3,FALSE),"")</f>
        <v/>
      </c>
    </row>
    <row r="102" spans="8:19" x14ac:dyDescent="0.25">
      <c r="H102" s="8" t="s">
        <v>64</v>
      </c>
      <c r="I102" s="8" t="s">
        <v>54</v>
      </c>
      <c r="J102" s="19">
        <f>_xlfn.NUMBERVALUE(IF(Table3[[#This Row],[Nature Group]]="91",_xlfn.CONCAT(Table3[[#This Row],[Nature Group]],LEFT(Table3[[#This Row],[Nature Detail]],1)),TEXT(Table3[[#This Row],[Nature Group]],"##")))</f>
        <v>26</v>
      </c>
      <c r="K102" s="19" t="str">
        <f>IFERROR(VLOOKUP(Table3[[#This Row],[Calculated Group]],NatureGroups[],2,FALSE),"Unknown")</f>
        <v>Unknown</v>
      </c>
      <c r="L102" s="19" t="str">
        <f>IF(AND(Table3[[#This Row],[Nature Group]]&gt;=61,Table3[[#This Row],[Nature Group]]&lt;90),VLOOKUP(Table3[[#This Row],[Nature Detail]],ExpenseCodes[],2,FALSE),"N/a")</f>
        <v>N/a</v>
      </c>
      <c r="N102" s="6">
        <v>20</v>
      </c>
      <c r="O102">
        <v>1</v>
      </c>
      <c r="P102">
        <v>4</v>
      </c>
      <c r="Q102" s="1" t="str">
        <f>Table6[[#This Row],[Entity]]&amp;"-"&amp;Table6[[#This Row],[Department]]</f>
        <v>20-1</v>
      </c>
      <c r="R102" t="str">
        <f>IFERROR(VLOOKUP(Table6[[#This Row],[EntDept]],DeptsLookup,2,FALSE),"Unknown")</f>
        <v>Unknown</v>
      </c>
      <c r="S102" t="str">
        <f>IFERROR(VLOOKUP(Table6[[#This Row],[Company]],Companies[],3,FALSE),"")</f>
        <v/>
      </c>
    </row>
    <row r="103" spans="8:19" x14ac:dyDescent="0.25">
      <c r="H103" s="8" t="s">
        <v>64</v>
      </c>
      <c r="I103" s="8" t="s">
        <v>55</v>
      </c>
      <c r="J103" s="19">
        <f>_xlfn.NUMBERVALUE(IF(Table3[[#This Row],[Nature Group]]="91",_xlfn.CONCAT(Table3[[#This Row],[Nature Group]],LEFT(Table3[[#This Row],[Nature Detail]],1)),TEXT(Table3[[#This Row],[Nature Group]],"##")))</f>
        <v>26</v>
      </c>
      <c r="K103" s="19" t="str">
        <f>IFERROR(VLOOKUP(Table3[[#This Row],[Calculated Group]],NatureGroups[],2,FALSE),"Unknown")</f>
        <v>Unknown</v>
      </c>
      <c r="L103" s="19" t="str">
        <f>IF(AND(Table3[[#This Row],[Nature Group]]&gt;=61,Table3[[#This Row],[Nature Group]]&lt;90),VLOOKUP(Table3[[#This Row],[Nature Detail]],ExpenseCodes[],2,FALSE),"N/a")</f>
        <v>N/a</v>
      </c>
      <c r="N103" s="6">
        <v>20</v>
      </c>
      <c r="O103">
        <v>2</v>
      </c>
      <c r="P103">
        <v>0</v>
      </c>
      <c r="Q103" s="1" t="str">
        <f>Table6[[#This Row],[Entity]]&amp;"-"&amp;Table6[[#This Row],[Department]]</f>
        <v>20-2</v>
      </c>
      <c r="R103" t="str">
        <f>IFERROR(VLOOKUP(Table6[[#This Row],[EntDept]],DeptsLookup,2,FALSE),"Unknown")</f>
        <v>Unknown</v>
      </c>
      <c r="S103" t="str">
        <f>IFERROR(VLOOKUP(Table6[[#This Row],[Company]],Companies[],3,FALSE),"")</f>
        <v/>
      </c>
    </row>
    <row r="104" spans="8:19" x14ac:dyDescent="0.25">
      <c r="H104" s="8" t="s">
        <v>64</v>
      </c>
      <c r="I104" s="8" t="s">
        <v>78</v>
      </c>
      <c r="J104" s="19">
        <f>_xlfn.NUMBERVALUE(IF(Table3[[#This Row],[Nature Group]]="91",_xlfn.CONCAT(Table3[[#This Row],[Nature Group]],LEFT(Table3[[#This Row],[Nature Detail]],1)),TEXT(Table3[[#This Row],[Nature Group]],"##")))</f>
        <v>26</v>
      </c>
      <c r="K104" s="19" t="str">
        <f>IFERROR(VLOOKUP(Table3[[#This Row],[Calculated Group]],NatureGroups[],2,FALSE),"Unknown")</f>
        <v>Unknown</v>
      </c>
      <c r="L104" s="19" t="str">
        <f>IF(AND(Table3[[#This Row],[Nature Group]]&gt;=61,Table3[[#This Row],[Nature Group]]&lt;90),VLOOKUP(Table3[[#This Row],[Nature Detail]],ExpenseCodes[],2,FALSE),"N/a")</f>
        <v>N/a</v>
      </c>
      <c r="N104" s="6">
        <v>20</v>
      </c>
      <c r="O104">
        <v>2</v>
      </c>
      <c r="P104">
        <v>1</v>
      </c>
      <c r="Q104" s="1" t="str">
        <f>Table6[[#This Row],[Entity]]&amp;"-"&amp;Table6[[#This Row],[Department]]</f>
        <v>20-2</v>
      </c>
      <c r="R104" t="str">
        <f>IFERROR(VLOOKUP(Table6[[#This Row],[EntDept]],DeptsLookup,2,FALSE),"Unknown")</f>
        <v>Unknown</v>
      </c>
      <c r="S104" t="str">
        <f>IFERROR(VLOOKUP(Table6[[#This Row],[Company]],Companies[],3,FALSE),"")</f>
        <v/>
      </c>
    </row>
    <row r="105" spans="8:19" x14ac:dyDescent="0.25">
      <c r="H105" s="8" t="s">
        <v>79</v>
      </c>
      <c r="I105" s="8" t="s">
        <v>21</v>
      </c>
      <c r="J105" s="19">
        <f>_xlfn.NUMBERVALUE(IF(Table3[[#This Row],[Nature Group]]="91",_xlfn.CONCAT(Table3[[#This Row],[Nature Group]],LEFT(Table3[[#This Row],[Nature Detail]],1)),TEXT(Table3[[#This Row],[Nature Group]],"##")))</f>
        <v>30</v>
      </c>
      <c r="K105" s="19" t="str">
        <f>IFERROR(VLOOKUP(Table3[[#This Row],[Calculated Group]],NatureGroups[],2,FALSE),"Unknown")</f>
        <v>Current liabilities</v>
      </c>
      <c r="L105" s="19" t="str">
        <f>IF(AND(Table3[[#This Row],[Nature Group]]&gt;=61,Table3[[#This Row],[Nature Group]]&lt;90),VLOOKUP(Table3[[#This Row],[Nature Detail]],ExpenseCodes[],2,FALSE),"N/a")</f>
        <v>N/a</v>
      </c>
      <c r="N105" s="6">
        <v>20</v>
      </c>
      <c r="O105">
        <v>3</v>
      </c>
      <c r="P105">
        <v>0</v>
      </c>
      <c r="Q105" s="1" t="str">
        <f>Table6[[#This Row],[Entity]]&amp;"-"&amp;Table6[[#This Row],[Department]]</f>
        <v>20-3</v>
      </c>
      <c r="R105" t="str">
        <f>IFERROR(VLOOKUP(Table6[[#This Row],[EntDept]],DeptsLookup,2,FALSE),"Unknown")</f>
        <v>Unknown</v>
      </c>
      <c r="S105" t="str">
        <f>IFERROR(VLOOKUP(Table6[[#This Row],[Company]],Companies[],3,FALSE),"")</f>
        <v/>
      </c>
    </row>
    <row r="106" spans="8:19" x14ac:dyDescent="0.25">
      <c r="H106" s="8" t="s">
        <v>79</v>
      </c>
      <c r="I106" s="8" t="s">
        <v>22</v>
      </c>
      <c r="J106" s="19">
        <f>_xlfn.NUMBERVALUE(IF(Table3[[#This Row],[Nature Group]]="91",_xlfn.CONCAT(Table3[[#This Row],[Nature Group]],LEFT(Table3[[#This Row],[Nature Detail]],1)),TEXT(Table3[[#This Row],[Nature Group]],"##")))</f>
        <v>30</v>
      </c>
      <c r="K106" s="19" t="str">
        <f>IFERROR(VLOOKUP(Table3[[#This Row],[Calculated Group]],NatureGroups[],2,FALSE),"Unknown")</f>
        <v>Current liabilities</v>
      </c>
      <c r="L106" s="19" t="str">
        <f>IF(AND(Table3[[#This Row],[Nature Group]]&gt;=61,Table3[[#This Row],[Nature Group]]&lt;90),VLOOKUP(Table3[[#This Row],[Nature Detail]],ExpenseCodes[],2,FALSE),"N/a")</f>
        <v>N/a</v>
      </c>
      <c r="N106" s="6">
        <v>20</v>
      </c>
      <c r="O106">
        <v>3</v>
      </c>
      <c r="P106">
        <v>1</v>
      </c>
      <c r="Q106" s="1" t="str">
        <f>Table6[[#This Row],[Entity]]&amp;"-"&amp;Table6[[#This Row],[Department]]</f>
        <v>20-3</v>
      </c>
      <c r="R106" t="str">
        <f>IFERROR(VLOOKUP(Table6[[#This Row],[EntDept]],DeptsLookup,2,FALSE),"Unknown")</f>
        <v>Unknown</v>
      </c>
      <c r="S106" t="str">
        <f>IFERROR(VLOOKUP(Table6[[#This Row],[Company]],Companies[],3,FALSE),"")</f>
        <v/>
      </c>
    </row>
    <row r="107" spans="8:19" x14ac:dyDescent="0.25">
      <c r="H107" s="8" t="s">
        <v>79</v>
      </c>
      <c r="I107" s="8" t="s">
        <v>23</v>
      </c>
      <c r="J107" s="19">
        <f>_xlfn.NUMBERVALUE(IF(Table3[[#This Row],[Nature Group]]="91",_xlfn.CONCAT(Table3[[#This Row],[Nature Group]],LEFT(Table3[[#This Row],[Nature Detail]],1)),TEXT(Table3[[#This Row],[Nature Group]],"##")))</f>
        <v>30</v>
      </c>
      <c r="K107" s="19" t="str">
        <f>IFERROR(VLOOKUP(Table3[[#This Row],[Calculated Group]],NatureGroups[],2,FALSE),"Unknown")</f>
        <v>Current liabilities</v>
      </c>
      <c r="L107" s="19" t="str">
        <f>IF(AND(Table3[[#This Row],[Nature Group]]&gt;=61,Table3[[#This Row],[Nature Group]]&lt;90),VLOOKUP(Table3[[#This Row],[Nature Detail]],ExpenseCodes[],2,FALSE),"N/a")</f>
        <v>N/a</v>
      </c>
      <c r="N107" s="6">
        <v>20</v>
      </c>
      <c r="O107">
        <v>3</v>
      </c>
      <c r="P107">
        <v>2</v>
      </c>
      <c r="Q107" s="1" t="str">
        <f>Table6[[#This Row],[Entity]]&amp;"-"&amp;Table6[[#This Row],[Department]]</f>
        <v>20-3</v>
      </c>
      <c r="R107" t="str">
        <f>IFERROR(VLOOKUP(Table6[[#This Row],[EntDept]],DeptsLookup,2,FALSE),"Unknown")</f>
        <v>Unknown</v>
      </c>
      <c r="S107" t="str">
        <f>IFERROR(VLOOKUP(Table6[[#This Row],[Company]],Companies[],3,FALSE),"")</f>
        <v/>
      </c>
    </row>
    <row r="108" spans="8:19" x14ac:dyDescent="0.25">
      <c r="H108" s="8" t="s">
        <v>79</v>
      </c>
      <c r="I108" s="8" t="s">
        <v>24</v>
      </c>
      <c r="J108" s="19">
        <f>_xlfn.NUMBERVALUE(IF(Table3[[#This Row],[Nature Group]]="91",_xlfn.CONCAT(Table3[[#This Row],[Nature Group]],LEFT(Table3[[#This Row],[Nature Detail]],1)),TEXT(Table3[[#This Row],[Nature Group]],"##")))</f>
        <v>30</v>
      </c>
      <c r="K108" s="19" t="str">
        <f>IFERROR(VLOOKUP(Table3[[#This Row],[Calculated Group]],NatureGroups[],2,FALSE),"Unknown")</f>
        <v>Current liabilities</v>
      </c>
      <c r="L108" s="19" t="str">
        <f>IF(AND(Table3[[#This Row],[Nature Group]]&gt;=61,Table3[[#This Row],[Nature Group]]&lt;90),VLOOKUP(Table3[[#This Row],[Nature Detail]],ExpenseCodes[],2,FALSE),"N/a")</f>
        <v>N/a</v>
      </c>
      <c r="N108" s="6">
        <v>20</v>
      </c>
      <c r="O108">
        <v>3</v>
      </c>
      <c r="P108">
        <v>3</v>
      </c>
      <c r="Q108" s="1" t="str">
        <f>Table6[[#This Row],[Entity]]&amp;"-"&amp;Table6[[#This Row],[Department]]</f>
        <v>20-3</v>
      </c>
      <c r="R108" t="str">
        <f>IFERROR(VLOOKUP(Table6[[#This Row],[EntDept]],DeptsLookup,2,FALSE),"Unknown")</f>
        <v>Unknown</v>
      </c>
      <c r="S108" t="str">
        <f>IFERROR(VLOOKUP(Table6[[#This Row],[Company]],Companies[],3,FALSE),"")</f>
        <v/>
      </c>
    </row>
    <row r="109" spans="8:19" x14ac:dyDescent="0.25">
      <c r="H109" s="8" t="s">
        <v>79</v>
      </c>
      <c r="I109" s="8" t="s">
        <v>80</v>
      </c>
      <c r="J109" s="19">
        <f>_xlfn.NUMBERVALUE(IF(Table3[[#This Row],[Nature Group]]="91",_xlfn.CONCAT(Table3[[#This Row],[Nature Group]],LEFT(Table3[[#This Row],[Nature Detail]],1)),TEXT(Table3[[#This Row],[Nature Group]],"##")))</f>
        <v>30</v>
      </c>
      <c r="K109" s="19" t="str">
        <f>IFERROR(VLOOKUP(Table3[[#This Row],[Calculated Group]],NatureGroups[],2,FALSE),"Unknown")</f>
        <v>Current liabilities</v>
      </c>
      <c r="L109" s="19" t="str">
        <f>IF(AND(Table3[[#This Row],[Nature Group]]&gt;=61,Table3[[#This Row],[Nature Group]]&lt;90),VLOOKUP(Table3[[#This Row],[Nature Detail]],ExpenseCodes[],2,FALSE),"N/a")</f>
        <v>N/a</v>
      </c>
      <c r="N109" s="6">
        <v>20</v>
      </c>
      <c r="O109">
        <v>3</v>
      </c>
      <c r="P109">
        <v>50</v>
      </c>
      <c r="Q109" s="1" t="str">
        <f>Table6[[#This Row],[Entity]]&amp;"-"&amp;Table6[[#This Row],[Department]]</f>
        <v>20-3</v>
      </c>
      <c r="R109" t="str">
        <f>IFERROR(VLOOKUP(Table6[[#This Row],[EntDept]],DeptsLookup,2,FALSE),"Unknown")</f>
        <v>Unknown</v>
      </c>
      <c r="S109" t="str">
        <f>IFERROR(VLOOKUP(Table6[[#This Row],[Company]],Companies[],3,FALSE),"")</f>
        <v/>
      </c>
    </row>
    <row r="110" spans="8:19" x14ac:dyDescent="0.25">
      <c r="H110" s="8" t="s">
        <v>79</v>
      </c>
      <c r="I110" s="8" t="s">
        <v>81</v>
      </c>
      <c r="J110" s="19">
        <f>_xlfn.NUMBERVALUE(IF(Table3[[#This Row],[Nature Group]]="91",_xlfn.CONCAT(Table3[[#This Row],[Nature Group]],LEFT(Table3[[#This Row],[Nature Detail]],1)),TEXT(Table3[[#This Row],[Nature Group]],"##")))</f>
        <v>30</v>
      </c>
      <c r="K110" s="19" t="str">
        <f>IFERROR(VLOOKUP(Table3[[#This Row],[Calculated Group]],NatureGroups[],2,FALSE),"Unknown")</f>
        <v>Current liabilities</v>
      </c>
      <c r="L110" s="19" t="str">
        <f>IF(AND(Table3[[#This Row],[Nature Group]]&gt;=61,Table3[[#This Row],[Nature Group]]&lt;90),VLOOKUP(Table3[[#This Row],[Nature Detail]],ExpenseCodes[],2,FALSE),"N/a")</f>
        <v>N/a</v>
      </c>
      <c r="N110" s="6">
        <v>20</v>
      </c>
      <c r="O110">
        <v>3</v>
      </c>
      <c r="P110">
        <v>51</v>
      </c>
      <c r="Q110" s="1" t="str">
        <f>Table6[[#This Row],[Entity]]&amp;"-"&amp;Table6[[#This Row],[Department]]</f>
        <v>20-3</v>
      </c>
      <c r="R110" t="str">
        <f>IFERROR(VLOOKUP(Table6[[#This Row],[EntDept]],DeptsLookup,2,FALSE),"Unknown")</f>
        <v>Unknown</v>
      </c>
      <c r="S110" t="str">
        <f>IFERROR(VLOOKUP(Table6[[#This Row],[Company]],Companies[],3,FALSE),"")</f>
        <v/>
      </c>
    </row>
    <row r="111" spans="8:19" x14ac:dyDescent="0.25">
      <c r="H111" s="8" t="s">
        <v>79</v>
      </c>
      <c r="I111" s="8" t="s">
        <v>82</v>
      </c>
      <c r="J111" s="19">
        <f>_xlfn.NUMBERVALUE(IF(Table3[[#This Row],[Nature Group]]="91",_xlfn.CONCAT(Table3[[#This Row],[Nature Group]],LEFT(Table3[[#This Row],[Nature Detail]],1)),TEXT(Table3[[#This Row],[Nature Group]],"##")))</f>
        <v>30</v>
      </c>
      <c r="K111" s="19" t="str">
        <f>IFERROR(VLOOKUP(Table3[[#This Row],[Calculated Group]],NatureGroups[],2,FALSE),"Unknown")</f>
        <v>Current liabilities</v>
      </c>
      <c r="L111" s="19" t="str">
        <f>IF(AND(Table3[[#This Row],[Nature Group]]&gt;=61,Table3[[#This Row],[Nature Group]]&lt;90),VLOOKUP(Table3[[#This Row],[Nature Detail]],ExpenseCodes[],2,FALSE),"N/a")</f>
        <v>N/a</v>
      </c>
      <c r="N111" s="6">
        <v>20</v>
      </c>
      <c r="O111">
        <v>4</v>
      </c>
      <c r="P111">
        <v>0</v>
      </c>
      <c r="Q111" s="1" t="str">
        <f>Table6[[#This Row],[Entity]]&amp;"-"&amp;Table6[[#This Row],[Department]]</f>
        <v>20-4</v>
      </c>
      <c r="R111" t="str">
        <f>IFERROR(VLOOKUP(Table6[[#This Row],[EntDept]],DeptsLookup,2,FALSE),"Unknown")</f>
        <v>Unknown</v>
      </c>
      <c r="S111" t="str">
        <f>IFERROR(VLOOKUP(Table6[[#This Row],[Company]],Companies[],3,FALSE),"")</f>
        <v/>
      </c>
    </row>
    <row r="112" spans="8:19" x14ac:dyDescent="0.25">
      <c r="H112" s="8" t="s">
        <v>79</v>
      </c>
      <c r="I112" s="8" t="s">
        <v>83</v>
      </c>
      <c r="J112" s="19">
        <f>_xlfn.NUMBERVALUE(IF(Table3[[#This Row],[Nature Group]]="91",_xlfn.CONCAT(Table3[[#This Row],[Nature Group]],LEFT(Table3[[#This Row],[Nature Detail]],1)),TEXT(Table3[[#This Row],[Nature Group]],"##")))</f>
        <v>30</v>
      </c>
      <c r="K112" s="19" t="str">
        <f>IFERROR(VLOOKUP(Table3[[#This Row],[Calculated Group]],NatureGroups[],2,FALSE),"Unknown")</f>
        <v>Current liabilities</v>
      </c>
      <c r="L112" s="19" t="str">
        <f>IF(AND(Table3[[#This Row],[Nature Group]]&gt;=61,Table3[[#This Row],[Nature Group]]&lt;90),VLOOKUP(Table3[[#This Row],[Nature Detail]],ExpenseCodes[],2,FALSE),"N/a")</f>
        <v>N/a</v>
      </c>
      <c r="N112" s="6">
        <v>20</v>
      </c>
      <c r="O112">
        <v>4</v>
      </c>
      <c r="P112">
        <v>1</v>
      </c>
      <c r="Q112" s="1" t="str">
        <f>Table6[[#This Row],[Entity]]&amp;"-"&amp;Table6[[#This Row],[Department]]</f>
        <v>20-4</v>
      </c>
      <c r="R112" t="str">
        <f>IFERROR(VLOOKUP(Table6[[#This Row],[EntDept]],DeptsLookup,2,FALSE),"Unknown")</f>
        <v>Unknown</v>
      </c>
      <c r="S112" t="str">
        <f>IFERROR(VLOOKUP(Table6[[#This Row],[Company]],Companies[],3,FALSE),"")</f>
        <v/>
      </c>
    </row>
    <row r="113" spans="8:19" x14ac:dyDescent="0.25">
      <c r="H113" s="8" t="s">
        <v>79</v>
      </c>
      <c r="I113" s="8" t="s">
        <v>84</v>
      </c>
      <c r="J113" s="19">
        <f>_xlfn.NUMBERVALUE(IF(Table3[[#This Row],[Nature Group]]="91",_xlfn.CONCAT(Table3[[#This Row],[Nature Group]],LEFT(Table3[[#This Row],[Nature Detail]],1)),TEXT(Table3[[#This Row],[Nature Group]],"##")))</f>
        <v>30</v>
      </c>
      <c r="K113" s="19" t="str">
        <f>IFERROR(VLOOKUP(Table3[[#This Row],[Calculated Group]],NatureGroups[],2,FALSE),"Unknown")</f>
        <v>Current liabilities</v>
      </c>
      <c r="L113" s="19" t="str">
        <f>IF(AND(Table3[[#This Row],[Nature Group]]&gt;=61,Table3[[#This Row],[Nature Group]]&lt;90),VLOOKUP(Table3[[#This Row],[Nature Detail]],ExpenseCodes[],2,FALSE),"N/a")</f>
        <v>N/a</v>
      </c>
      <c r="N113" s="6">
        <v>20</v>
      </c>
      <c r="O113">
        <v>4</v>
      </c>
      <c r="P113">
        <v>50</v>
      </c>
      <c r="Q113" s="1" t="str">
        <f>Table6[[#This Row],[Entity]]&amp;"-"&amp;Table6[[#This Row],[Department]]</f>
        <v>20-4</v>
      </c>
      <c r="R113" t="str">
        <f>IFERROR(VLOOKUP(Table6[[#This Row],[EntDept]],DeptsLookup,2,FALSE),"Unknown")</f>
        <v>Unknown</v>
      </c>
      <c r="S113" t="str">
        <f>IFERROR(VLOOKUP(Table6[[#This Row],[Company]],Companies[],3,FALSE),"")</f>
        <v/>
      </c>
    </row>
    <row r="114" spans="8:19" x14ac:dyDescent="0.25">
      <c r="H114" s="8" t="s">
        <v>79</v>
      </c>
      <c r="I114" s="8" t="s">
        <v>85</v>
      </c>
      <c r="J114" s="19">
        <f>_xlfn.NUMBERVALUE(IF(Table3[[#This Row],[Nature Group]]="91",_xlfn.CONCAT(Table3[[#This Row],[Nature Group]],LEFT(Table3[[#This Row],[Nature Detail]],1)),TEXT(Table3[[#This Row],[Nature Group]],"##")))</f>
        <v>30</v>
      </c>
      <c r="K114" s="19" t="str">
        <f>IFERROR(VLOOKUP(Table3[[#This Row],[Calculated Group]],NatureGroups[],2,FALSE),"Unknown")</f>
        <v>Current liabilities</v>
      </c>
      <c r="L114" s="19" t="str">
        <f>IF(AND(Table3[[#This Row],[Nature Group]]&gt;=61,Table3[[#This Row],[Nature Group]]&lt;90),VLOOKUP(Table3[[#This Row],[Nature Detail]],ExpenseCodes[],2,FALSE),"N/a")</f>
        <v>N/a</v>
      </c>
      <c r="N114" s="6">
        <v>20</v>
      </c>
      <c r="O114">
        <v>4</v>
      </c>
      <c r="P114">
        <v>51</v>
      </c>
      <c r="Q114" s="1" t="str">
        <f>Table6[[#This Row],[Entity]]&amp;"-"&amp;Table6[[#This Row],[Department]]</f>
        <v>20-4</v>
      </c>
      <c r="R114" t="str">
        <f>IFERROR(VLOOKUP(Table6[[#This Row],[EntDept]],DeptsLookup,2,FALSE),"Unknown")</f>
        <v>Unknown</v>
      </c>
      <c r="S114" t="str">
        <f>IFERROR(VLOOKUP(Table6[[#This Row],[Company]],Companies[],3,FALSE),"")</f>
        <v/>
      </c>
    </row>
    <row r="115" spans="8:19" x14ac:dyDescent="0.25">
      <c r="H115" s="8" t="s">
        <v>79</v>
      </c>
      <c r="I115" s="8" t="s">
        <v>86</v>
      </c>
      <c r="J115" s="19">
        <f>_xlfn.NUMBERVALUE(IF(Table3[[#This Row],[Nature Group]]="91",_xlfn.CONCAT(Table3[[#This Row],[Nature Group]],LEFT(Table3[[#This Row],[Nature Detail]],1)),TEXT(Table3[[#This Row],[Nature Group]],"##")))</f>
        <v>30</v>
      </c>
      <c r="K115" s="19" t="str">
        <f>IFERROR(VLOOKUP(Table3[[#This Row],[Calculated Group]],NatureGroups[],2,FALSE),"Unknown")</f>
        <v>Current liabilities</v>
      </c>
      <c r="L115" s="19" t="str">
        <f>IF(AND(Table3[[#This Row],[Nature Group]]&gt;=61,Table3[[#This Row],[Nature Group]]&lt;90),VLOOKUP(Table3[[#This Row],[Nature Detail]],ExpenseCodes[],2,FALSE),"N/a")</f>
        <v>N/a</v>
      </c>
      <c r="N115" s="6">
        <v>20</v>
      </c>
      <c r="O115">
        <v>5</v>
      </c>
      <c r="P115">
        <v>0</v>
      </c>
      <c r="Q115" s="1" t="str">
        <f>Table6[[#This Row],[Entity]]&amp;"-"&amp;Table6[[#This Row],[Department]]</f>
        <v>20-5</v>
      </c>
      <c r="R115" t="str">
        <f>IFERROR(VLOOKUP(Table6[[#This Row],[EntDept]],DeptsLookup,2,FALSE),"Unknown")</f>
        <v>Unknown</v>
      </c>
      <c r="S115" t="str">
        <f>IFERROR(VLOOKUP(Table6[[#This Row],[Company]],Companies[],3,FALSE),"")</f>
        <v/>
      </c>
    </row>
    <row r="116" spans="8:19" x14ac:dyDescent="0.25">
      <c r="H116" s="8" t="s">
        <v>79</v>
      </c>
      <c r="I116" s="8" t="s">
        <v>87</v>
      </c>
      <c r="J116" s="19">
        <f>_xlfn.NUMBERVALUE(IF(Table3[[#This Row],[Nature Group]]="91",_xlfn.CONCAT(Table3[[#This Row],[Nature Group]],LEFT(Table3[[#This Row],[Nature Detail]],1)),TEXT(Table3[[#This Row],[Nature Group]],"##")))</f>
        <v>30</v>
      </c>
      <c r="K116" s="19" t="str">
        <f>IFERROR(VLOOKUP(Table3[[#This Row],[Calculated Group]],NatureGroups[],2,FALSE),"Unknown")</f>
        <v>Current liabilities</v>
      </c>
      <c r="L116" s="19" t="str">
        <f>IF(AND(Table3[[#This Row],[Nature Group]]&gt;=61,Table3[[#This Row],[Nature Group]]&lt;90),VLOOKUP(Table3[[#This Row],[Nature Detail]],ExpenseCodes[],2,FALSE),"N/a")</f>
        <v>N/a</v>
      </c>
      <c r="N116" s="6">
        <v>20</v>
      </c>
      <c r="O116">
        <v>5</v>
      </c>
      <c r="P116">
        <v>1</v>
      </c>
      <c r="Q116" s="1" t="str">
        <f>Table6[[#This Row],[Entity]]&amp;"-"&amp;Table6[[#This Row],[Department]]</f>
        <v>20-5</v>
      </c>
      <c r="R116" t="str">
        <f>IFERROR(VLOOKUP(Table6[[#This Row],[EntDept]],DeptsLookup,2,FALSE),"Unknown")</f>
        <v>Unknown</v>
      </c>
      <c r="S116" t="str">
        <f>IFERROR(VLOOKUP(Table6[[#This Row],[Company]],Companies[],3,FALSE),"")</f>
        <v/>
      </c>
    </row>
    <row r="117" spans="8:19" x14ac:dyDescent="0.25">
      <c r="H117" s="8" t="s">
        <v>79</v>
      </c>
      <c r="I117" s="8" t="s">
        <v>88</v>
      </c>
      <c r="J117" s="19">
        <f>_xlfn.NUMBERVALUE(IF(Table3[[#This Row],[Nature Group]]="91",_xlfn.CONCAT(Table3[[#This Row],[Nature Group]],LEFT(Table3[[#This Row],[Nature Detail]],1)),TEXT(Table3[[#This Row],[Nature Group]],"##")))</f>
        <v>30</v>
      </c>
      <c r="K117" s="19" t="str">
        <f>IFERROR(VLOOKUP(Table3[[#This Row],[Calculated Group]],NatureGroups[],2,FALSE),"Unknown")</f>
        <v>Current liabilities</v>
      </c>
      <c r="L117" s="19" t="str">
        <f>IF(AND(Table3[[#This Row],[Nature Group]]&gt;=61,Table3[[#This Row],[Nature Group]]&lt;90),VLOOKUP(Table3[[#This Row],[Nature Detail]],ExpenseCodes[],2,FALSE),"N/a")</f>
        <v>N/a</v>
      </c>
      <c r="N117" s="6">
        <v>20</v>
      </c>
      <c r="O117">
        <v>6</v>
      </c>
      <c r="P117">
        <v>0</v>
      </c>
      <c r="Q117" s="1" t="str">
        <f>Table6[[#This Row],[Entity]]&amp;"-"&amp;Table6[[#This Row],[Department]]</f>
        <v>20-6</v>
      </c>
      <c r="R117" t="str">
        <f>IFERROR(VLOOKUP(Table6[[#This Row],[EntDept]],DeptsLookup,2,FALSE),"Unknown")</f>
        <v>Unknown</v>
      </c>
      <c r="S117" t="str">
        <f>IFERROR(VLOOKUP(Table6[[#This Row],[Company]],Companies[],3,FALSE),"")</f>
        <v/>
      </c>
    </row>
    <row r="118" spans="8:19" x14ac:dyDescent="0.25">
      <c r="H118" s="8" t="s">
        <v>79</v>
      </c>
      <c r="I118" s="8" t="s">
        <v>25</v>
      </c>
      <c r="J118" s="19">
        <f>_xlfn.NUMBERVALUE(IF(Table3[[#This Row],[Nature Group]]="91",_xlfn.CONCAT(Table3[[#This Row],[Nature Group]],LEFT(Table3[[#This Row],[Nature Detail]],1)),TEXT(Table3[[#This Row],[Nature Group]],"##")))</f>
        <v>30</v>
      </c>
      <c r="K118" s="19" t="str">
        <f>IFERROR(VLOOKUP(Table3[[#This Row],[Calculated Group]],NatureGroups[],2,FALSE),"Unknown")</f>
        <v>Current liabilities</v>
      </c>
      <c r="L118" s="19" t="str">
        <f>IF(AND(Table3[[#This Row],[Nature Group]]&gt;=61,Table3[[#This Row],[Nature Group]]&lt;90),VLOOKUP(Table3[[#This Row],[Nature Detail]],ExpenseCodes[],2,FALSE),"N/a")</f>
        <v>N/a</v>
      </c>
      <c r="N118" s="6">
        <v>20</v>
      </c>
      <c r="O118">
        <v>6</v>
      </c>
      <c r="P118">
        <v>1</v>
      </c>
      <c r="Q118" s="1" t="str">
        <f>Table6[[#This Row],[Entity]]&amp;"-"&amp;Table6[[#This Row],[Department]]</f>
        <v>20-6</v>
      </c>
      <c r="R118" t="str">
        <f>IFERROR(VLOOKUP(Table6[[#This Row],[EntDept]],DeptsLookup,2,FALSE),"Unknown")</f>
        <v>Unknown</v>
      </c>
      <c r="S118" t="str">
        <f>IFERROR(VLOOKUP(Table6[[#This Row],[Company]],Companies[],3,FALSE),"")</f>
        <v/>
      </c>
    </row>
    <row r="119" spans="8:19" x14ac:dyDescent="0.25">
      <c r="H119" s="8" t="s">
        <v>79</v>
      </c>
      <c r="I119" s="8" t="s">
        <v>26</v>
      </c>
      <c r="J119" s="19">
        <f>_xlfn.NUMBERVALUE(IF(Table3[[#This Row],[Nature Group]]="91",_xlfn.CONCAT(Table3[[#This Row],[Nature Group]],LEFT(Table3[[#This Row],[Nature Detail]],1)),TEXT(Table3[[#This Row],[Nature Group]],"##")))</f>
        <v>30</v>
      </c>
      <c r="K119" s="19" t="str">
        <f>IFERROR(VLOOKUP(Table3[[#This Row],[Calculated Group]],NatureGroups[],2,FALSE),"Unknown")</f>
        <v>Current liabilities</v>
      </c>
      <c r="L119" s="19" t="str">
        <f>IF(AND(Table3[[#This Row],[Nature Group]]&gt;=61,Table3[[#This Row],[Nature Group]]&lt;90),VLOOKUP(Table3[[#This Row],[Nature Detail]],ExpenseCodes[],2,FALSE),"N/a")</f>
        <v>N/a</v>
      </c>
      <c r="N119" s="6">
        <v>20</v>
      </c>
      <c r="O119">
        <v>6</v>
      </c>
      <c r="P119">
        <v>2</v>
      </c>
      <c r="Q119" s="1" t="str">
        <f>Table6[[#This Row],[Entity]]&amp;"-"&amp;Table6[[#This Row],[Department]]</f>
        <v>20-6</v>
      </c>
      <c r="R119" t="str">
        <f>IFERROR(VLOOKUP(Table6[[#This Row],[EntDept]],DeptsLookup,2,FALSE),"Unknown")</f>
        <v>Unknown</v>
      </c>
      <c r="S119" t="str">
        <f>IFERROR(VLOOKUP(Table6[[#This Row],[Company]],Companies[],3,FALSE),"")</f>
        <v/>
      </c>
    </row>
    <row r="120" spans="8:19" x14ac:dyDescent="0.25">
      <c r="H120" s="8" t="s">
        <v>89</v>
      </c>
      <c r="I120" s="8" t="s">
        <v>69</v>
      </c>
      <c r="J120" s="19">
        <f>_xlfn.NUMBERVALUE(IF(Table3[[#This Row],[Nature Group]]="91",_xlfn.CONCAT(Table3[[#This Row],[Nature Group]],LEFT(Table3[[#This Row],[Nature Detail]],1)),TEXT(Table3[[#This Row],[Nature Group]],"##")))</f>
        <v>31</v>
      </c>
      <c r="K120" s="19" t="str">
        <f>IFERROR(VLOOKUP(Table3[[#This Row],[Calculated Group]],NatureGroups[],2,FALSE),"Unknown")</f>
        <v>Unknown</v>
      </c>
      <c r="L120" s="19" t="str">
        <f>IF(AND(Table3[[#This Row],[Nature Group]]&gt;=61,Table3[[#This Row],[Nature Group]]&lt;90),VLOOKUP(Table3[[#This Row],[Nature Detail]],ExpenseCodes[],2,FALSE),"N/a")</f>
        <v>N/a</v>
      </c>
      <c r="N120" s="6">
        <v>20</v>
      </c>
      <c r="O120">
        <v>6</v>
      </c>
      <c r="P120">
        <v>3</v>
      </c>
      <c r="Q120" s="1" t="str">
        <f>Table6[[#This Row],[Entity]]&amp;"-"&amp;Table6[[#This Row],[Department]]</f>
        <v>20-6</v>
      </c>
      <c r="R120" t="str">
        <f>IFERROR(VLOOKUP(Table6[[#This Row],[EntDept]],DeptsLookup,2,FALSE),"Unknown")</f>
        <v>Unknown</v>
      </c>
      <c r="S120" t="str">
        <f>IFERROR(VLOOKUP(Table6[[#This Row],[Company]],Companies[],3,FALSE),"")</f>
        <v/>
      </c>
    </row>
    <row r="121" spans="8:19" x14ac:dyDescent="0.25">
      <c r="H121" s="8" t="s">
        <v>90</v>
      </c>
      <c r="I121" s="8" t="s">
        <v>68</v>
      </c>
      <c r="J121" s="19">
        <f>_xlfn.NUMBERVALUE(IF(Table3[[#This Row],[Nature Group]]="91",_xlfn.CONCAT(Table3[[#This Row],[Nature Group]],LEFT(Table3[[#This Row],[Nature Detail]],1)),TEXT(Table3[[#This Row],[Nature Group]],"##")))</f>
        <v>32</v>
      </c>
      <c r="K121" s="19" t="str">
        <f>IFERROR(VLOOKUP(Table3[[#This Row],[Calculated Group]],NatureGroups[],2,FALSE),"Unknown")</f>
        <v>Unknown</v>
      </c>
      <c r="L121" s="19" t="str">
        <f>IF(AND(Table3[[#This Row],[Nature Group]]&gt;=61,Table3[[#This Row],[Nature Group]]&lt;90),VLOOKUP(Table3[[#This Row],[Nature Detail]],ExpenseCodes[],2,FALSE),"N/a")</f>
        <v>N/a</v>
      </c>
      <c r="N121" s="6">
        <v>20</v>
      </c>
      <c r="O121">
        <v>6</v>
      </c>
      <c r="P121">
        <v>4</v>
      </c>
      <c r="Q121" s="1" t="str">
        <f>Table6[[#This Row],[Entity]]&amp;"-"&amp;Table6[[#This Row],[Department]]</f>
        <v>20-6</v>
      </c>
      <c r="R121" t="str">
        <f>IFERROR(VLOOKUP(Table6[[#This Row],[EntDept]],DeptsLookup,2,FALSE),"Unknown")</f>
        <v>Unknown</v>
      </c>
      <c r="S121" t="str">
        <f>IFERROR(VLOOKUP(Table6[[#This Row],[Company]],Companies[],3,FALSE),"")</f>
        <v/>
      </c>
    </row>
    <row r="122" spans="8:19" x14ac:dyDescent="0.25">
      <c r="H122" s="8" t="s">
        <v>91</v>
      </c>
      <c r="I122" s="8" t="s">
        <v>20</v>
      </c>
      <c r="J122" s="19">
        <f>_xlfn.NUMBERVALUE(IF(Table3[[#This Row],[Nature Group]]="91",_xlfn.CONCAT(Table3[[#This Row],[Nature Group]],LEFT(Table3[[#This Row],[Nature Detail]],1)),TEXT(Table3[[#This Row],[Nature Group]],"##")))</f>
        <v>34</v>
      </c>
      <c r="K122" s="19" t="str">
        <f>IFERROR(VLOOKUP(Table3[[#This Row],[Calculated Group]],NatureGroups[],2,FALSE),"Unknown")</f>
        <v>Unknown</v>
      </c>
      <c r="L122" s="19" t="str">
        <f>IF(AND(Table3[[#This Row],[Nature Group]]&gt;=61,Table3[[#This Row],[Nature Group]]&lt;90),VLOOKUP(Table3[[#This Row],[Nature Detail]],ExpenseCodes[],2,FALSE),"N/a")</f>
        <v>N/a</v>
      </c>
      <c r="N122" s="6">
        <v>20</v>
      </c>
      <c r="O122">
        <v>7</v>
      </c>
      <c r="P122">
        <v>0</v>
      </c>
      <c r="Q122" s="1" t="str">
        <f>Table6[[#This Row],[Entity]]&amp;"-"&amp;Table6[[#This Row],[Department]]</f>
        <v>20-7</v>
      </c>
      <c r="R122" t="str">
        <f>IFERROR(VLOOKUP(Table6[[#This Row],[EntDept]],DeptsLookup,2,FALSE),"Unknown")</f>
        <v>Unknown</v>
      </c>
      <c r="S122" t="str">
        <f>IFERROR(VLOOKUP(Table6[[#This Row],[Company]],Companies[],3,FALSE),"")</f>
        <v/>
      </c>
    </row>
    <row r="123" spans="8:19" x14ac:dyDescent="0.25">
      <c r="H123" s="8" t="s">
        <v>91</v>
      </c>
      <c r="I123" s="8" t="s">
        <v>21</v>
      </c>
      <c r="J123" s="19">
        <f>_xlfn.NUMBERVALUE(IF(Table3[[#This Row],[Nature Group]]="91",_xlfn.CONCAT(Table3[[#This Row],[Nature Group]],LEFT(Table3[[#This Row],[Nature Detail]],1)),TEXT(Table3[[#This Row],[Nature Group]],"##")))</f>
        <v>34</v>
      </c>
      <c r="K123" s="19" t="str">
        <f>IFERROR(VLOOKUP(Table3[[#This Row],[Calculated Group]],NatureGroups[],2,FALSE),"Unknown")</f>
        <v>Unknown</v>
      </c>
      <c r="L123" s="19" t="str">
        <f>IF(AND(Table3[[#This Row],[Nature Group]]&gt;=61,Table3[[#This Row],[Nature Group]]&lt;90),VLOOKUP(Table3[[#This Row],[Nature Detail]],ExpenseCodes[],2,FALSE),"N/a")</f>
        <v>N/a</v>
      </c>
      <c r="N123" s="6">
        <v>20</v>
      </c>
      <c r="O123">
        <v>7</v>
      </c>
      <c r="P123">
        <v>1</v>
      </c>
      <c r="Q123" s="1" t="str">
        <f>Table6[[#This Row],[Entity]]&amp;"-"&amp;Table6[[#This Row],[Department]]</f>
        <v>20-7</v>
      </c>
      <c r="R123" t="str">
        <f>IFERROR(VLOOKUP(Table6[[#This Row],[EntDept]],DeptsLookup,2,FALSE),"Unknown")</f>
        <v>Unknown</v>
      </c>
      <c r="S123" t="str">
        <f>IFERROR(VLOOKUP(Table6[[#This Row],[Company]],Companies[],3,FALSE),"")</f>
        <v/>
      </c>
    </row>
    <row r="124" spans="8:19" x14ac:dyDescent="0.25">
      <c r="H124" s="8" t="s">
        <v>92</v>
      </c>
      <c r="I124" s="8" t="s">
        <v>93</v>
      </c>
      <c r="J124" s="19">
        <f>_xlfn.NUMBERVALUE(IF(Table3[[#This Row],[Nature Group]]="91",_xlfn.CONCAT(Table3[[#This Row],[Nature Group]],LEFT(Table3[[#This Row],[Nature Detail]],1)),TEXT(Table3[[#This Row],[Nature Group]],"##")))</f>
        <v>40</v>
      </c>
      <c r="K124" s="19" t="str">
        <f>IFERROR(VLOOKUP(Table3[[#This Row],[Calculated Group]],NatureGroups[],2,FALSE),"Unknown")</f>
        <v>Non-current liabilities</v>
      </c>
      <c r="L124" s="19" t="str">
        <f>IF(AND(Table3[[#This Row],[Nature Group]]&gt;=61,Table3[[#This Row],[Nature Group]]&lt;90),VLOOKUP(Table3[[#This Row],[Nature Detail]],ExpenseCodes[],2,FALSE),"N/a")</f>
        <v>N/a</v>
      </c>
      <c r="N124" s="6">
        <v>20</v>
      </c>
      <c r="O124">
        <v>8</v>
      </c>
      <c r="P124">
        <v>0</v>
      </c>
      <c r="Q124" s="1" t="str">
        <f>Table6[[#This Row],[Entity]]&amp;"-"&amp;Table6[[#This Row],[Department]]</f>
        <v>20-8</v>
      </c>
      <c r="R124" t="str">
        <f>IFERROR(VLOOKUP(Table6[[#This Row],[EntDept]],DeptsLookup,2,FALSE),"Unknown")</f>
        <v>Unknown</v>
      </c>
      <c r="S124" t="str">
        <f>IFERROR(VLOOKUP(Table6[[#This Row],[Company]],Companies[],3,FALSE),"")</f>
        <v/>
      </c>
    </row>
    <row r="125" spans="8:19" x14ac:dyDescent="0.25">
      <c r="H125" s="8" t="s">
        <v>92</v>
      </c>
      <c r="I125" s="8" t="s">
        <v>24</v>
      </c>
      <c r="J125" s="19">
        <f>_xlfn.NUMBERVALUE(IF(Table3[[#This Row],[Nature Group]]="91",_xlfn.CONCAT(Table3[[#This Row],[Nature Group]],LEFT(Table3[[#This Row],[Nature Detail]],1)),TEXT(Table3[[#This Row],[Nature Group]],"##")))</f>
        <v>40</v>
      </c>
      <c r="K125" s="19" t="str">
        <f>IFERROR(VLOOKUP(Table3[[#This Row],[Calculated Group]],NatureGroups[],2,FALSE),"Unknown")</f>
        <v>Non-current liabilities</v>
      </c>
      <c r="L125" s="19" t="str">
        <f>IF(AND(Table3[[#This Row],[Nature Group]]&gt;=61,Table3[[#This Row],[Nature Group]]&lt;90),VLOOKUP(Table3[[#This Row],[Nature Detail]],ExpenseCodes[],2,FALSE),"N/a")</f>
        <v>N/a</v>
      </c>
      <c r="N125" s="6">
        <v>20</v>
      </c>
      <c r="O125">
        <v>8</v>
      </c>
      <c r="P125">
        <v>1</v>
      </c>
      <c r="Q125" s="1" t="str">
        <f>Table6[[#This Row],[Entity]]&amp;"-"&amp;Table6[[#This Row],[Department]]</f>
        <v>20-8</v>
      </c>
      <c r="R125" t="str">
        <f>IFERROR(VLOOKUP(Table6[[#This Row],[EntDept]],DeptsLookup,2,FALSE),"Unknown")</f>
        <v>Unknown</v>
      </c>
      <c r="S125" t="str">
        <f>IFERROR(VLOOKUP(Table6[[#This Row],[Company]],Companies[],3,FALSE),"")</f>
        <v/>
      </c>
    </row>
    <row r="126" spans="8:19" x14ac:dyDescent="0.25">
      <c r="H126" s="8" t="s">
        <v>92</v>
      </c>
      <c r="I126" s="8" t="s">
        <v>37</v>
      </c>
      <c r="J126" s="19">
        <f>_xlfn.NUMBERVALUE(IF(Table3[[#This Row],[Nature Group]]="91",_xlfn.CONCAT(Table3[[#This Row],[Nature Group]],LEFT(Table3[[#This Row],[Nature Detail]],1)),TEXT(Table3[[#This Row],[Nature Group]],"##")))</f>
        <v>40</v>
      </c>
      <c r="K126" s="19" t="str">
        <f>IFERROR(VLOOKUP(Table3[[#This Row],[Calculated Group]],NatureGroups[],2,FALSE),"Unknown")</f>
        <v>Non-current liabilities</v>
      </c>
      <c r="L126" s="19" t="str">
        <f>IF(AND(Table3[[#This Row],[Nature Group]]&gt;=61,Table3[[#This Row],[Nature Group]]&lt;90),VLOOKUP(Table3[[#This Row],[Nature Detail]],ExpenseCodes[],2,FALSE),"N/a")</f>
        <v>N/a</v>
      </c>
      <c r="N126" s="6">
        <v>20</v>
      </c>
      <c r="O126">
        <v>9</v>
      </c>
      <c r="P126">
        <v>10</v>
      </c>
      <c r="Q126" s="1" t="str">
        <f>Table6[[#This Row],[Entity]]&amp;"-"&amp;Table6[[#This Row],[Department]]</f>
        <v>20-9</v>
      </c>
      <c r="R126" t="str">
        <f>IFERROR(VLOOKUP(Table6[[#This Row],[EntDept]],DeptsLookup,2,FALSE),"Unknown")</f>
        <v>Unknown</v>
      </c>
      <c r="S126" t="str">
        <f>IFERROR(VLOOKUP(Table6[[#This Row],[Company]],Companies[],3,FALSE),"")</f>
        <v>PBL</v>
      </c>
    </row>
    <row r="127" spans="8:19" x14ac:dyDescent="0.25">
      <c r="H127" s="8" t="s">
        <v>94</v>
      </c>
      <c r="I127" s="8" t="s">
        <v>68</v>
      </c>
      <c r="J127" s="19">
        <f>_xlfn.NUMBERVALUE(IF(Table3[[#This Row],[Nature Group]]="91",_xlfn.CONCAT(Table3[[#This Row],[Nature Group]],LEFT(Table3[[#This Row],[Nature Detail]],1)),TEXT(Table3[[#This Row],[Nature Group]],"##")))</f>
        <v>41</v>
      </c>
      <c r="K127" s="19" t="str">
        <f>IFERROR(VLOOKUP(Table3[[#This Row],[Calculated Group]],NatureGroups[],2,FALSE),"Unknown")</f>
        <v>Unknown</v>
      </c>
      <c r="L127" s="19" t="str">
        <f>IF(AND(Table3[[#This Row],[Nature Group]]&gt;=61,Table3[[#This Row],[Nature Group]]&lt;90),VLOOKUP(Table3[[#This Row],[Nature Detail]],ExpenseCodes[],2,FALSE),"N/a")</f>
        <v>N/a</v>
      </c>
      <c r="N127" s="6">
        <v>20</v>
      </c>
      <c r="O127">
        <v>9</v>
      </c>
      <c r="P127">
        <v>11</v>
      </c>
      <c r="Q127" s="1" t="str">
        <f>Table6[[#This Row],[Entity]]&amp;"-"&amp;Table6[[#This Row],[Department]]</f>
        <v>20-9</v>
      </c>
      <c r="R127" t="str">
        <f>IFERROR(VLOOKUP(Table6[[#This Row],[EntDept]],DeptsLookup,2,FALSE),"Unknown")</f>
        <v>Unknown</v>
      </c>
      <c r="S127" t="str">
        <f>IFERROR(VLOOKUP(Table6[[#This Row],[Company]],Companies[],3,FALSE),"")</f>
        <v>PBT Ltd</v>
      </c>
    </row>
    <row r="128" spans="8:19" x14ac:dyDescent="0.25">
      <c r="H128" s="8" t="s">
        <v>95</v>
      </c>
      <c r="I128" s="8" t="s">
        <v>21</v>
      </c>
      <c r="J128" s="19">
        <f>_xlfn.NUMBERVALUE(IF(Table3[[#This Row],[Nature Group]]="91",_xlfn.CONCAT(Table3[[#This Row],[Nature Group]],LEFT(Table3[[#This Row],[Nature Detail]],1)),TEXT(Table3[[#This Row],[Nature Group]],"##")))</f>
        <v>44</v>
      </c>
      <c r="K128" s="19" t="str">
        <f>IFERROR(VLOOKUP(Table3[[#This Row],[Calculated Group]],NatureGroups[],2,FALSE),"Unknown")</f>
        <v>Unknown</v>
      </c>
      <c r="L128" s="19" t="str">
        <f>IF(AND(Table3[[#This Row],[Nature Group]]&gt;=61,Table3[[#This Row],[Nature Group]]&lt;90),VLOOKUP(Table3[[#This Row],[Nature Detail]],ExpenseCodes[],2,FALSE),"N/a")</f>
        <v>N/a</v>
      </c>
      <c r="N128" s="6">
        <v>20</v>
      </c>
      <c r="O128">
        <v>9</v>
      </c>
      <c r="P128">
        <v>20</v>
      </c>
      <c r="Q128" s="1" t="str">
        <f>Table6[[#This Row],[Entity]]&amp;"-"&amp;Table6[[#This Row],[Department]]</f>
        <v>20-9</v>
      </c>
      <c r="R128" t="str">
        <f>IFERROR(VLOOKUP(Table6[[#This Row],[EntDept]],DeptsLookup,2,FALSE),"Unknown")</f>
        <v>Unknown</v>
      </c>
      <c r="S128" t="str">
        <f>IFERROR(VLOOKUP(Table6[[#This Row],[Company]],Companies[],3,FALSE),"")</f>
        <v>PBT</v>
      </c>
    </row>
    <row r="129" spans="8:19" x14ac:dyDescent="0.25">
      <c r="H129" s="8" t="s">
        <v>96</v>
      </c>
      <c r="I129" s="8" t="s">
        <v>20</v>
      </c>
      <c r="J129" s="19">
        <f>_xlfn.NUMBERVALUE(IF(Table3[[#This Row],[Nature Group]]="91",_xlfn.CONCAT(Table3[[#This Row],[Nature Group]],LEFT(Table3[[#This Row],[Nature Detail]],1)),TEXT(Table3[[#This Row],[Nature Group]],"##")))</f>
        <v>49</v>
      </c>
      <c r="K129" s="19" t="str">
        <f>IFERROR(VLOOKUP(Table3[[#This Row],[Calculated Group]],NatureGroups[],2,FALSE),"Unknown")</f>
        <v>Capital</v>
      </c>
      <c r="L129" s="19" t="str">
        <f>IF(AND(Table3[[#This Row],[Nature Group]]&gt;=61,Table3[[#This Row],[Nature Group]]&lt;90),VLOOKUP(Table3[[#This Row],[Nature Detail]],ExpenseCodes[],2,FALSE),"N/a")</f>
        <v>N/a</v>
      </c>
      <c r="N129" s="6">
        <v>20</v>
      </c>
      <c r="O129">
        <v>9</v>
      </c>
      <c r="P129">
        <v>21</v>
      </c>
      <c r="Q129" s="1" t="str">
        <f>Table6[[#This Row],[Entity]]&amp;"-"&amp;Table6[[#This Row],[Department]]</f>
        <v>20-9</v>
      </c>
      <c r="R129" t="str">
        <f>IFERROR(VLOOKUP(Table6[[#This Row],[EntDept]],DeptsLookup,2,FALSE),"Unknown")</f>
        <v>Unknown</v>
      </c>
      <c r="S129" t="str">
        <f>IFERROR(VLOOKUP(Table6[[#This Row],[Company]],Companies[],3,FALSE),"")</f>
        <v>PRDT</v>
      </c>
    </row>
    <row r="130" spans="8:19" x14ac:dyDescent="0.25">
      <c r="H130" s="8" t="s">
        <v>96</v>
      </c>
      <c r="I130" s="8" t="s">
        <v>65</v>
      </c>
      <c r="J130" s="19">
        <f>_xlfn.NUMBERVALUE(IF(Table3[[#This Row],[Nature Group]]="91",_xlfn.CONCAT(Table3[[#This Row],[Nature Group]],LEFT(Table3[[#This Row],[Nature Detail]],1)),TEXT(Table3[[#This Row],[Nature Group]],"##")))</f>
        <v>49</v>
      </c>
      <c r="K130" s="19" t="str">
        <f>IFERROR(VLOOKUP(Table3[[#This Row],[Calculated Group]],NatureGroups[],2,FALSE),"Unknown")</f>
        <v>Capital</v>
      </c>
      <c r="L130" s="19" t="str">
        <f>IF(AND(Table3[[#This Row],[Nature Group]]&gt;=61,Table3[[#This Row],[Nature Group]]&lt;90),VLOOKUP(Table3[[#This Row],[Nature Detail]],ExpenseCodes[],2,FALSE),"N/a")</f>
        <v>N/a</v>
      </c>
      <c r="N130" s="6">
        <v>21</v>
      </c>
      <c r="O130">
        <v>0</v>
      </c>
      <c r="P130">
        <v>0</v>
      </c>
      <c r="Q130" s="1" t="str">
        <f>Table6[[#This Row],[Entity]]&amp;"-"&amp;Table6[[#This Row],[Department]]</f>
        <v>21-0</v>
      </c>
      <c r="R130" t="str">
        <f>IFERROR(VLOOKUP(Table6[[#This Row],[EntDept]],DeptsLookup,2,FALSE),"Unknown")</f>
        <v>No Dept</v>
      </c>
      <c r="S130" t="str">
        <f>IFERROR(VLOOKUP(Table6[[#This Row],[Company]],Companies[],3,FALSE),"")</f>
        <v/>
      </c>
    </row>
    <row r="131" spans="8:19" x14ac:dyDescent="0.25">
      <c r="H131" s="8" t="s">
        <v>96</v>
      </c>
      <c r="I131" s="8" t="s">
        <v>21</v>
      </c>
      <c r="J131" s="19">
        <f>_xlfn.NUMBERVALUE(IF(Table3[[#This Row],[Nature Group]]="91",_xlfn.CONCAT(Table3[[#This Row],[Nature Group]],LEFT(Table3[[#This Row],[Nature Detail]],1)),TEXT(Table3[[#This Row],[Nature Group]],"##")))</f>
        <v>49</v>
      </c>
      <c r="K131" s="19" t="str">
        <f>IFERROR(VLOOKUP(Table3[[#This Row],[Calculated Group]],NatureGroups[],2,FALSE),"Unknown")</f>
        <v>Capital</v>
      </c>
      <c r="L131" s="19" t="str">
        <f>IF(AND(Table3[[#This Row],[Nature Group]]&gt;=61,Table3[[#This Row],[Nature Group]]&lt;90),VLOOKUP(Table3[[#This Row],[Nature Detail]],ExpenseCodes[],2,FALSE),"N/a")</f>
        <v>N/a</v>
      </c>
      <c r="N131" s="6">
        <v>21</v>
      </c>
      <c r="O131">
        <v>0</v>
      </c>
      <c r="P131">
        <v>1</v>
      </c>
      <c r="Q131" s="1" t="str">
        <f>Table6[[#This Row],[Entity]]&amp;"-"&amp;Table6[[#This Row],[Department]]</f>
        <v>21-0</v>
      </c>
      <c r="R131" t="str">
        <f>IFERROR(VLOOKUP(Table6[[#This Row],[EntDept]],DeptsLookup,2,FALSE),"Unknown")</f>
        <v>No Dept</v>
      </c>
      <c r="S131" t="str">
        <f>IFERROR(VLOOKUP(Table6[[#This Row],[Company]],Companies[],3,FALSE),"")</f>
        <v/>
      </c>
    </row>
    <row r="132" spans="8:19" x14ac:dyDescent="0.25">
      <c r="H132" s="8" t="s">
        <v>96</v>
      </c>
      <c r="I132" s="8" t="s">
        <v>22</v>
      </c>
      <c r="J132" s="19">
        <f>_xlfn.NUMBERVALUE(IF(Table3[[#This Row],[Nature Group]]="91",_xlfn.CONCAT(Table3[[#This Row],[Nature Group]],LEFT(Table3[[#This Row],[Nature Detail]],1)),TEXT(Table3[[#This Row],[Nature Group]],"##")))</f>
        <v>49</v>
      </c>
      <c r="K132" s="19" t="str">
        <f>IFERROR(VLOOKUP(Table3[[#This Row],[Calculated Group]],NatureGroups[],2,FALSE),"Unknown")</f>
        <v>Capital</v>
      </c>
      <c r="L132" s="19" t="str">
        <f>IF(AND(Table3[[#This Row],[Nature Group]]&gt;=61,Table3[[#This Row],[Nature Group]]&lt;90),VLOOKUP(Table3[[#This Row],[Nature Detail]],ExpenseCodes[],2,FALSE),"N/a")</f>
        <v>N/a</v>
      </c>
      <c r="N132" s="6">
        <v>21</v>
      </c>
      <c r="O132">
        <v>0</v>
      </c>
      <c r="P132">
        <v>2</v>
      </c>
      <c r="Q132" s="1" t="str">
        <f>Table6[[#This Row],[Entity]]&amp;"-"&amp;Table6[[#This Row],[Department]]</f>
        <v>21-0</v>
      </c>
      <c r="R132" t="str">
        <f>IFERROR(VLOOKUP(Table6[[#This Row],[EntDept]],DeptsLookup,2,FALSE),"Unknown")</f>
        <v>No Dept</v>
      </c>
      <c r="S132" t="str">
        <f>IFERROR(VLOOKUP(Table6[[#This Row],[Company]],Companies[],3,FALSE),"")</f>
        <v/>
      </c>
    </row>
    <row r="133" spans="8:19" x14ac:dyDescent="0.25">
      <c r="H133" s="8" t="s">
        <v>96</v>
      </c>
      <c r="I133" s="8" t="s">
        <v>23</v>
      </c>
      <c r="J133" s="19">
        <f>_xlfn.NUMBERVALUE(IF(Table3[[#This Row],[Nature Group]]="91",_xlfn.CONCAT(Table3[[#This Row],[Nature Group]],LEFT(Table3[[#This Row],[Nature Detail]],1)),TEXT(Table3[[#This Row],[Nature Group]],"##")))</f>
        <v>49</v>
      </c>
      <c r="K133" s="19" t="str">
        <f>IFERROR(VLOOKUP(Table3[[#This Row],[Calculated Group]],NatureGroups[],2,FALSE),"Unknown")</f>
        <v>Capital</v>
      </c>
      <c r="L133" s="19" t="str">
        <f>IF(AND(Table3[[#This Row],[Nature Group]]&gt;=61,Table3[[#This Row],[Nature Group]]&lt;90),VLOOKUP(Table3[[#This Row],[Nature Detail]],ExpenseCodes[],2,FALSE),"N/a")</f>
        <v>N/a</v>
      </c>
      <c r="N133" s="6">
        <v>21</v>
      </c>
      <c r="O133">
        <v>0</v>
      </c>
      <c r="P133">
        <v>3</v>
      </c>
      <c r="Q133" s="1" t="str">
        <f>Table6[[#This Row],[Entity]]&amp;"-"&amp;Table6[[#This Row],[Department]]</f>
        <v>21-0</v>
      </c>
      <c r="R133" t="str">
        <f>IFERROR(VLOOKUP(Table6[[#This Row],[EntDept]],DeptsLookup,2,FALSE),"Unknown")</f>
        <v>No Dept</v>
      </c>
      <c r="S133" t="str">
        <f>IFERROR(VLOOKUP(Table6[[#This Row],[Company]],Companies[],3,FALSE),"")</f>
        <v/>
      </c>
    </row>
    <row r="134" spans="8:19" x14ac:dyDescent="0.25">
      <c r="H134" s="8" t="s">
        <v>96</v>
      </c>
      <c r="I134" s="8" t="s">
        <v>82</v>
      </c>
      <c r="J134" s="19">
        <f>_xlfn.NUMBERVALUE(IF(Table3[[#This Row],[Nature Group]]="91",_xlfn.CONCAT(Table3[[#This Row],[Nature Group]],LEFT(Table3[[#This Row],[Nature Detail]],1)),TEXT(Table3[[#This Row],[Nature Group]],"##")))</f>
        <v>49</v>
      </c>
      <c r="K134" s="19" t="str">
        <f>IFERROR(VLOOKUP(Table3[[#This Row],[Calculated Group]],NatureGroups[],2,FALSE),"Unknown")</f>
        <v>Capital</v>
      </c>
      <c r="L134" s="19" t="str">
        <f>IF(AND(Table3[[#This Row],[Nature Group]]&gt;=61,Table3[[#This Row],[Nature Group]]&lt;90),VLOOKUP(Table3[[#This Row],[Nature Detail]],ExpenseCodes[],2,FALSE),"N/a")</f>
        <v>N/a</v>
      </c>
      <c r="N134" s="6">
        <v>21</v>
      </c>
      <c r="O134">
        <v>0</v>
      </c>
      <c r="P134">
        <v>4</v>
      </c>
      <c r="Q134" s="1" t="str">
        <f>Table6[[#This Row],[Entity]]&amp;"-"&amp;Table6[[#This Row],[Department]]</f>
        <v>21-0</v>
      </c>
      <c r="R134" t="str">
        <f>IFERROR(VLOOKUP(Table6[[#This Row],[EntDept]],DeptsLookup,2,FALSE),"Unknown")</f>
        <v>No Dept</v>
      </c>
      <c r="S134" t="str">
        <f>IFERROR(VLOOKUP(Table6[[#This Row],[Company]],Companies[],3,FALSE),"")</f>
        <v/>
      </c>
    </row>
    <row r="135" spans="8:19" x14ac:dyDescent="0.25">
      <c r="H135" s="8" t="s">
        <v>96</v>
      </c>
      <c r="I135" s="8" t="s">
        <v>37</v>
      </c>
      <c r="J135" s="19">
        <f>_xlfn.NUMBERVALUE(IF(Table3[[#This Row],[Nature Group]]="91",_xlfn.CONCAT(Table3[[#This Row],[Nature Group]],LEFT(Table3[[#This Row],[Nature Detail]],1)),TEXT(Table3[[#This Row],[Nature Group]],"##")))</f>
        <v>49</v>
      </c>
      <c r="K135" s="19" t="str">
        <f>IFERROR(VLOOKUP(Table3[[#This Row],[Calculated Group]],NatureGroups[],2,FALSE),"Unknown")</f>
        <v>Capital</v>
      </c>
      <c r="L135" s="19" t="str">
        <f>IF(AND(Table3[[#This Row],[Nature Group]]&gt;=61,Table3[[#This Row],[Nature Group]]&lt;90),VLOOKUP(Table3[[#This Row],[Nature Detail]],ExpenseCodes[],2,FALSE),"N/a")</f>
        <v>N/a</v>
      </c>
      <c r="N135" s="6">
        <v>21</v>
      </c>
      <c r="O135">
        <v>0</v>
      </c>
      <c r="P135">
        <v>10</v>
      </c>
      <c r="Q135" s="1" t="str">
        <f>Table6[[#This Row],[Entity]]&amp;"-"&amp;Table6[[#This Row],[Department]]</f>
        <v>21-0</v>
      </c>
      <c r="R135" t="str">
        <f>IFERROR(VLOOKUP(Table6[[#This Row],[EntDept]],DeptsLookup,2,FALSE),"Unknown")</f>
        <v>No Dept</v>
      </c>
      <c r="S135" t="str">
        <f>IFERROR(VLOOKUP(Table6[[#This Row],[Company]],Companies[],3,FALSE),"")</f>
        <v>PBL</v>
      </c>
    </row>
    <row r="136" spans="8:19" x14ac:dyDescent="0.25">
      <c r="H136" s="8" t="s">
        <v>96</v>
      </c>
      <c r="I136" s="8" t="s">
        <v>97</v>
      </c>
      <c r="J136" s="19">
        <f>_xlfn.NUMBERVALUE(IF(Table3[[#This Row],[Nature Group]]="91",_xlfn.CONCAT(Table3[[#This Row],[Nature Group]],LEFT(Table3[[#This Row],[Nature Detail]],1)),TEXT(Table3[[#This Row],[Nature Group]],"##")))</f>
        <v>49</v>
      </c>
      <c r="K136" s="19" t="str">
        <f>IFERROR(VLOOKUP(Table3[[#This Row],[Calculated Group]],NatureGroups[],2,FALSE),"Unknown")</f>
        <v>Capital</v>
      </c>
      <c r="L136" s="19" t="str">
        <f>IF(AND(Table3[[#This Row],[Nature Group]]&gt;=61,Table3[[#This Row],[Nature Group]]&lt;90),VLOOKUP(Table3[[#This Row],[Nature Detail]],ExpenseCodes[],2,FALSE),"N/a")</f>
        <v>N/a</v>
      </c>
      <c r="N136" s="6">
        <v>21</v>
      </c>
      <c r="O136">
        <v>0</v>
      </c>
      <c r="P136">
        <v>12</v>
      </c>
      <c r="Q136" s="1" t="str">
        <f>Table6[[#This Row],[Entity]]&amp;"-"&amp;Table6[[#This Row],[Department]]</f>
        <v>21-0</v>
      </c>
      <c r="R136" t="str">
        <f>IFERROR(VLOOKUP(Table6[[#This Row],[EntDept]],DeptsLookup,2,FALSE),"Unknown")</f>
        <v>No Dept</v>
      </c>
      <c r="S136" t="str">
        <f>IFERROR(VLOOKUP(Table6[[#This Row],[Company]],Companies[],3,FALSE),"")</f>
        <v>PSM</v>
      </c>
    </row>
    <row r="137" spans="8:19" x14ac:dyDescent="0.25">
      <c r="H137" s="8" t="s">
        <v>96</v>
      </c>
      <c r="I137" s="8" t="s">
        <v>57</v>
      </c>
      <c r="J137" s="19">
        <f>_xlfn.NUMBERVALUE(IF(Table3[[#This Row],[Nature Group]]="91",_xlfn.CONCAT(Table3[[#This Row],[Nature Group]],LEFT(Table3[[#This Row],[Nature Detail]],1)),TEXT(Table3[[#This Row],[Nature Group]],"##")))</f>
        <v>49</v>
      </c>
      <c r="K137" s="19" t="str">
        <f>IFERROR(VLOOKUP(Table3[[#This Row],[Calculated Group]],NatureGroups[],2,FALSE),"Unknown")</f>
        <v>Capital</v>
      </c>
      <c r="L137" s="19" t="str">
        <f>IF(AND(Table3[[#This Row],[Nature Group]]&gt;=61,Table3[[#This Row],[Nature Group]]&lt;90),VLOOKUP(Table3[[#This Row],[Nature Detail]],ExpenseCodes[],2,FALSE),"N/a")</f>
        <v>N/a</v>
      </c>
      <c r="N137" s="6">
        <v>22</v>
      </c>
      <c r="O137">
        <v>0</v>
      </c>
      <c r="P137">
        <v>0</v>
      </c>
      <c r="Q137" s="1" t="str">
        <f>Table6[[#This Row],[Entity]]&amp;"-"&amp;Table6[[#This Row],[Department]]</f>
        <v>22-0</v>
      </c>
      <c r="R137" t="str">
        <f>IFERROR(VLOOKUP(Table6[[#This Row],[EntDept]],DeptsLookup,2,FALSE),"Unknown")</f>
        <v>No Dept</v>
      </c>
      <c r="S137" t="str">
        <f>IFERROR(VLOOKUP(Table6[[#This Row],[Company]],Companies[],3,FALSE),"")</f>
        <v/>
      </c>
    </row>
    <row r="138" spans="8:19" x14ac:dyDescent="0.25">
      <c r="H138" s="8" t="s">
        <v>98</v>
      </c>
      <c r="I138" s="8" t="s">
        <v>20</v>
      </c>
      <c r="J138" s="19">
        <f>_xlfn.NUMBERVALUE(IF(Table3[[#This Row],[Nature Group]]="91",_xlfn.CONCAT(Table3[[#This Row],[Nature Group]],LEFT(Table3[[#This Row],[Nature Detail]],1)),TEXT(Table3[[#This Row],[Nature Group]],"##")))</f>
        <v>50</v>
      </c>
      <c r="K138" s="19" t="str">
        <f>IFERROR(VLOOKUP(Table3[[#This Row],[Calculated Group]],NatureGroups[],2,FALSE),"Unknown")</f>
        <v>Revenues</v>
      </c>
      <c r="L138" s="19" t="str">
        <f>IF(AND(Table3[[#This Row],[Nature Group]]&gt;=61,Table3[[#This Row],[Nature Group]]&lt;90),VLOOKUP(Table3[[#This Row],[Nature Detail]],ExpenseCodes[],2,FALSE),"N/a")</f>
        <v>N/a</v>
      </c>
      <c r="N138" s="6">
        <v>22</v>
      </c>
      <c r="O138">
        <v>0</v>
      </c>
      <c r="P138">
        <v>1</v>
      </c>
      <c r="Q138" s="1" t="str">
        <f>Table6[[#This Row],[Entity]]&amp;"-"&amp;Table6[[#This Row],[Department]]</f>
        <v>22-0</v>
      </c>
      <c r="R138" t="str">
        <f>IFERROR(VLOOKUP(Table6[[#This Row],[EntDept]],DeptsLookup,2,FALSE),"Unknown")</f>
        <v>No Dept</v>
      </c>
      <c r="S138" t="str">
        <f>IFERROR(VLOOKUP(Table6[[#This Row],[Company]],Companies[],3,FALSE),"")</f>
        <v/>
      </c>
    </row>
    <row r="139" spans="8:19" x14ac:dyDescent="0.25">
      <c r="H139" s="8" t="s">
        <v>98</v>
      </c>
      <c r="I139" s="8" t="s">
        <v>65</v>
      </c>
      <c r="J139" s="19">
        <f>_xlfn.NUMBERVALUE(IF(Table3[[#This Row],[Nature Group]]="91",_xlfn.CONCAT(Table3[[#This Row],[Nature Group]],LEFT(Table3[[#This Row],[Nature Detail]],1)),TEXT(Table3[[#This Row],[Nature Group]],"##")))</f>
        <v>50</v>
      </c>
      <c r="K139" s="19" t="str">
        <f>IFERROR(VLOOKUP(Table3[[#This Row],[Calculated Group]],NatureGroups[],2,FALSE),"Unknown")</f>
        <v>Revenues</v>
      </c>
      <c r="L139" s="19" t="str">
        <f>IF(AND(Table3[[#This Row],[Nature Group]]&gt;=61,Table3[[#This Row],[Nature Group]]&lt;90),VLOOKUP(Table3[[#This Row],[Nature Detail]],ExpenseCodes[],2,FALSE),"N/a")</f>
        <v>N/a</v>
      </c>
      <c r="N139" s="6">
        <v>22</v>
      </c>
      <c r="O139">
        <v>0</v>
      </c>
      <c r="P139">
        <v>2</v>
      </c>
      <c r="Q139" s="1" t="str">
        <f>Table6[[#This Row],[Entity]]&amp;"-"&amp;Table6[[#This Row],[Department]]</f>
        <v>22-0</v>
      </c>
      <c r="R139" t="str">
        <f>IFERROR(VLOOKUP(Table6[[#This Row],[EntDept]],DeptsLookup,2,FALSE),"Unknown")</f>
        <v>No Dept</v>
      </c>
      <c r="S139" t="str">
        <f>IFERROR(VLOOKUP(Table6[[#This Row],[Company]],Companies[],3,FALSE),"")</f>
        <v/>
      </c>
    </row>
    <row r="140" spans="8:19" x14ac:dyDescent="0.25">
      <c r="H140" s="8" t="s">
        <v>98</v>
      </c>
      <c r="I140" s="8" t="s">
        <v>35</v>
      </c>
      <c r="J140" s="19">
        <f>_xlfn.NUMBERVALUE(IF(Table3[[#This Row],[Nature Group]]="91",_xlfn.CONCAT(Table3[[#This Row],[Nature Group]],LEFT(Table3[[#This Row],[Nature Detail]],1)),TEXT(Table3[[#This Row],[Nature Group]],"##")))</f>
        <v>50</v>
      </c>
      <c r="K140" s="19" t="str">
        <f>IFERROR(VLOOKUP(Table3[[#This Row],[Calculated Group]],NatureGroups[],2,FALSE),"Unknown")</f>
        <v>Revenues</v>
      </c>
      <c r="L140" s="19" t="str">
        <f>IF(AND(Table3[[#This Row],[Nature Group]]&gt;=61,Table3[[#This Row],[Nature Group]]&lt;90),VLOOKUP(Table3[[#This Row],[Nature Detail]],ExpenseCodes[],2,FALSE),"N/a")</f>
        <v>N/a</v>
      </c>
      <c r="N140" s="6">
        <v>22</v>
      </c>
      <c r="O140">
        <v>0</v>
      </c>
      <c r="P140">
        <v>40</v>
      </c>
      <c r="Q140" s="1" t="str">
        <f>Table6[[#This Row],[Entity]]&amp;"-"&amp;Table6[[#This Row],[Department]]</f>
        <v>22-0</v>
      </c>
      <c r="R140" t="str">
        <f>IFERROR(VLOOKUP(Table6[[#This Row],[EntDept]],DeptsLookup,2,FALSE),"Unknown")</f>
        <v>No Dept</v>
      </c>
      <c r="S140" t="str">
        <f>IFERROR(VLOOKUP(Table6[[#This Row],[Company]],Companies[],3,FALSE),"")</f>
        <v>PLI</v>
      </c>
    </row>
    <row r="141" spans="8:19" x14ac:dyDescent="0.25">
      <c r="H141" s="8" t="s">
        <v>98</v>
      </c>
      <c r="I141" s="8" t="s">
        <v>36</v>
      </c>
      <c r="J141" s="19">
        <f>_xlfn.NUMBERVALUE(IF(Table3[[#This Row],[Nature Group]]="91",_xlfn.CONCAT(Table3[[#This Row],[Nature Group]],LEFT(Table3[[#This Row],[Nature Detail]],1)),TEXT(Table3[[#This Row],[Nature Group]],"##")))</f>
        <v>50</v>
      </c>
      <c r="K141" s="19" t="str">
        <f>IFERROR(VLOOKUP(Table3[[#This Row],[Calculated Group]],NatureGroups[],2,FALSE),"Unknown")</f>
        <v>Revenues</v>
      </c>
      <c r="L141" s="19" t="str">
        <f>IF(AND(Table3[[#This Row],[Nature Group]]&gt;=61,Table3[[#This Row],[Nature Group]]&lt;90),VLOOKUP(Table3[[#This Row],[Nature Detail]],ExpenseCodes[],2,FALSE),"N/a")</f>
        <v>N/a</v>
      </c>
      <c r="N141" s="6">
        <v>22</v>
      </c>
      <c r="O141">
        <v>3</v>
      </c>
      <c r="P141">
        <v>1</v>
      </c>
      <c r="Q141" s="1" t="str">
        <f>Table6[[#This Row],[Entity]]&amp;"-"&amp;Table6[[#This Row],[Department]]</f>
        <v>22-3</v>
      </c>
      <c r="R141" t="str">
        <f>IFERROR(VLOOKUP(Table6[[#This Row],[EntDept]],DeptsLookup,2,FALSE),"Unknown")</f>
        <v>Unknown</v>
      </c>
      <c r="S141" t="str">
        <f>IFERROR(VLOOKUP(Table6[[#This Row],[Company]],Companies[],3,FALSE),"")</f>
        <v/>
      </c>
    </row>
    <row r="142" spans="8:19" x14ac:dyDescent="0.25">
      <c r="H142" s="8" t="s">
        <v>98</v>
      </c>
      <c r="I142" s="8" t="s">
        <v>67</v>
      </c>
      <c r="J142" s="19">
        <f>_xlfn.NUMBERVALUE(IF(Table3[[#This Row],[Nature Group]]="91",_xlfn.CONCAT(Table3[[#This Row],[Nature Group]],LEFT(Table3[[#This Row],[Nature Detail]],1)),TEXT(Table3[[#This Row],[Nature Group]],"##")))</f>
        <v>50</v>
      </c>
      <c r="K142" s="19" t="str">
        <f>IFERROR(VLOOKUP(Table3[[#This Row],[Calculated Group]],NatureGroups[],2,FALSE),"Unknown")</f>
        <v>Revenues</v>
      </c>
      <c r="L142" s="19" t="str">
        <f>IF(AND(Table3[[#This Row],[Nature Group]]&gt;=61,Table3[[#This Row],[Nature Group]]&lt;90),VLOOKUP(Table3[[#This Row],[Nature Detail]],ExpenseCodes[],2,FALSE),"N/a")</f>
        <v>N/a</v>
      </c>
      <c r="N142" s="6">
        <v>40</v>
      </c>
      <c r="O142">
        <v>0</v>
      </c>
      <c r="P142">
        <v>0</v>
      </c>
      <c r="Q142" s="1" t="str">
        <f>Table6[[#This Row],[Entity]]&amp;"-"&amp;Table6[[#This Row],[Department]]</f>
        <v>40-0</v>
      </c>
      <c r="R142" t="str">
        <f>IFERROR(VLOOKUP(Table6[[#This Row],[EntDept]],DeptsLookup,2,FALSE),"Unknown")</f>
        <v>No Dept</v>
      </c>
      <c r="S142" t="str">
        <f>IFERROR(VLOOKUP(Table6[[#This Row],[Company]],Companies[],3,FALSE),"")</f>
        <v/>
      </c>
    </row>
    <row r="143" spans="8:19" x14ac:dyDescent="0.25">
      <c r="H143" s="8" t="s">
        <v>98</v>
      </c>
      <c r="I143" s="8" t="s">
        <v>21</v>
      </c>
      <c r="J143" s="19">
        <f>_xlfn.NUMBERVALUE(IF(Table3[[#This Row],[Nature Group]]="91",_xlfn.CONCAT(Table3[[#This Row],[Nature Group]],LEFT(Table3[[#This Row],[Nature Detail]],1)),TEXT(Table3[[#This Row],[Nature Group]],"##")))</f>
        <v>50</v>
      </c>
      <c r="K143" s="19" t="str">
        <f>IFERROR(VLOOKUP(Table3[[#This Row],[Calculated Group]],NatureGroups[],2,FALSE),"Unknown")</f>
        <v>Revenues</v>
      </c>
      <c r="L143" s="19" t="str">
        <f>IF(AND(Table3[[#This Row],[Nature Group]]&gt;=61,Table3[[#This Row],[Nature Group]]&lt;90),VLOOKUP(Table3[[#This Row],[Nature Detail]],ExpenseCodes[],2,FALSE),"N/a")</f>
        <v>N/a</v>
      </c>
      <c r="N143" s="6">
        <v>40</v>
      </c>
      <c r="O143">
        <v>0</v>
      </c>
      <c r="P143">
        <v>1</v>
      </c>
      <c r="Q143" s="1" t="str">
        <f>Table6[[#This Row],[Entity]]&amp;"-"&amp;Table6[[#This Row],[Department]]</f>
        <v>40-0</v>
      </c>
      <c r="R143" t="str">
        <f>IFERROR(VLOOKUP(Table6[[#This Row],[EntDept]],DeptsLookup,2,FALSE),"Unknown")</f>
        <v>No Dept</v>
      </c>
      <c r="S143" t="str">
        <f>IFERROR(VLOOKUP(Table6[[#This Row],[Company]],Companies[],3,FALSE),"")</f>
        <v/>
      </c>
    </row>
    <row r="144" spans="8:19" x14ac:dyDescent="0.25">
      <c r="H144" s="8" t="s">
        <v>98</v>
      </c>
      <c r="I144" s="8" t="s">
        <v>99</v>
      </c>
      <c r="J144" s="19">
        <f>_xlfn.NUMBERVALUE(IF(Table3[[#This Row],[Nature Group]]="91",_xlfn.CONCAT(Table3[[#This Row],[Nature Group]],LEFT(Table3[[#This Row],[Nature Detail]],1)),TEXT(Table3[[#This Row],[Nature Group]],"##")))</f>
        <v>50</v>
      </c>
      <c r="K144" s="19" t="str">
        <f>IFERROR(VLOOKUP(Table3[[#This Row],[Calculated Group]],NatureGroups[],2,FALSE),"Unknown")</f>
        <v>Revenues</v>
      </c>
      <c r="L144" s="19" t="str">
        <f>IF(AND(Table3[[#This Row],[Nature Group]]&gt;=61,Table3[[#This Row],[Nature Group]]&lt;90),VLOOKUP(Table3[[#This Row],[Nature Detail]],ExpenseCodes[],2,FALSE),"N/a")</f>
        <v>N/a</v>
      </c>
      <c r="N144" s="6">
        <v>40</v>
      </c>
      <c r="O144">
        <v>0</v>
      </c>
      <c r="P144">
        <v>2</v>
      </c>
      <c r="Q144" s="1" t="str">
        <f>Table6[[#This Row],[Entity]]&amp;"-"&amp;Table6[[#This Row],[Department]]</f>
        <v>40-0</v>
      </c>
      <c r="R144" t="str">
        <f>IFERROR(VLOOKUP(Table6[[#This Row],[EntDept]],DeptsLookup,2,FALSE),"Unknown")</f>
        <v>No Dept</v>
      </c>
      <c r="S144" t="str">
        <f>IFERROR(VLOOKUP(Table6[[#This Row],[Company]],Companies[],3,FALSE),"")</f>
        <v/>
      </c>
    </row>
    <row r="145" spans="8:19" x14ac:dyDescent="0.25">
      <c r="H145" s="8" t="s">
        <v>98</v>
      </c>
      <c r="I145" s="8" t="s">
        <v>29</v>
      </c>
      <c r="J145" s="19">
        <f>_xlfn.NUMBERVALUE(IF(Table3[[#This Row],[Nature Group]]="91",_xlfn.CONCAT(Table3[[#This Row],[Nature Group]],LEFT(Table3[[#This Row],[Nature Detail]],1)),TEXT(Table3[[#This Row],[Nature Group]],"##")))</f>
        <v>50</v>
      </c>
      <c r="K145" s="19" t="str">
        <f>IFERROR(VLOOKUP(Table3[[#This Row],[Calculated Group]],NatureGroups[],2,FALSE),"Unknown")</f>
        <v>Revenues</v>
      </c>
      <c r="L145" s="19" t="str">
        <f>IF(AND(Table3[[#This Row],[Nature Group]]&gt;=61,Table3[[#This Row],[Nature Group]]&lt;90),VLOOKUP(Table3[[#This Row],[Nature Detail]],ExpenseCodes[],2,FALSE),"N/a")</f>
        <v>N/a</v>
      </c>
      <c r="N145" s="6">
        <v>40</v>
      </c>
      <c r="O145">
        <v>0</v>
      </c>
      <c r="P145">
        <v>3</v>
      </c>
      <c r="Q145" s="1" t="str">
        <f>Table6[[#This Row],[Entity]]&amp;"-"&amp;Table6[[#This Row],[Department]]</f>
        <v>40-0</v>
      </c>
      <c r="R145" t="str">
        <f>IFERROR(VLOOKUP(Table6[[#This Row],[EntDept]],DeptsLookup,2,FALSE),"Unknown")</f>
        <v>No Dept</v>
      </c>
      <c r="S145" t="str">
        <f>IFERROR(VLOOKUP(Table6[[#This Row],[Company]],Companies[],3,FALSE),"")</f>
        <v/>
      </c>
    </row>
    <row r="146" spans="8:19" x14ac:dyDescent="0.25">
      <c r="H146" s="8" t="s">
        <v>98</v>
      </c>
      <c r="I146" s="8" t="s">
        <v>100</v>
      </c>
      <c r="J146" s="19">
        <f>_xlfn.NUMBERVALUE(IF(Table3[[#This Row],[Nature Group]]="91",_xlfn.CONCAT(Table3[[#This Row],[Nature Group]],LEFT(Table3[[#This Row],[Nature Detail]],1)),TEXT(Table3[[#This Row],[Nature Group]],"##")))</f>
        <v>50</v>
      </c>
      <c r="K146" s="19" t="str">
        <f>IFERROR(VLOOKUP(Table3[[#This Row],[Calculated Group]],NatureGroups[],2,FALSE),"Unknown")</f>
        <v>Revenues</v>
      </c>
      <c r="L146" s="19" t="str">
        <f>IF(AND(Table3[[#This Row],[Nature Group]]&gt;=61,Table3[[#This Row],[Nature Group]]&lt;90),VLOOKUP(Table3[[#This Row],[Nature Detail]],ExpenseCodes[],2,FALSE),"N/a")</f>
        <v>N/a</v>
      </c>
      <c r="N146" s="6">
        <v>40</v>
      </c>
      <c r="O146">
        <v>0</v>
      </c>
      <c r="P146">
        <v>4</v>
      </c>
      <c r="Q146" s="1" t="str">
        <f>Table6[[#This Row],[Entity]]&amp;"-"&amp;Table6[[#This Row],[Department]]</f>
        <v>40-0</v>
      </c>
      <c r="R146" t="str">
        <f>IFERROR(VLOOKUP(Table6[[#This Row],[EntDept]],DeptsLookup,2,FALSE),"Unknown")</f>
        <v>No Dept</v>
      </c>
      <c r="S146" t="str">
        <f>IFERROR(VLOOKUP(Table6[[#This Row],[Company]],Companies[],3,FALSE),"")</f>
        <v/>
      </c>
    </row>
    <row r="147" spans="8:19" x14ac:dyDescent="0.25">
      <c r="H147" s="8" t="s">
        <v>98</v>
      </c>
      <c r="I147" s="8" t="s">
        <v>30</v>
      </c>
      <c r="J147" s="19">
        <f>_xlfn.NUMBERVALUE(IF(Table3[[#This Row],[Nature Group]]="91",_xlfn.CONCAT(Table3[[#This Row],[Nature Group]],LEFT(Table3[[#This Row],[Nature Detail]],1)),TEXT(Table3[[#This Row],[Nature Group]],"##")))</f>
        <v>50</v>
      </c>
      <c r="K147" s="19" t="str">
        <f>IFERROR(VLOOKUP(Table3[[#This Row],[Calculated Group]],NatureGroups[],2,FALSE),"Unknown")</f>
        <v>Revenues</v>
      </c>
      <c r="L147" s="19" t="str">
        <f>IF(AND(Table3[[#This Row],[Nature Group]]&gt;=61,Table3[[#This Row],[Nature Group]]&lt;90),VLOOKUP(Table3[[#This Row],[Nature Detail]],ExpenseCodes[],2,FALSE),"N/a")</f>
        <v>N/a</v>
      </c>
      <c r="N147" s="6">
        <v>40</v>
      </c>
      <c r="O147">
        <v>0</v>
      </c>
      <c r="P147">
        <v>5</v>
      </c>
      <c r="Q147" s="1" t="str">
        <f>Table6[[#This Row],[Entity]]&amp;"-"&amp;Table6[[#This Row],[Department]]</f>
        <v>40-0</v>
      </c>
      <c r="R147" t="str">
        <f>IFERROR(VLOOKUP(Table6[[#This Row],[EntDept]],DeptsLookup,2,FALSE),"Unknown")</f>
        <v>No Dept</v>
      </c>
      <c r="S147" t="str">
        <f>IFERROR(VLOOKUP(Table6[[#This Row],[Company]],Companies[],3,FALSE),"")</f>
        <v/>
      </c>
    </row>
    <row r="148" spans="8:19" x14ac:dyDescent="0.25">
      <c r="H148" s="8" t="s">
        <v>98</v>
      </c>
      <c r="I148" s="8" t="s">
        <v>101</v>
      </c>
      <c r="J148" s="19">
        <f>_xlfn.NUMBERVALUE(IF(Table3[[#This Row],[Nature Group]]="91",_xlfn.CONCAT(Table3[[#This Row],[Nature Group]],LEFT(Table3[[#This Row],[Nature Detail]],1)),TEXT(Table3[[#This Row],[Nature Group]],"##")))</f>
        <v>50</v>
      </c>
      <c r="K148" s="19" t="str">
        <f>IFERROR(VLOOKUP(Table3[[#This Row],[Calculated Group]],NatureGroups[],2,FALSE),"Unknown")</f>
        <v>Revenues</v>
      </c>
      <c r="L148" s="19" t="str">
        <f>IF(AND(Table3[[#This Row],[Nature Group]]&gt;=61,Table3[[#This Row],[Nature Group]]&lt;90),VLOOKUP(Table3[[#This Row],[Nature Detail]],ExpenseCodes[],2,FALSE),"N/a")</f>
        <v>N/a</v>
      </c>
      <c r="N148" s="6">
        <v>40</v>
      </c>
      <c r="O148">
        <v>0</v>
      </c>
      <c r="P148">
        <v>10</v>
      </c>
      <c r="Q148" s="1" t="str">
        <f>Table6[[#This Row],[Entity]]&amp;"-"&amp;Table6[[#This Row],[Department]]</f>
        <v>40-0</v>
      </c>
      <c r="R148" t="str">
        <f>IFERROR(VLOOKUP(Table6[[#This Row],[EntDept]],DeptsLookup,2,FALSE),"Unknown")</f>
        <v>No Dept</v>
      </c>
      <c r="S148" t="str">
        <f>IFERROR(VLOOKUP(Table6[[#This Row],[Company]],Companies[],3,FALSE),"")</f>
        <v>PBL</v>
      </c>
    </row>
    <row r="149" spans="8:19" x14ac:dyDescent="0.25">
      <c r="H149" s="8" t="s">
        <v>98</v>
      </c>
      <c r="I149" s="8" t="s">
        <v>44</v>
      </c>
      <c r="J149" s="19">
        <f>_xlfn.NUMBERVALUE(IF(Table3[[#This Row],[Nature Group]]="91",_xlfn.CONCAT(Table3[[#This Row],[Nature Group]],LEFT(Table3[[#This Row],[Nature Detail]],1)),TEXT(Table3[[#This Row],[Nature Group]],"##")))</f>
        <v>50</v>
      </c>
      <c r="K149" s="19" t="str">
        <f>IFERROR(VLOOKUP(Table3[[#This Row],[Calculated Group]],NatureGroups[],2,FALSE),"Unknown")</f>
        <v>Revenues</v>
      </c>
      <c r="L149" s="19" t="str">
        <f>IF(AND(Table3[[#This Row],[Nature Group]]&gt;=61,Table3[[#This Row],[Nature Group]]&lt;90),VLOOKUP(Table3[[#This Row],[Nature Detail]],ExpenseCodes[],2,FALSE),"N/a")</f>
        <v>N/a</v>
      </c>
      <c r="N149" s="6">
        <v>40</v>
      </c>
      <c r="O149">
        <v>0</v>
      </c>
      <c r="P149">
        <v>11</v>
      </c>
      <c r="Q149" s="1" t="str">
        <f>Table6[[#This Row],[Entity]]&amp;"-"&amp;Table6[[#This Row],[Department]]</f>
        <v>40-0</v>
      </c>
      <c r="R149" t="str">
        <f>IFERROR(VLOOKUP(Table6[[#This Row],[EntDept]],DeptsLookup,2,FALSE),"Unknown")</f>
        <v>No Dept</v>
      </c>
      <c r="S149" t="str">
        <f>IFERROR(VLOOKUP(Table6[[#This Row],[Company]],Companies[],3,FALSE),"")</f>
        <v>PBT Ltd</v>
      </c>
    </row>
    <row r="150" spans="8:19" x14ac:dyDescent="0.25">
      <c r="H150" s="8" t="s">
        <v>98</v>
      </c>
      <c r="I150" s="8" t="s">
        <v>39</v>
      </c>
      <c r="J150" s="19">
        <f>_xlfn.NUMBERVALUE(IF(Table3[[#This Row],[Nature Group]]="91",_xlfn.CONCAT(Table3[[#This Row],[Nature Group]],LEFT(Table3[[#This Row],[Nature Detail]],1)),TEXT(Table3[[#This Row],[Nature Group]],"##")))</f>
        <v>50</v>
      </c>
      <c r="K150" s="19" t="str">
        <f>IFERROR(VLOOKUP(Table3[[#This Row],[Calculated Group]],NatureGroups[],2,FALSE),"Unknown")</f>
        <v>Revenues</v>
      </c>
      <c r="L150" s="19" t="str">
        <f>IF(AND(Table3[[#This Row],[Nature Group]]&gt;=61,Table3[[#This Row],[Nature Group]]&lt;90),VLOOKUP(Table3[[#This Row],[Nature Detail]],ExpenseCodes[],2,FALSE),"N/a")</f>
        <v>N/a</v>
      </c>
      <c r="N150" s="6">
        <v>40</v>
      </c>
      <c r="O150">
        <v>0</v>
      </c>
      <c r="P150">
        <v>12</v>
      </c>
      <c r="Q150" s="1" t="str">
        <f>Table6[[#This Row],[Entity]]&amp;"-"&amp;Table6[[#This Row],[Department]]</f>
        <v>40-0</v>
      </c>
      <c r="R150" t="str">
        <f>IFERROR(VLOOKUP(Table6[[#This Row],[EntDept]],DeptsLookup,2,FALSE),"Unknown")</f>
        <v>No Dept</v>
      </c>
      <c r="S150" t="str">
        <f>IFERROR(VLOOKUP(Table6[[#This Row],[Company]],Companies[],3,FALSE),"")</f>
        <v>PSM</v>
      </c>
    </row>
    <row r="151" spans="8:19" x14ac:dyDescent="0.25">
      <c r="H151" s="8" t="s">
        <v>98</v>
      </c>
      <c r="I151" s="8" t="s">
        <v>102</v>
      </c>
      <c r="J151" s="19">
        <f>_xlfn.NUMBERVALUE(IF(Table3[[#This Row],[Nature Group]]="91",_xlfn.CONCAT(Table3[[#This Row],[Nature Group]],LEFT(Table3[[#This Row],[Nature Detail]],1)),TEXT(Table3[[#This Row],[Nature Group]],"##")))</f>
        <v>50</v>
      </c>
      <c r="K151" s="19" t="str">
        <f>IFERROR(VLOOKUP(Table3[[#This Row],[Calculated Group]],NatureGroups[],2,FALSE),"Unknown")</f>
        <v>Revenues</v>
      </c>
      <c r="L151" s="19" t="str">
        <f>IF(AND(Table3[[#This Row],[Nature Group]]&gt;=61,Table3[[#This Row],[Nature Group]]&lt;90),VLOOKUP(Table3[[#This Row],[Nature Detail]],ExpenseCodes[],2,FALSE),"N/a")</f>
        <v>N/a</v>
      </c>
      <c r="N151" s="6">
        <v>40</v>
      </c>
      <c r="O151">
        <v>0</v>
      </c>
      <c r="P151">
        <v>13</v>
      </c>
      <c r="Q151" s="1" t="str">
        <f>Table6[[#This Row],[Entity]]&amp;"-"&amp;Table6[[#This Row],[Department]]</f>
        <v>40-0</v>
      </c>
      <c r="R151" t="str">
        <f>IFERROR(VLOOKUP(Table6[[#This Row],[EntDept]],DeptsLookup,2,FALSE),"Unknown")</f>
        <v>No Dept</v>
      </c>
      <c r="S151" t="str">
        <f>IFERROR(VLOOKUP(Table6[[#This Row],[Company]],Companies[],3,FALSE),"")</f>
        <v>PSMH</v>
      </c>
    </row>
    <row r="152" spans="8:19" x14ac:dyDescent="0.25">
      <c r="H152" s="8" t="s">
        <v>98</v>
      </c>
      <c r="I152" s="8" t="s">
        <v>103</v>
      </c>
      <c r="J152" s="19">
        <f>_xlfn.NUMBERVALUE(IF(Table3[[#This Row],[Nature Group]]="91",_xlfn.CONCAT(Table3[[#This Row],[Nature Group]],LEFT(Table3[[#This Row],[Nature Detail]],1)),TEXT(Table3[[#This Row],[Nature Group]],"##")))</f>
        <v>50</v>
      </c>
      <c r="K152" s="19" t="str">
        <f>IFERROR(VLOOKUP(Table3[[#This Row],[Calculated Group]],NatureGroups[],2,FALSE),"Unknown")</f>
        <v>Revenues</v>
      </c>
      <c r="L152" s="19" t="str">
        <f>IF(AND(Table3[[#This Row],[Nature Group]]&gt;=61,Table3[[#This Row],[Nature Group]]&lt;90),VLOOKUP(Table3[[#This Row],[Nature Detail]],ExpenseCodes[],2,FALSE),"N/a")</f>
        <v>N/a</v>
      </c>
      <c r="N152" s="6">
        <v>40</v>
      </c>
      <c r="O152">
        <v>0</v>
      </c>
      <c r="P152">
        <v>14</v>
      </c>
      <c r="Q152" s="1" t="str">
        <f>Table6[[#This Row],[Entity]]&amp;"-"&amp;Table6[[#This Row],[Department]]</f>
        <v>40-0</v>
      </c>
      <c r="R152" t="str">
        <f>IFERROR(VLOOKUP(Table6[[#This Row],[EntDept]],DeptsLookup,2,FALSE),"Unknown")</f>
        <v>No Dept</v>
      </c>
      <c r="S152" t="str">
        <f>IFERROR(VLOOKUP(Table6[[#This Row],[Company]],Companies[],3,FALSE),"")</f>
        <v/>
      </c>
    </row>
    <row r="153" spans="8:19" x14ac:dyDescent="0.25">
      <c r="H153" s="8" t="s">
        <v>98</v>
      </c>
      <c r="I153" s="8" t="s">
        <v>104</v>
      </c>
      <c r="J153" s="19">
        <f>_xlfn.NUMBERVALUE(IF(Table3[[#This Row],[Nature Group]]="91",_xlfn.CONCAT(Table3[[#This Row],[Nature Group]],LEFT(Table3[[#This Row],[Nature Detail]],1)),TEXT(Table3[[#This Row],[Nature Group]],"##")))</f>
        <v>50</v>
      </c>
      <c r="K153" s="19" t="str">
        <f>IFERROR(VLOOKUP(Table3[[#This Row],[Calculated Group]],NatureGroups[],2,FALSE),"Unknown")</f>
        <v>Revenues</v>
      </c>
      <c r="L153" s="19" t="str">
        <f>IF(AND(Table3[[#This Row],[Nature Group]]&gt;=61,Table3[[#This Row],[Nature Group]]&lt;90),VLOOKUP(Table3[[#This Row],[Nature Detail]],ExpenseCodes[],2,FALSE),"N/a")</f>
        <v>N/a</v>
      </c>
      <c r="N153" s="6">
        <v>40</v>
      </c>
      <c r="O153">
        <v>0</v>
      </c>
      <c r="P153">
        <v>15</v>
      </c>
      <c r="Q153" s="1" t="str">
        <f>Table6[[#This Row],[Entity]]&amp;"-"&amp;Table6[[#This Row],[Department]]</f>
        <v>40-0</v>
      </c>
      <c r="R153" t="str">
        <f>IFERROR(VLOOKUP(Table6[[#This Row],[EntDept]],DeptsLookup,2,FALSE),"Unknown")</f>
        <v>No Dept</v>
      </c>
      <c r="S153" t="str">
        <f>IFERROR(VLOOKUP(Table6[[#This Row],[Company]],Companies[],3,FALSE),"")</f>
        <v/>
      </c>
    </row>
    <row r="154" spans="8:19" x14ac:dyDescent="0.25">
      <c r="H154" s="8" t="s">
        <v>98</v>
      </c>
      <c r="I154" s="8" t="s">
        <v>93</v>
      </c>
      <c r="J154" s="19">
        <f>_xlfn.NUMBERVALUE(IF(Table3[[#This Row],[Nature Group]]="91",_xlfn.CONCAT(Table3[[#This Row],[Nature Group]],LEFT(Table3[[#This Row],[Nature Detail]],1)),TEXT(Table3[[#This Row],[Nature Group]],"##")))</f>
        <v>50</v>
      </c>
      <c r="K154" s="19" t="str">
        <f>IFERROR(VLOOKUP(Table3[[#This Row],[Calculated Group]],NatureGroups[],2,FALSE),"Unknown")</f>
        <v>Revenues</v>
      </c>
      <c r="L154" s="19" t="str">
        <f>IF(AND(Table3[[#This Row],[Nature Group]]&gt;=61,Table3[[#This Row],[Nature Group]]&lt;90),VLOOKUP(Table3[[#This Row],[Nature Detail]],ExpenseCodes[],2,FALSE),"N/a")</f>
        <v>N/a</v>
      </c>
      <c r="N154" s="6">
        <v>40</v>
      </c>
      <c r="O154">
        <v>0</v>
      </c>
      <c r="P154">
        <v>20</v>
      </c>
      <c r="Q154" s="1" t="str">
        <f>Table6[[#This Row],[Entity]]&amp;"-"&amp;Table6[[#This Row],[Department]]</f>
        <v>40-0</v>
      </c>
      <c r="R154" t="str">
        <f>IFERROR(VLOOKUP(Table6[[#This Row],[EntDept]],DeptsLookup,2,FALSE),"Unknown")</f>
        <v>No Dept</v>
      </c>
      <c r="S154" t="str">
        <f>IFERROR(VLOOKUP(Table6[[#This Row],[Company]],Companies[],3,FALSE),"")</f>
        <v>PBT</v>
      </c>
    </row>
    <row r="155" spans="8:19" x14ac:dyDescent="0.25">
      <c r="H155" s="8" t="s">
        <v>98</v>
      </c>
      <c r="I155" s="8" t="s">
        <v>22</v>
      </c>
      <c r="J155" s="19">
        <f>_xlfn.NUMBERVALUE(IF(Table3[[#This Row],[Nature Group]]="91",_xlfn.CONCAT(Table3[[#This Row],[Nature Group]],LEFT(Table3[[#This Row],[Nature Detail]],1)),TEXT(Table3[[#This Row],[Nature Group]],"##")))</f>
        <v>50</v>
      </c>
      <c r="K155" s="19" t="str">
        <f>IFERROR(VLOOKUP(Table3[[#This Row],[Calculated Group]],NatureGroups[],2,FALSE),"Unknown")</f>
        <v>Revenues</v>
      </c>
      <c r="L155" s="19" t="str">
        <f>IF(AND(Table3[[#This Row],[Nature Group]]&gt;=61,Table3[[#This Row],[Nature Group]]&lt;90),VLOOKUP(Table3[[#This Row],[Nature Detail]],ExpenseCodes[],2,FALSE),"N/a")</f>
        <v>N/a</v>
      </c>
      <c r="N155" s="6">
        <v>40</v>
      </c>
      <c r="O155">
        <v>0</v>
      </c>
      <c r="P155">
        <v>21</v>
      </c>
      <c r="Q155" s="1" t="str">
        <f>Table6[[#This Row],[Entity]]&amp;"-"&amp;Table6[[#This Row],[Department]]</f>
        <v>40-0</v>
      </c>
      <c r="R155" t="str">
        <f>IFERROR(VLOOKUP(Table6[[#This Row],[EntDept]],DeptsLookup,2,FALSE),"Unknown")</f>
        <v>No Dept</v>
      </c>
      <c r="S155" t="str">
        <f>IFERROR(VLOOKUP(Table6[[#This Row],[Company]],Companies[],3,FALSE),"")</f>
        <v>PRDT</v>
      </c>
    </row>
    <row r="156" spans="8:19" x14ac:dyDescent="0.25">
      <c r="H156" s="8" t="s">
        <v>98</v>
      </c>
      <c r="I156" s="8" t="s">
        <v>105</v>
      </c>
      <c r="J156" s="19">
        <f>_xlfn.NUMBERVALUE(IF(Table3[[#This Row],[Nature Group]]="91",_xlfn.CONCAT(Table3[[#This Row],[Nature Group]],LEFT(Table3[[#This Row],[Nature Detail]],1)),TEXT(Table3[[#This Row],[Nature Group]],"##")))</f>
        <v>50</v>
      </c>
      <c r="K156" s="19" t="str">
        <f>IFERROR(VLOOKUP(Table3[[#This Row],[Calculated Group]],NatureGroups[],2,FALSE),"Unknown")</f>
        <v>Revenues</v>
      </c>
      <c r="L156" s="19" t="str">
        <f>IF(AND(Table3[[#This Row],[Nature Group]]&gt;=61,Table3[[#This Row],[Nature Group]]&lt;90),VLOOKUP(Table3[[#This Row],[Nature Detail]],ExpenseCodes[],2,FALSE),"N/a")</f>
        <v>N/a</v>
      </c>
      <c r="N156" s="6">
        <v>40</v>
      </c>
      <c r="O156">
        <v>0</v>
      </c>
      <c r="P156">
        <v>22</v>
      </c>
      <c r="Q156" s="1" t="str">
        <f>Table6[[#This Row],[Entity]]&amp;"-"&amp;Table6[[#This Row],[Department]]</f>
        <v>40-0</v>
      </c>
      <c r="R156" t="str">
        <f>IFERROR(VLOOKUP(Table6[[#This Row],[EntDept]],DeptsLookup,2,FALSE),"Unknown")</f>
        <v>No Dept</v>
      </c>
      <c r="S156" t="str">
        <f>IFERROR(VLOOKUP(Table6[[#This Row],[Company]],Companies[],3,FALSE),"")</f>
        <v>Nantpro</v>
      </c>
    </row>
    <row r="157" spans="8:19" x14ac:dyDescent="0.25">
      <c r="H157" s="8" t="s">
        <v>98</v>
      </c>
      <c r="I157" s="8" t="s">
        <v>106</v>
      </c>
      <c r="J157" s="19">
        <f>_xlfn.NUMBERVALUE(IF(Table3[[#This Row],[Nature Group]]="91",_xlfn.CONCAT(Table3[[#This Row],[Nature Group]],LEFT(Table3[[#This Row],[Nature Detail]],1)),TEXT(Table3[[#This Row],[Nature Group]],"##")))</f>
        <v>50</v>
      </c>
      <c r="K157" s="19" t="str">
        <f>IFERROR(VLOOKUP(Table3[[#This Row],[Calculated Group]],NatureGroups[],2,FALSE),"Unknown")</f>
        <v>Revenues</v>
      </c>
      <c r="L157" s="19" t="str">
        <f>IF(AND(Table3[[#This Row],[Nature Group]]&gt;=61,Table3[[#This Row],[Nature Group]]&lt;90),VLOOKUP(Table3[[#This Row],[Nature Detail]],ExpenseCodes[],2,FALSE),"N/a")</f>
        <v>N/a</v>
      </c>
      <c r="N157" s="6">
        <v>40</v>
      </c>
      <c r="O157">
        <v>0</v>
      </c>
      <c r="P157">
        <v>41</v>
      </c>
      <c r="Q157" s="1" t="str">
        <f>Table6[[#This Row],[Entity]]&amp;"-"&amp;Table6[[#This Row],[Department]]</f>
        <v>40-0</v>
      </c>
      <c r="R157" t="str">
        <f>IFERROR(VLOOKUP(Table6[[#This Row],[EntDept]],DeptsLookup,2,FALSE),"Unknown")</f>
        <v>No Dept</v>
      </c>
      <c r="S157" t="str">
        <f>IFERROR(VLOOKUP(Table6[[#This Row],[Company]],Companies[],3,FALSE),"")</f>
        <v>PBI</v>
      </c>
    </row>
    <row r="158" spans="8:19" x14ac:dyDescent="0.25">
      <c r="H158" s="8" t="s">
        <v>107</v>
      </c>
      <c r="I158" s="8" t="s">
        <v>20</v>
      </c>
      <c r="J158" s="19">
        <f>_xlfn.NUMBERVALUE(IF(Table3[[#This Row],[Nature Group]]="91",_xlfn.CONCAT(Table3[[#This Row],[Nature Group]],LEFT(Table3[[#This Row],[Nature Detail]],1)),TEXT(Table3[[#This Row],[Nature Group]],"##")))</f>
        <v>51</v>
      </c>
      <c r="K158" s="19" t="str">
        <f>IFERROR(VLOOKUP(Table3[[#This Row],[Calculated Group]],NatureGroups[],2,FALSE),"Unknown")</f>
        <v>Unknown</v>
      </c>
      <c r="L158" s="19" t="str">
        <f>IF(AND(Table3[[#This Row],[Nature Group]]&gt;=61,Table3[[#This Row],[Nature Group]]&lt;90),VLOOKUP(Table3[[#This Row],[Nature Detail]],ExpenseCodes[],2,FALSE),"N/a")</f>
        <v>N/a</v>
      </c>
      <c r="N158" s="6">
        <v>40</v>
      </c>
      <c r="O158">
        <v>0</v>
      </c>
      <c r="P158">
        <v>42</v>
      </c>
      <c r="Q158" s="1" t="str">
        <f>Table6[[#This Row],[Entity]]&amp;"-"&amp;Table6[[#This Row],[Department]]</f>
        <v>40-0</v>
      </c>
      <c r="R158" t="str">
        <f>IFERROR(VLOOKUP(Table6[[#This Row],[EntDept]],DeptsLookup,2,FALSE),"Unknown")</f>
        <v>No Dept</v>
      </c>
      <c r="S158" t="str">
        <f>IFERROR(VLOOKUP(Table6[[#This Row],[Company]],Companies[],3,FALSE),"")</f>
        <v>PMI</v>
      </c>
    </row>
    <row r="159" spans="8:19" x14ac:dyDescent="0.25">
      <c r="H159" s="8" t="s">
        <v>107</v>
      </c>
      <c r="I159" s="8" t="s">
        <v>35</v>
      </c>
      <c r="J159" s="19">
        <f>_xlfn.NUMBERVALUE(IF(Table3[[#This Row],[Nature Group]]="91",_xlfn.CONCAT(Table3[[#This Row],[Nature Group]],LEFT(Table3[[#This Row],[Nature Detail]],1)),TEXT(Table3[[#This Row],[Nature Group]],"##")))</f>
        <v>51</v>
      </c>
      <c r="K159" s="19" t="str">
        <f>IFERROR(VLOOKUP(Table3[[#This Row],[Calculated Group]],NatureGroups[],2,FALSE),"Unknown")</f>
        <v>Unknown</v>
      </c>
      <c r="L159" s="19" t="str">
        <f>IF(AND(Table3[[#This Row],[Nature Group]]&gt;=61,Table3[[#This Row],[Nature Group]]&lt;90),VLOOKUP(Table3[[#This Row],[Nature Detail]],ExpenseCodes[],2,FALSE),"N/a")</f>
        <v>N/a</v>
      </c>
      <c r="N159" s="6">
        <v>40</v>
      </c>
      <c r="O159">
        <v>0</v>
      </c>
      <c r="P159">
        <v>43</v>
      </c>
      <c r="Q159" s="1" t="str">
        <f>Table6[[#This Row],[Entity]]&amp;"-"&amp;Table6[[#This Row],[Department]]</f>
        <v>40-0</v>
      </c>
      <c r="R159" t="str">
        <f>IFERROR(VLOOKUP(Table6[[#This Row],[EntDept]],DeptsLookup,2,FALSE),"Unknown")</f>
        <v>No Dept</v>
      </c>
      <c r="S159" t="str">
        <f>IFERROR(VLOOKUP(Table6[[#This Row],[Company]],Companies[],3,FALSE),"")</f>
        <v>PBP</v>
      </c>
    </row>
    <row r="160" spans="8:19" x14ac:dyDescent="0.25">
      <c r="H160" s="8" t="s">
        <v>107</v>
      </c>
      <c r="I160" s="8" t="s">
        <v>93</v>
      </c>
      <c r="J160" s="19">
        <f>_xlfn.NUMBERVALUE(IF(Table3[[#This Row],[Nature Group]]="91",_xlfn.CONCAT(Table3[[#This Row],[Nature Group]],LEFT(Table3[[#This Row],[Nature Detail]],1)),TEXT(Table3[[#This Row],[Nature Group]],"##")))</f>
        <v>51</v>
      </c>
      <c r="K160" s="19" t="str">
        <f>IFERROR(VLOOKUP(Table3[[#This Row],[Calculated Group]],NatureGroups[],2,FALSE),"Unknown")</f>
        <v>Unknown</v>
      </c>
      <c r="L160" s="19" t="str">
        <f>IF(AND(Table3[[#This Row],[Nature Group]]&gt;=61,Table3[[#This Row],[Nature Group]]&lt;90),VLOOKUP(Table3[[#This Row],[Nature Detail]],ExpenseCodes[],2,FALSE),"N/a")</f>
        <v>N/a</v>
      </c>
      <c r="N160" s="6">
        <v>40</v>
      </c>
      <c r="O160">
        <v>0</v>
      </c>
      <c r="P160">
        <v>44</v>
      </c>
      <c r="Q160" s="1" t="str">
        <f>Table6[[#This Row],[Entity]]&amp;"-"&amp;Table6[[#This Row],[Department]]</f>
        <v>40-0</v>
      </c>
      <c r="R160" t="str">
        <f>IFERROR(VLOOKUP(Table6[[#This Row],[EntDept]],DeptsLookup,2,FALSE),"Unknown")</f>
        <v>No Dept</v>
      </c>
      <c r="S160" t="str">
        <f>IFERROR(VLOOKUP(Table6[[#This Row],[Company]],Companies[],3,FALSE),"")</f>
        <v>PPR</v>
      </c>
    </row>
    <row r="161" spans="8:19" x14ac:dyDescent="0.25">
      <c r="H161" s="8" t="s">
        <v>107</v>
      </c>
      <c r="I161" s="8" t="s">
        <v>108</v>
      </c>
      <c r="J161" s="19">
        <f>_xlfn.NUMBERVALUE(IF(Table3[[#This Row],[Nature Group]]="91",_xlfn.CONCAT(Table3[[#This Row],[Nature Group]],LEFT(Table3[[#This Row],[Nature Detail]],1)),TEXT(Table3[[#This Row],[Nature Group]],"##")))</f>
        <v>51</v>
      </c>
      <c r="K161" s="19" t="str">
        <f>IFERROR(VLOOKUP(Table3[[#This Row],[Calculated Group]],NatureGroups[],2,FALSE),"Unknown")</f>
        <v>Unknown</v>
      </c>
      <c r="L161" s="19" t="str">
        <f>IF(AND(Table3[[#This Row],[Nature Group]]&gt;=61,Table3[[#This Row],[Nature Group]]&lt;90),VLOOKUP(Table3[[#This Row],[Nature Detail]],ExpenseCodes[],2,FALSE),"N/a")</f>
        <v>N/a</v>
      </c>
      <c r="N161" s="6">
        <v>40</v>
      </c>
      <c r="O161">
        <v>0</v>
      </c>
      <c r="P161">
        <v>70</v>
      </c>
      <c r="Q161" s="1" t="str">
        <f>Table6[[#This Row],[Entity]]&amp;"-"&amp;Table6[[#This Row],[Department]]</f>
        <v>40-0</v>
      </c>
      <c r="R161" t="str">
        <f>IFERROR(VLOOKUP(Table6[[#This Row],[EntDept]],DeptsLookup,2,FALSE),"Unknown")</f>
        <v>No Dept</v>
      </c>
      <c r="S161" t="str">
        <f>IFERROR(VLOOKUP(Table6[[#This Row],[Company]],Companies[],3,FALSE),"")</f>
        <v>PBR Russia</v>
      </c>
    </row>
    <row r="162" spans="8:19" x14ac:dyDescent="0.25">
      <c r="H162" s="8" t="s">
        <v>107</v>
      </c>
      <c r="I162" s="8" t="s">
        <v>109</v>
      </c>
      <c r="J162" s="19">
        <f>_xlfn.NUMBERVALUE(IF(Table3[[#This Row],[Nature Group]]="91",_xlfn.CONCAT(Table3[[#This Row],[Nature Group]],LEFT(Table3[[#This Row],[Nature Detail]],1)),TEXT(Table3[[#This Row],[Nature Group]],"##")))</f>
        <v>51</v>
      </c>
      <c r="K162" s="19" t="str">
        <f>IFERROR(VLOOKUP(Table3[[#This Row],[Calculated Group]],NatureGroups[],2,FALSE),"Unknown")</f>
        <v>Unknown</v>
      </c>
      <c r="L162" s="19" t="str">
        <f>IF(AND(Table3[[#This Row],[Nature Group]]&gt;=61,Table3[[#This Row],[Nature Group]]&lt;90),VLOOKUP(Table3[[#This Row],[Nature Detail]],ExpenseCodes[],2,FALSE),"N/a")</f>
        <v>N/a</v>
      </c>
      <c r="N162" s="6">
        <v>40</v>
      </c>
      <c r="O162">
        <v>1</v>
      </c>
      <c r="P162">
        <v>0</v>
      </c>
      <c r="Q162" s="1" t="str">
        <f>Table6[[#This Row],[Entity]]&amp;"-"&amp;Table6[[#This Row],[Department]]</f>
        <v>40-1</v>
      </c>
      <c r="R162" t="str">
        <f>IFERROR(VLOOKUP(Table6[[#This Row],[EntDept]],DeptsLookup,2,FALSE),"Unknown")</f>
        <v>Unknown</v>
      </c>
      <c r="S162" t="str">
        <f>IFERROR(VLOOKUP(Table6[[#This Row],[Company]],Companies[],3,FALSE),"")</f>
        <v/>
      </c>
    </row>
    <row r="163" spans="8:19" x14ac:dyDescent="0.25">
      <c r="H163" s="8" t="s">
        <v>110</v>
      </c>
      <c r="I163" s="8" t="s">
        <v>20</v>
      </c>
      <c r="J163" s="19">
        <f>_xlfn.NUMBERVALUE(IF(Table3[[#This Row],[Nature Group]]="91",_xlfn.CONCAT(Table3[[#This Row],[Nature Group]],LEFT(Table3[[#This Row],[Nature Detail]],1)),TEXT(Table3[[#This Row],[Nature Group]],"##")))</f>
        <v>52</v>
      </c>
      <c r="K163" s="19" t="str">
        <f>IFERROR(VLOOKUP(Table3[[#This Row],[Calculated Group]],NatureGroups[],2,FALSE),"Unknown")</f>
        <v>Unknown</v>
      </c>
      <c r="L163" s="19" t="str">
        <f>IF(AND(Table3[[#This Row],[Nature Group]]&gt;=61,Table3[[#This Row],[Nature Group]]&lt;90),VLOOKUP(Table3[[#This Row],[Nature Detail]],ExpenseCodes[],2,FALSE),"N/a")</f>
        <v>N/a</v>
      </c>
      <c r="N163" s="6">
        <v>40</v>
      </c>
      <c r="O163">
        <v>1</v>
      </c>
      <c r="P163">
        <v>1</v>
      </c>
      <c r="Q163" s="1" t="str">
        <f>Table6[[#This Row],[Entity]]&amp;"-"&amp;Table6[[#This Row],[Department]]</f>
        <v>40-1</v>
      </c>
      <c r="R163" t="str">
        <f>IFERROR(VLOOKUP(Table6[[#This Row],[EntDept]],DeptsLookup,2,FALSE),"Unknown")</f>
        <v>Unknown</v>
      </c>
      <c r="S163" t="str">
        <f>IFERROR(VLOOKUP(Table6[[#This Row],[Company]],Companies[],3,FALSE),"")</f>
        <v/>
      </c>
    </row>
    <row r="164" spans="8:19" x14ac:dyDescent="0.25">
      <c r="H164" s="8" t="s">
        <v>110</v>
      </c>
      <c r="I164" s="8" t="s">
        <v>108</v>
      </c>
      <c r="J164" s="19">
        <f>_xlfn.NUMBERVALUE(IF(Table3[[#This Row],[Nature Group]]="91",_xlfn.CONCAT(Table3[[#This Row],[Nature Group]],LEFT(Table3[[#This Row],[Nature Detail]],1)),TEXT(Table3[[#This Row],[Nature Group]],"##")))</f>
        <v>52</v>
      </c>
      <c r="K164" s="19" t="str">
        <f>IFERROR(VLOOKUP(Table3[[#This Row],[Calculated Group]],NatureGroups[],2,FALSE),"Unknown")</f>
        <v>Unknown</v>
      </c>
      <c r="L164" s="19" t="str">
        <f>IF(AND(Table3[[#This Row],[Nature Group]]&gt;=61,Table3[[#This Row],[Nature Group]]&lt;90),VLOOKUP(Table3[[#This Row],[Nature Detail]],ExpenseCodes[],2,FALSE),"N/a")</f>
        <v>N/a</v>
      </c>
      <c r="N164" s="6">
        <v>40</v>
      </c>
      <c r="O164">
        <v>1</v>
      </c>
      <c r="P164">
        <v>2</v>
      </c>
      <c r="Q164" s="1" t="str">
        <f>Table6[[#This Row],[Entity]]&amp;"-"&amp;Table6[[#This Row],[Department]]</f>
        <v>40-1</v>
      </c>
      <c r="R164" t="str">
        <f>IFERROR(VLOOKUP(Table6[[#This Row],[EntDept]],DeptsLookup,2,FALSE),"Unknown")</f>
        <v>Unknown</v>
      </c>
      <c r="S164" t="str">
        <f>IFERROR(VLOOKUP(Table6[[#This Row],[Company]],Companies[],3,FALSE),"")</f>
        <v/>
      </c>
    </row>
    <row r="165" spans="8:19" x14ac:dyDescent="0.25">
      <c r="H165" s="8" t="s">
        <v>111</v>
      </c>
      <c r="I165" s="8" t="s">
        <v>65</v>
      </c>
      <c r="J165" s="19">
        <f>_xlfn.NUMBERVALUE(IF(Table3[[#This Row],[Nature Group]]="91",_xlfn.CONCAT(Table3[[#This Row],[Nature Group]],LEFT(Table3[[#This Row],[Nature Detail]],1)),TEXT(Table3[[#This Row],[Nature Group]],"##")))</f>
        <v>53</v>
      </c>
      <c r="K165" s="19" t="str">
        <f>IFERROR(VLOOKUP(Table3[[#This Row],[Calculated Group]],NatureGroups[],2,FALSE),"Unknown")</f>
        <v>Unknown</v>
      </c>
      <c r="L165" s="19" t="str">
        <f>IF(AND(Table3[[#This Row],[Nature Group]]&gt;=61,Table3[[#This Row],[Nature Group]]&lt;90),VLOOKUP(Table3[[#This Row],[Nature Detail]],ExpenseCodes[],2,FALSE),"N/a")</f>
        <v>N/a</v>
      </c>
      <c r="N165" s="6">
        <v>40</v>
      </c>
      <c r="O165">
        <v>1</v>
      </c>
      <c r="P165">
        <v>3</v>
      </c>
      <c r="Q165" s="1" t="str">
        <f>Table6[[#This Row],[Entity]]&amp;"-"&amp;Table6[[#This Row],[Department]]</f>
        <v>40-1</v>
      </c>
      <c r="R165" t="str">
        <f>IFERROR(VLOOKUP(Table6[[#This Row],[EntDept]],DeptsLookup,2,FALSE),"Unknown")</f>
        <v>Unknown</v>
      </c>
      <c r="S165" t="str">
        <f>IFERROR(VLOOKUP(Table6[[#This Row],[Company]],Companies[],3,FALSE),"")</f>
        <v/>
      </c>
    </row>
    <row r="166" spans="8:19" x14ac:dyDescent="0.25">
      <c r="H166" s="8" t="s">
        <v>111</v>
      </c>
      <c r="I166" s="8" t="s">
        <v>36</v>
      </c>
      <c r="J166" s="19">
        <f>_xlfn.NUMBERVALUE(IF(Table3[[#This Row],[Nature Group]]="91",_xlfn.CONCAT(Table3[[#This Row],[Nature Group]],LEFT(Table3[[#This Row],[Nature Detail]],1)),TEXT(Table3[[#This Row],[Nature Group]],"##")))</f>
        <v>53</v>
      </c>
      <c r="K166" s="19" t="str">
        <f>IFERROR(VLOOKUP(Table3[[#This Row],[Calculated Group]],NatureGroups[],2,FALSE),"Unknown")</f>
        <v>Unknown</v>
      </c>
      <c r="L166" s="19" t="str">
        <f>IF(AND(Table3[[#This Row],[Nature Group]]&gt;=61,Table3[[#This Row],[Nature Group]]&lt;90),VLOOKUP(Table3[[#This Row],[Nature Detail]],ExpenseCodes[],2,FALSE),"N/a")</f>
        <v>N/a</v>
      </c>
      <c r="N166" s="6">
        <v>40</v>
      </c>
      <c r="O166">
        <v>1</v>
      </c>
      <c r="P166">
        <v>43</v>
      </c>
      <c r="Q166" s="1" t="str">
        <f>Table6[[#This Row],[Entity]]&amp;"-"&amp;Table6[[#This Row],[Department]]</f>
        <v>40-1</v>
      </c>
      <c r="R166" t="str">
        <f>IFERROR(VLOOKUP(Table6[[#This Row],[EntDept]],DeptsLookup,2,FALSE),"Unknown")</f>
        <v>Unknown</v>
      </c>
      <c r="S166" t="str">
        <f>IFERROR(VLOOKUP(Table6[[#This Row],[Company]],Companies[],3,FALSE),"")</f>
        <v>PBP</v>
      </c>
    </row>
    <row r="167" spans="8:19" x14ac:dyDescent="0.25">
      <c r="H167" s="8" t="s">
        <v>112</v>
      </c>
      <c r="I167" s="8" t="s">
        <v>20</v>
      </c>
      <c r="J167" s="19">
        <f>_xlfn.NUMBERVALUE(IF(Table3[[#This Row],[Nature Group]]="91",_xlfn.CONCAT(Table3[[#This Row],[Nature Group]],LEFT(Table3[[#This Row],[Nature Detail]],1)),TEXT(Table3[[#This Row],[Nature Group]],"##")))</f>
        <v>59</v>
      </c>
      <c r="K167" s="19" t="str">
        <f>IFERROR(VLOOKUP(Table3[[#This Row],[Calculated Group]],NatureGroups[],2,FALSE),"Unknown")</f>
        <v>Unknown</v>
      </c>
      <c r="L167" s="19" t="str">
        <f>IF(AND(Table3[[#This Row],[Nature Group]]&gt;=61,Table3[[#This Row],[Nature Group]]&lt;90),VLOOKUP(Table3[[#This Row],[Nature Detail]],ExpenseCodes[],2,FALSE),"N/a")</f>
        <v>N/a</v>
      </c>
      <c r="N167" s="6">
        <v>40</v>
      </c>
      <c r="O167">
        <v>1</v>
      </c>
      <c r="P167">
        <v>50</v>
      </c>
      <c r="Q167" s="1" t="str">
        <f>Table6[[#This Row],[Entity]]&amp;"-"&amp;Table6[[#This Row],[Department]]</f>
        <v>40-1</v>
      </c>
      <c r="R167" t="str">
        <f>IFERROR(VLOOKUP(Table6[[#This Row],[EntDept]],DeptsLookup,2,FALSE),"Unknown")</f>
        <v>Unknown</v>
      </c>
      <c r="S167" t="str">
        <f>IFERROR(VLOOKUP(Table6[[#This Row],[Company]],Companies[],3,FALSE),"")</f>
        <v/>
      </c>
    </row>
    <row r="168" spans="8:19" x14ac:dyDescent="0.25">
      <c r="H168" s="8" t="s">
        <v>112</v>
      </c>
      <c r="I168" s="8" t="s">
        <v>65</v>
      </c>
      <c r="J168" s="19">
        <f>_xlfn.NUMBERVALUE(IF(Table3[[#This Row],[Nature Group]]="91",_xlfn.CONCAT(Table3[[#This Row],[Nature Group]],LEFT(Table3[[#This Row],[Nature Detail]],1)),TEXT(Table3[[#This Row],[Nature Group]],"##")))</f>
        <v>59</v>
      </c>
      <c r="K168" s="19" t="str">
        <f>IFERROR(VLOOKUP(Table3[[#This Row],[Calculated Group]],NatureGroups[],2,FALSE),"Unknown")</f>
        <v>Unknown</v>
      </c>
      <c r="L168" s="19" t="str">
        <f>IF(AND(Table3[[#This Row],[Nature Group]]&gt;=61,Table3[[#This Row],[Nature Group]]&lt;90),VLOOKUP(Table3[[#This Row],[Nature Detail]],ExpenseCodes[],2,FALSE),"N/a")</f>
        <v>N/a</v>
      </c>
      <c r="N168" s="6">
        <v>40</v>
      </c>
      <c r="O168">
        <v>1</v>
      </c>
      <c r="P168">
        <v>51</v>
      </c>
      <c r="Q168" s="1" t="str">
        <f>Table6[[#This Row],[Entity]]&amp;"-"&amp;Table6[[#This Row],[Department]]</f>
        <v>40-1</v>
      </c>
      <c r="R168" t="str">
        <f>IFERROR(VLOOKUP(Table6[[#This Row],[EntDept]],DeptsLookup,2,FALSE),"Unknown")</f>
        <v>Unknown</v>
      </c>
      <c r="S168" t="str">
        <f>IFERROR(VLOOKUP(Table6[[#This Row],[Company]],Companies[],3,FALSE),"")</f>
        <v/>
      </c>
    </row>
    <row r="169" spans="8:19" x14ac:dyDescent="0.25">
      <c r="H169" s="8" t="s">
        <v>112</v>
      </c>
      <c r="I169" s="8" t="s">
        <v>36</v>
      </c>
      <c r="J169" s="19">
        <f>_xlfn.NUMBERVALUE(IF(Table3[[#This Row],[Nature Group]]="91",_xlfn.CONCAT(Table3[[#This Row],[Nature Group]],LEFT(Table3[[#This Row],[Nature Detail]],1)),TEXT(Table3[[#This Row],[Nature Group]],"##")))</f>
        <v>59</v>
      </c>
      <c r="K169" s="19" t="str">
        <f>IFERROR(VLOOKUP(Table3[[#This Row],[Calculated Group]],NatureGroups[],2,FALSE),"Unknown")</f>
        <v>Unknown</v>
      </c>
      <c r="L169" s="19" t="str">
        <f>IF(AND(Table3[[#This Row],[Nature Group]]&gt;=61,Table3[[#This Row],[Nature Group]]&lt;90),VLOOKUP(Table3[[#This Row],[Nature Detail]],ExpenseCodes[],2,FALSE),"N/a")</f>
        <v>N/a</v>
      </c>
      <c r="N169" s="6">
        <v>40</v>
      </c>
      <c r="O169">
        <v>2</v>
      </c>
      <c r="P169">
        <v>0</v>
      </c>
      <c r="Q169" s="1" t="str">
        <f>Table6[[#This Row],[Entity]]&amp;"-"&amp;Table6[[#This Row],[Department]]</f>
        <v>40-2</v>
      </c>
      <c r="R169" t="str">
        <f>IFERROR(VLOOKUP(Table6[[#This Row],[EntDept]],DeptsLookup,2,FALSE),"Unknown")</f>
        <v>Unknown</v>
      </c>
      <c r="S169" t="str">
        <f>IFERROR(VLOOKUP(Table6[[#This Row],[Company]],Companies[],3,FALSE),"")</f>
        <v/>
      </c>
    </row>
    <row r="170" spans="8:19" x14ac:dyDescent="0.25">
      <c r="H170" s="8" t="s">
        <v>113</v>
      </c>
      <c r="I170" s="8" t="s">
        <v>20</v>
      </c>
      <c r="J170" s="19">
        <f>_xlfn.NUMBERVALUE(IF(Table3[[#This Row],[Nature Group]]="91",_xlfn.CONCAT(Table3[[#This Row],[Nature Group]],LEFT(Table3[[#This Row],[Nature Detail]],1)),TEXT(Table3[[#This Row],[Nature Group]],"##")))</f>
        <v>60</v>
      </c>
      <c r="K170" s="19" t="str">
        <f>IFERROR(VLOOKUP(Table3[[#This Row],[Calculated Group]],NatureGroups[],2,FALSE),"Unknown")</f>
        <v xml:space="preserve">COS </v>
      </c>
      <c r="L170" s="19" t="str">
        <f>IF(AND(Table3[[#This Row],[Nature Group]]&gt;=61,Table3[[#This Row],[Nature Group]]&lt;90),VLOOKUP(Table3[[#This Row],[Nature Detail]],ExpenseCodes[],2,FALSE),"N/a")</f>
        <v>N/a</v>
      </c>
      <c r="N170" s="6">
        <v>40</v>
      </c>
      <c r="O170">
        <v>2</v>
      </c>
      <c r="P170">
        <v>1</v>
      </c>
      <c r="Q170" s="1" t="str">
        <f>Table6[[#This Row],[Entity]]&amp;"-"&amp;Table6[[#This Row],[Department]]</f>
        <v>40-2</v>
      </c>
      <c r="R170" t="str">
        <f>IFERROR(VLOOKUP(Table6[[#This Row],[EntDept]],DeptsLookup,2,FALSE),"Unknown")</f>
        <v>Unknown</v>
      </c>
      <c r="S170" t="str">
        <f>IFERROR(VLOOKUP(Table6[[#This Row],[Company]],Companies[],3,FALSE),"")</f>
        <v/>
      </c>
    </row>
    <row r="171" spans="8:19" x14ac:dyDescent="0.25">
      <c r="H171" s="8" t="s">
        <v>113</v>
      </c>
      <c r="I171" s="8" t="s">
        <v>65</v>
      </c>
      <c r="J171" s="19">
        <f>_xlfn.NUMBERVALUE(IF(Table3[[#This Row],[Nature Group]]="91",_xlfn.CONCAT(Table3[[#This Row],[Nature Group]],LEFT(Table3[[#This Row],[Nature Detail]],1)),TEXT(Table3[[#This Row],[Nature Group]],"##")))</f>
        <v>60</v>
      </c>
      <c r="K171" s="19" t="str">
        <f>IFERROR(VLOOKUP(Table3[[#This Row],[Calculated Group]],NatureGroups[],2,FALSE),"Unknown")</f>
        <v xml:space="preserve">COS </v>
      </c>
      <c r="L171" s="19" t="str">
        <f>IF(AND(Table3[[#This Row],[Nature Group]]&gt;=61,Table3[[#This Row],[Nature Group]]&lt;90),VLOOKUP(Table3[[#This Row],[Nature Detail]],ExpenseCodes[],2,FALSE),"N/a")</f>
        <v>N/a</v>
      </c>
      <c r="N171" s="6">
        <v>40</v>
      </c>
      <c r="O171">
        <v>2</v>
      </c>
      <c r="P171">
        <v>2</v>
      </c>
      <c r="Q171" s="1" t="str">
        <f>Table6[[#This Row],[Entity]]&amp;"-"&amp;Table6[[#This Row],[Department]]</f>
        <v>40-2</v>
      </c>
      <c r="R171" t="str">
        <f>IFERROR(VLOOKUP(Table6[[#This Row],[EntDept]],DeptsLookup,2,FALSE),"Unknown")</f>
        <v>Unknown</v>
      </c>
      <c r="S171" t="str">
        <f>IFERROR(VLOOKUP(Table6[[#This Row],[Company]],Companies[],3,FALSE),"")</f>
        <v/>
      </c>
    </row>
    <row r="172" spans="8:19" x14ac:dyDescent="0.25">
      <c r="H172" s="8" t="s">
        <v>113</v>
      </c>
      <c r="I172" s="8" t="s">
        <v>35</v>
      </c>
      <c r="J172" s="19">
        <f>_xlfn.NUMBERVALUE(IF(Table3[[#This Row],[Nature Group]]="91",_xlfn.CONCAT(Table3[[#This Row],[Nature Group]],LEFT(Table3[[#This Row],[Nature Detail]],1)),TEXT(Table3[[#This Row],[Nature Group]],"##")))</f>
        <v>60</v>
      </c>
      <c r="K172" s="19" t="str">
        <f>IFERROR(VLOOKUP(Table3[[#This Row],[Calculated Group]],NatureGroups[],2,FALSE),"Unknown")</f>
        <v xml:space="preserve">COS </v>
      </c>
      <c r="L172" s="19" t="str">
        <f>IF(AND(Table3[[#This Row],[Nature Group]]&gt;=61,Table3[[#This Row],[Nature Group]]&lt;90),VLOOKUP(Table3[[#This Row],[Nature Detail]],ExpenseCodes[],2,FALSE),"N/a")</f>
        <v>N/a</v>
      </c>
      <c r="N172" s="6">
        <v>40</v>
      </c>
      <c r="O172">
        <v>2</v>
      </c>
      <c r="P172">
        <v>50</v>
      </c>
      <c r="Q172" s="1" t="str">
        <f>Table6[[#This Row],[Entity]]&amp;"-"&amp;Table6[[#This Row],[Department]]</f>
        <v>40-2</v>
      </c>
      <c r="R172" t="str">
        <f>IFERROR(VLOOKUP(Table6[[#This Row],[EntDept]],DeptsLookup,2,FALSE),"Unknown")</f>
        <v>Unknown</v>
      </c>
      <c r="S172" t="str">
        <f>IFERROR(VLOOKUP(Table6[[#This Row],[Company]],Companies[],3,FALSE),"")</f>
        <v/>
      </c>
    </row>
    <row r="173" spans="8:19" x14ac:dyDescent="0.25">
      <c r="H173" s="8" t="s">
        <v>113</v>
      </c>
      <c r="I173" s="8" t="s">
        <v>36</v>
      </c>
      <c r="J173" s="19">
        <f>_xlfn.NUMBERVALUE(IF(Table3[[#This Row],[Nature Group]]="91",_xlfn.CONCAT(Table3[[#This Row],[Nature Group]],LEFT(Table3[[#This Row],[Nature Detail]],1)),TEXT(Table3[[#This Row],[Nature Group]],"##")))</f>
        <v>60</v>
      </c>
      <c r="K173" s="19" t="str">
        <f>IFERROR(VLOOKUP(Table3[[#This Row],[Calculated Group]],NatureGroups[],2,FALSE),"Unknown")</f>
        <v xml:space="preserve">COS </v>
      </c>
      <c r="L173" s="19" t="str">
        <f>IF(AND(Table3[[#This Row],[Nature Group]]&gt;=61,Table3[[#This Row],[Nature Group]]&lt;90),VLOOKUP(Table3[[#This Row],[Nature Detail]],ExpenseCodes[],2,FALSE),"N/a")</f>
        <v>N/a</v>
      </c>
      <c r="N173" s="6">
        <v>40</v>
      </c>
      <c r="O173">
        <v>2</v>
      </c>
      <c r="P173">
        <v>51</v>
      </c>
      <c r="Q173" s="1" t="str">
        <f>Table6[[#This Row],[Entity]]&amp;"-"&amp;Table6[[#This Row],[Department]]</f>
        <v>40-2</v>
      </c>
      <c r="R173" t="str">
        <f>IFERROR(VLOOKUP(Table6[[#This Row],[EntDept]],DeptsLookup,2,FALSE),"Unknown")</f>
        <v>Unknown</v>
      </c>
      <c r="S173" t="str">
        <f>IFERROR(VLOOKUP(Table6[[#This Row],[Company]],Companies[],3,FALSE),"")</f>
        <v/>
      </c>
    </row>
    <row r="174" spans="8:19" x14ac:dyDescent="0.25">
      <c r="H174" s="8" t="s">
        <v>113</v>
      </c>
      <c r="I174" s="8" t="s">
        <v>67</v>
      </c>
      <c r="J174" s="19">
        <f>_xlfn.NUMBERVALUE(IF(Table3[[#This Row],[Nature Group]]="91",_xlfn.CONCAT(Table3[[#This Row],[Nature Group]],LEFT(Table3[[#This Row],[Nature Detail]],1)),TEXT(Table3[[#This Row],[Nature Group]],"##")))</f>
        <v>60</v>
      </c>
      <c r="K174" s="19" t="str">
        <f>IFERROR(VLOOKUP(Table3[[#This Row],[Calculated Group]],NatureGroups[],2,FALSE),"Unknown")</f>
        <v xml:space="preserve">COS </v>
      </c>
      <c r="L174" s="19" t="str">
        <f>IF(AND(Table3[[#This Row],[Nature Group]]&gt;=61,Table3[[#This Row],[Nature Group]]&lt;90),VLOOKUP(Table3[[#This Row],[Nature Detail]],ExpenseCodes[],2,FALSE),"N/a")</f>
        <v>N/a</v>
      </c>
      <c r="N174" s="6">
        <v>40</v>
      </c>
      <c r="O174">
        <v>2</v>
      </c>
      <c r="P174">
        <v>52</v>
      </c>
      <c r="Q174" s="1" t="str">
        <f>Table6[[#This Row],[Entity]]&amp;"-"&amp;Table6[[#This Row],[Department]]</f>
        <v>40-2</v>
      </c>
      <c r="R174" t="str">
        <f>IFERROR(VLOOKUP(Table6[[#This Row],[EntDept]],DeptsLookup,2,FALSE),"Unknown")</f>
        <v>Unknown</v>
      </c>
      <c r="S174" t="str">
        <f>IFERROR(VLOOKUP(Table6[[#This Row],[Company]],Companies[],3,FALSE),"")</f>
        <v/>
      </c>
    </row>
    <row r="175" spans="8:19" x14ac:dyDescent="0.25">
      <c r="H175" s="8" t="s">
        <v>113</v>
      </c>
      <c r="I175" s="8" t="s">
        <v>21</v>
      </c>
      <c r="J175" s="19">
        <f>_xlfn.NUMBERVALUE(IF(Table3[[#This Row],[Nature Group]]="91",_xlfn.CONCAT(Table3[[#This Row],[Nature Group]],LEFT(Table3[[#This Row],[Nature Detail]],1)),TEXT(Table3[[#This Row],[Nature Group]],"##")))</f>
        <v>60</v>
      </c>
      <c r="K175" s="19" t="str">
        <f>IFERROR(VLOOKUP(Table3[[#This Row],[Calculated Group]],NatureGroups[],2,FALSE),"Unknown")</f>
        <v xml:space="preserve">COS </v>
      </c>
      <c r="L175" s="19" t="str">
        <f>IF(AND(Table3[[#This Row],[Nature Group]]&gt;=61,Table3[[#This Row],[Nature Group]]&lt;90),VLOOKUP(Table3[[#This Row],[Nature Detail]],ExpenseCodes[],2,FALSE),"N/a")</f>
        <v>N/a</v>
      </c>
      <c r="N175" s="6">
        <v>40</v>
      </c>
      <c r="O175">
        <v>2</v>
      </c>
      <c r="P175">
        <v>53</v>
      </c>
      <c r="Q175" s="1" t="str">
        <f>Table6[[#This Row],[Entity]]&amp;"-"&amp;Table6[[#This Row],[Department]]</f>
        <v>40-2</v>
      </c>
      <c r="R175" t="str">
        <f>IFERROR(VLOOKUP(Table6[[#This Row],[EntDept]],DeptsLookup,2,FALSE),"Unknown")</f>
        <v>Unknown</v>
      </c>
      <c r="S175" t="str">
        <f>IFERROR(VLOOKUP(Table6[[#This Row],[Company]],Companies[],3,FALSE),"")</f>
        <v/>
      </c>
    </row>
    <row r="176" spans="8:19" x14ac:dyDescent="0.25">
      <c r="H176" s="8" t="s">
        <v>113</v>
      </c>
      <c r="I176" s="8" t="s">
        <v>99</v>
      </c>
      <c r="J176" s="19">
        <f>_xlfn.NUMBERVALUE(IF(Table3[[#This Row],[Nature Group]]="91",_xlfn.CONCAT(Table3[[#This Row],[Nature Group]],LEFT(Table3[[#This Row],[Nature Detail]],1)),TEXT(Table3[[#This Row],[Nature Group]],"##")))</f>
        <v>60</v>
      </c>
      <c r="K176" s="19" t="str">
        <f>IFERROR(VLOOKUP(Table3[[#This Row],[Calculated Group]],NatureGroups[],2,FALSE),"Unknown")</f>
        <v xml:space="preserve">COS </v>
      </c>
      <c r="L176" s="19" t="str">
        <f>IF(AND(Table3[[#This Row],[Nature Group]]&gt;=61,Table3[[#This Row],[Nature Group]]&lt;90),VLOOKUP(Table3[[#This Row],[Nature Detail]],ExpenseCodes[],2,FALSE),"N/a")</f>
        <v>N/a</v>
      </c>
      <c r="N176" s="6">
        <v>40</v>
      </c>
      <c r="O176">
        <v>3</v>
      </c>
      <c r="P176">
        <v>0</v>
      </c>
      <c r="Q176" s="1" t="str">
        <f>Table6[[#This Row],[Entity]]&amp;"-"&amp;Table6[[#This Row],[Department]]</f>
        <v>40-3</v>
      </c>
      <c r="R176" t="str">
        <f>IFERROR(VLOOKUP(Table6[[#This Row],[EntDept]],DeptsLookup,2,FALSE),"Unknown")</f>
        <v>Unknown</v>
      </c>
      <c r="S176" t="str">
        <f>IFERROR(VLOOKUP(Table6[[#This Row],[Company]],Companies[],3,FALSE),"")</f>
        <v/>
      </c>
    </row>
    <row r="177" spans="8:19" x14ac:dyDescent="0.25">
      <c r="H177" s="8" t="s">
        <v>113</v>
      </c>
      <c r="I177" s="8" t="s">
        <v>29</v>
      </c>
      <c r="J177" s="19">
        <f>_xlfn.NUMBERVALUE(IF(Table3[[#This Row],[Nature Group]]="91",_xlfn.CONCAT(Table3[[#This Row],[Nature Group]],LEFT(Table3[[#This Row],[Nature Detail]],1)),TEXT(Table3[[#This Row],[Nature Group]],"##")))</f>
        <v>60</v>
      </c>
      <c r="K177" s="19" t="str">
        <f>IFERROR(VLOOKUP(Table3[[#This Row],[Calculated Group]],NatureGroups[],2,FALSE),"Unknown")</f>
        <v xml:space="preserve">COS </v>
      </c>
      <c r="L177" s="19" t="str">
        <f>IF(AND(Table3[[#This Row],[Nature Group]]&gt;=61,Table3[[#This Row],[Nature Group]]&lt;90),VLOOKUP(Table3[[#This Row],[Nature Detail]],ExpenseCodes[],2,FALSE),"N/a")</f>
        <v>N/a</v>
      </c>
      <c r="N177" s="6">
        <v>40</v>
      </c>
      <c r="O177">
        <v>3</v>
      </c>
      <c r="P177">
        <v>1</v>
      </c>
      <c r="Q177" s="1" t="str">
        <f>Table6[[#This Row],[Entity]]&amp;"-"&amp;Table6[[#This Row],[Department]]</f>
        <v>40-3</v>
      </c>
      <c r="R177" t="str">
        <f>IFERROR(VLOOKUP(Table6[[#This Row],[EntDept]],DeptsLookup,2,FALSE),"Unknown")</f>
        <v>Unknown</v>
      </c>
      <c r="S177" t="str">
        <f>IFERROR(VLOOKUP(Table6[[#This Row],[Company]],Companies[],3,FALSE),"")</f>
        <v/>
      </c>
    </row>
    <row r="178" spans="8:19" x14ac:dyDescent="0.25">
      <c r="H178" s="8" t="s">
        <v>113</v>
      </c>
      <c r="I178" s="8" t="s">
        <v>100</v>
      </c>
      <c r="J178" s="19">
        <f>_xlfn.NUMBERVALUE(IF(Table3[[#This Row],[Nature Group]]="91",_xlfn.CONCAT(Table3[[#This Row],[Nature Group]],LEFT(Table3[[#This Row],[Nature Detail]],1)),TEXT(Table3[[#This Row],[Nature Group]],"##")))</f>
        <v>60</v>
      </c>
      <c r="K178" s="19" t="str">
        <f>IFERROR(VLOOKUP(Table3[[#This Row],[Calculated Group]],NatureGroups[],2,FALSE),"Unknown")</f>
        <v xml:space="preserve">COS </v>
      </c>
      <c r="L178" s="19" t="str">
        <f>IF(AND(Table3[[#This Row],[Nature Group]]&gt;=61,Table3[[#This Row],[Nature Group]]&lt;90),VLOOKUP(Table3[[#This Row],[Nature Detail]],ExpenseCodes[],2,FALSE),"N/a")</f>
        <v>N/a</v>
      </c>
      <c r="N178" s="6">
        <v>40</v>
      </c>
      <c r="O178">
        <v>3</v>
      </c>
      <c r="P178">
        <v>2</v>
      </c>
      <c r="Q178" s="1" t="str">
        <f>Table6[[#This Row],[Entity]]&amp;"-"&amp;Table6[[#This Row],[Department]]</f>
        <v>40-3</v>
      </c>
      <c r="R178" t="str">
        <f>IFERROR(VLOOKUP(Table6[[#This Row],[EntDept]],DeptsLookup,2,FALSE),"Unknown")</f>
        <v>Unknown</v>
      </c>
      <c r="S178" t="str">
        <f>IFERROR(VLOOKUP(Table6[[#This Row],[Company]],Companies[],3,FALSE),"")</f>
        <v/>
      </c>
    </row>
    <row r="179" spans="8:19" x14ac:dyDescent="0.25">
      <c r="H179" s="8" t="s">
        <v>113</v>
      </c>
      <c r="I179" s="8" t="s">
        <v>30</v>
      </c>
      <c r="J179" s="19">
        <f>_xlfn.NUMBERVALUE(IF(Table3[[#This Row],[Nature Group]]="91",_xlfn.CONCAT(Table3[[#This Row],[Nature Group]],LEFT(Table3[[#This Row],[Nature Detail]],1)),TEXT(Table3[[#This Row],[Nature Group]],"##")))</f>
        <v>60</v>
      </c>
      <c r="K179" s="19" t="str">
        <f>IFERROR(VLOOKUP(Table3[[#This Row],[Calculated Group]],NatureGroups[],2,FALSE),"Unknown")</f>
        <v xml:space="preserve">COS </v>
      </c>
      <c r="L179" s="19" t="str">
        <f>IF(AND(Table3[[#This Row],[Nature Group]]&gt;=61,Table3[[#This Row],[Nature Group]]&lt;90),VLOOKUP(Table3[[#This Row],[Nature Detail]],ExpenseCodes[],2,FALSE),"N/a")</f>
        <v>N/a</v>
      </c>
      <c r="N179" s="6">
        <v>40</v>
      </c>
      <c r="O179">
        <v>3</v>
      </c>
      <c r="P179">
        <v>3</v>
      </c>
      <c r="Q179" s="1" t="str">
        <f>Table6[[#This Row],[Entity]]&amp;"-"&amp;Table6[[#This Row],[Department]]</f>
        <v>40-3</v>
      </c>
      <c r="R179" t="str">
        <f>IFERROR(VLOOKUP(Table6[[#This Row],[EntDept]],DeptsLookup,2,FALSE),"Unknown")</f>
        <v>Unknown</v>
      </c>
      <c r="S179" t="str">
        <f>IFERROR(VLOOKUP(Table6[[#This Row],[Company]],Companies[],3,FALSE),"")</f>
        <v/>
      </c>
    </row>
    <row r="180" spans="8:19" x14ac:dyDescent="0.25">
      <c r="H180" s="8" t="s">
        <v>113</v>
      </c>
      <c r="I180" s="8" t="s">
        <v>101</v>
      </c>
      <c r="J180" s="19">
        <f>_xlfn.NUMBERVALUE(IF(Table3[[#This Row],[Nature Group]]="91",_xlfn.CONCAT(Table3[[#This Row],[Nature Group]],LEFT(Table3[[#This Row],[Nature Detail]],1)),TEXT(Table3[[#This Row],[Nature Group]],"##")))</f>
        <v>60</v>
      </c>
      <c r="K180" s="19" t="str">
        <f>IFERROR(VLOOKUP(Table3[[#This Row],[Calculated Group]],NatureGroups[],2,FALSE),"Unknown")</f>
        <v xml:space="preserve">COS </v>
      </c>
      <c r="L180" s="19" t="str">
        <f>IF(AND(Table3[[#This Row],[Nature Group]]&gt;=61,Table3[[#This Row],[Nature Group]]&lt;90),VLOOKUP(Table3[[#This Row],[Nature Detail]],ExpenseCodes[],2,FALSE),"N/a")</f>
        <v>N/a</v>
      </c>
      <c r="N180" s="6">
        <v>40</v>
      </c>
      <c r="O180">
        <v>3</v>
      </c>
      <c r="P180">
        <v>50</v>
      </c>
      <c r="Q180" s="1" t="str">
        <f>Table6[[#This Row],[Entity]]&amp;"-"&amp;Table6[[#This Row],[Department]]</f>
        <v>40-3</v>
      </c>
      <c r="R180" t="str">
        <f>IFERROR(VLOOKUP(Table6[[#This Row],[EntDept]],DeptsLookup,2,FALSE),"Unknown")</f>
        <v>Unknown</v>
      </c>
      <c r="S180" t="str">
        <f>IFERROR(VLOOKUP(Table6[[#This Row],[Company]],Companies[],3,FALSE),"")</f>
        <v/>
      </c>
    </row>
    <row r="181" spans="8:19" x14ac:dyDescent="0.25">
      <c r="H181" s="8" t="s">
        <v>113</v>
      </c>
      <c r="I181" s="8" t="s">
        <v>44</v>
      </c>
      <c r="J181" s="19">
        <f>_xlfn.NUMBERVALUE(IF(Table3[[#This Row],[Nature Group]]="91",_xlfn.CONCAT(Table3[[#This Row],[Nature Group]],LEFT(Table3[[#This Row],[Nature Detail]],1)),TEXT(Table3[[#This Row],[Nature Group]],"##")))</f>
        <v>60</v>
      </c>
      <c r="K181" s="19" t="str">
        <f>IFERROR(VLOOKUP(Table3[[#This Row],[Calculated Group]],NatureGroups[],2,FALSE),"Unknown")</f>
        <v xml:space="preserve">COS </v>
      </c>
      <c r="L181" s="19" t="str">
        <f>IF(AND(Table3[[#This Row],[Nature Group]]&gt;=61,Table3[[#This Row],[Nature Group]]&lt;90),VLOOKUP(Table3[[#This Row],[Nature Detail]],ExpenseCodes[],2,FALSE),"N/a")</f>
        <v>N/a</v>
      </c>
      <c r="N181" s="6">
        <v>40</v>
      </c>
      <c r="O181">
        <v>4</v>
      </c>
      <c r="P181">
        <v>0</v>
      </c>
      <c r="Q181" s="1" t="str">
        <f>Table6[[#This Row],[Entity]]&amp;"-"&amp;Table6[[#This Row],[Department]]</f>
        <v>40-4</v>
      </c>
      <c r="R181" t="str">
        <f>IFERROR(VLOOKUP(Table6[[#This Row],[EntDept]],DeptsLookup,2,FALSE),"Unknown")</f>
        <v>Unknown</v>
      </c>
      <c r="S181" t="str">
        <f>IFERROR(VLOOKUP(Table6[[#This Row],[Company]],Companies[],3,FALSE),"")</f>
        <v/>
      </c>
    </row>
    <row r="182" spans="8:19" x14ac:dyDescent="0.25">
      <c r="H182" s="8" t="s">
        <v>113</v>
      </c>
      <c r="I182" s="8" t="s">
        <v>39</v>
      </c>
      <c r="J182" s="19">
        <f>_xlfn.NUMBERVALUE(IF(Table3[[#This Row],[Nature Group]]="91",_xlfn.CONCAT(Table3[[#This Row],[Nature Group]],LEFT(Table3[[#This Row],[Nature Detail]],1)),TEXT(Table3[[#This Row],[Nature Group]],"##")))</f>
        <v>60</v>
      </c>
      <c r="K182" s="19" t="str">
        <f>IFERROR(VLOOKUP(Table3[[#This Row],[Calculated Group]],NatureGroups[],2,FALSE),"Unknown")</f>
        <v xml:space="preserve">COS </v>
      </c>
      <c r="L182" s="19" t="str">
        <f>IF(AND(Table3[[#This Row],[Nature Group]]&gt;=61,Table3[[#This Row],[Nature Group]]&lt;90),VLOOKUP(Table3[[#This Row],[Nature Detail]],ExpenseCodes[],2,FALSE),"N/a")</f>
        <v>N/a</v>
      </c>
      <c r="N182" s="6">
        <v>40</v>
      </c>
      <c r="O182">
        <v>4</v>
      </c>
      <c r="P182">
        <v>1</v>
      </c>
      <c r="Q182" s="1" t="str">
        <f>Table6[[#This Row],[Entity]]&amp;"-"&amp;Table6[[#This Row],[Department]]</f>
        <v>40-4</v>
      </c>
      <c r="R182" t="str">
        <f>IFERROR(VLOOKUP(Table6[[#This Row],[EntDept]],DeptsLookup,2,FALSE),"Unknown")</f>
        <v>Unknown</v>
      </c>
      <c r="S182" t="str">
        <f>IFERROR(VLOOKUP(Table6[[#This Row],[Company]],Companies[],3,FALSE),"")</f>
        <v/>
      </c>
    </row>
    <row r="183" spans="8:19" x14ac:dyDescent="0.25">
      <c r="H183" s="8" t="s">
        <v>113</v>
      </c>
      <c r="I183" s="8" t="s">
        <v>102</v>
      </c>
      <c r="J183" s="19">
        <f>_xlfn.NUMBERVALUE(IF(Table3[[#This Row],[Nature Group]]="91",_xlfn.CONCAT(Table3[[#This Row],[Nature Group]],LEFT(Table3[[#This Row],[Nature Detail]],1)),TEXT(Table3[[#This Row],[Nature Group]],"##")))</f>
        <v>60</v>
      </c>
      <c r="K183" s="19" t="str">
        <f>IFERROR(VLOOKUP(Table3[[#This Row],[Calculated Group]],NatureGroups[],2,FALSE),"Unknown")</f>
        <v xml:space="preserve">COS </v>
      </c>
      <c r="L183" s="19" t="str">
        <f>IF(AND(Table3[[#This Row],[Nature Group]]&gt;=61,Table3[[#This Row],[Nature Group]]&lt;90),VLOOKUP(Table3[[#This Row],[Nature Detail]],ExpenseCodes[],2,FALSE),"N/a")</f>
        <v>N/a</v>
      </c>
      <c r="N183" s="6">
        <v>40</v>
      </c>
      <c r="O183">
        <v>4</v>
      </c>
      <c r="P183">
        <v>2</v>
      </c>
      <c r="Q183" s="1" t="str">
        <f>Table6[[#This Row],[Entity]]&amp;"-"&amp;Table6[[#This Row],[Department]]</f>
        <v>40-4</v>
      </c>
      <c r="R183" t="str">
        <f>IFERROR(VLOOKUP(Table6[[#This Row],[EntDept]],DeptsLookup,2,FALSE),"Unknown")</f>
        <v>Unknown</v>
      </c>
      <c r="S183" t="str">
        <f>IFERROR(VLOOKUP(Table6[[#This Row],[Company]],Companies[],3,FALSE),"")</f>
        <v/>
      </c>
    </row>
    <row r="184" spans="8:19" x14ac:dyDescent="0.25">
      <c r="H184" s="8" t="s">
        <v>113</v>
      </c>
      <c r="I184" s="8" t="s">
        <v>103</v>
      </c>
      <c r="J184" s="19">
        <f>_xlfn.NUMBERVALUE(IF(Table3[[#This Row],[Nature Group]]="91",_xlfn.CONCAT(Table3[[#This Row],[Nature Group]],LEFT(Table3[[#This Row],[Nature Detail]],1)),TEXT(Table3[[#This Row],[Nature Group]],"##")))</f>
        <v>60</v>
      </c>
      <c r="K184" s="19" t="str">
        <f>IFERROR(VLOOKUP(Table3[[#This Row],[Calculated Group]],NatureGroups[],2,FALSE),"Unknown")</f>
        <v xml:space="preserve">COS </v>
      </c>
      <c r="L184" s="19" t="str">
        <f>IF(AND(Table3[[#This Row],[Nature Group]]&gt;=61,Table3[[#This Row],[Nature Group]]&lt;90),VLOOKUP(Table3[[#This Row],[Nature Detail]],ExpenseCodes[],2,FALSE),"N/a")</f>
        <v>N/a</v>
      </c>
      <c r="N184" s="6">
        <v>40</v>
      </c>
      <c r="O184">
        <v>4</v>
      </c>
      <c r="P184">
        <v>3</v>
      </c>
      <c r="Q184" s="1" t="str">
        <f>Table6[[#This Row],[Entity]]&amp;"-"&amp;Table6[[#This Row],[Department]]</f>
        <v>40-4</v>
      </c>
      <c r="R184" t="str">
        <f>IFERROR(VLOOKUP(Table6[[#This Row],[EntDept]],DeptsLookup,2,FALSE),"Unknown")</f>
        <v>Unknown</v>
      </c>
      <c r="S184" t="str">
        <f>IFERROR(VLOOKUP(Table6[[#This Row],[Company]],Companies[],3,FALSE),"")</f>
        <v/>
      </c>
    </row>
    <row r="185" spans="8:19" x14ac:dyDescent="0.25">
      <c r="H185" s="8" t="s">
        <v>113</v>
      </c>
      <c r="I185" s="8" t="s">
        <v>93</v>
      </c>
      <c r="J185" s="19">
        <f>_xlfn.NUMBERVALUE(IF(Table3[[#This Row],[Nature Group]]="91",_xlfn.CONCAT(Table3[[#This Row],[Nature Group]],LEFT(Table3[[#This Row],[Nature Detail]],1)),TEXT(Table3[[#This Row],[Nature Group]],"##")))</f>
        <v>60</v>
      </c>
      <c r="K185" s="19" t="str">
        <f>IFERROR(VLOOKUP(Table3[[#This Row],[Calculated Group]],NatureGroups[],2,FALSE),"Unknown")</f>
        <v xml:space="preserve">COS </v>
      </c>
      <c r="L185" s="19" t="str">
        <f>IF(AND(Table3[[#This Row],[Nature Group]]&gt;=61,Table3[[#This Row],[Nature Group]]&lt;90),VLOOKUP(Table3[[#This Row],[Nature Detail]],ExpenseCodes[],2,FALSE),"N/a")</f>
        <v>N/a</v>
      </c>
      <c r="N185" s="6">
        <v>40</v>
      </c>
      <c r="O185">
        <v>4</v>
      </c>
      <c r="P185">
        <v>50</v>
      </c>
      <c r="Q185" s="1" t="str">
        <f>Table6[[#This Row],[Entity]]&amp;"-"&amp;Table6[[#This Row],[Department]]</f>
        <v>40-4</v>
      </c>
      <c r="R185" t="str">
        <f>IFERROR(VLOOKUP(Table6[[#This Row],[EntDept]],DeptsLookup,2,FALSE),"Unknown")</f>
        <v>Unknown</v>
      </c>
      <c r="S185" t="str">
        <f>IFERROR(VLOOKUP(Table6[[#This Row],[Company]],Companies[],3,FALSE),"")</f>
        <v/>
      </c>
    </row>
    <row r="186" spans="8:19" x14ac:dyDescent="0.25">
      <c r="H186" s="8" t="s">
        <v>113</v>
      </c>
      <c r="I186" s="8" t="s">
        <v>108</v>
      </c>
      <c r="J186" s="19">
        <f>_xlfn.NUMBERVALUE(IF(Table3[[#This Row],[Nature Group]]="91",_xlfn.CONCAT(Table3[[#This Row],[Nature Group]],LEFT(Table3[[#This Row],[Nature Detail]],1)),TEXT(Table3[[#This Row],[Nature Group]],"##")))</f>
        <v>60</v>
      </c>
      <c r="K186" s="19" t="str">
        <f>IFERROR(VLOOKUP(Table3[[#This Row],[Calculated Group]],NatureGroups[],2,FALSE),"Unknown")</f>
        <v xml:space="preserve">COS </v>
      </c>
      <c r="L186" s="19" t="str">
        <f>IF(AND(Table3[[#This Row],[Nature Group]]&gt;=61,Table3[[#This Row],[Nature Group]]&lt;90),VLOOKUP(Table3[[#This Row],[Nature Detail]],ExpenseCodes[],2,FALSE),"N/a")</f>
        <v>N/a</v>
      </c>
      <c r="N186" s="6">
        <v>40</v>
      </c>
      <c r="O186">
        <v>4</v>
      </c>
      <c r="P186">
        <v>51</v>
      </c>
      <c r="Q186" s="1" t="str">
        <f>Table6[[#This Row],[Entity]]&amp;"-"&amp;Table6[[#This Row],[Department]]</f>
        <v>40-4</v>
      </c>
      <c r="R186" t="str">
        <f>IFERROR(VLOOKUP(Table6[[#This Row],[EntDept]],DeptsLookup,2,FALSE),"Unknown")</f>
        <v>Unknown</v>
      </c>
      <c r="S186" t="str">
        <f>IFERROR(VLOOKUP(Table6[[#This Row],[Company]],Companies[],3,FALSE),"")</f>
        <v/>
      </c>
    </row>
    <row r="187" spans="8:19" x14ac:dyDescent="0.25">
      <c r="H187" s="8" t="s">
        <v>113</v>
      </c>
      <c r="I187" s="8" t="s">
        <v>114</v>
      </c>
      <c r="J187" s="19">
        <f>_xlfn.NUMBERVALUE(IF(Table3[[#This Row],[Nature Group]]="91",_xlfn.CONCAT(Table3[[#This Row],[Nature Group]],LEFT(Table3[[#This Row],[Nature Detail]],1)),TEXT(Table3[[#This Row],[Nature Group]],"##")))</f>
        <v>60</v>
      </c>
      <c r="K187" s="19" t="str">
        <f>IFERROR(VLOOKUP(Table3[[#This Row],[Calculated Group]],NatureGroups[],2,FALSE),"Unknown")</f>
        <v xml:space="preserve">COS </v>
      </c>
      <c r="L187" s="19" t="str">
        <f>IF(AND(Table3[[#This Row],[Nature Group]]&gt;=61,Table3[[#This Row],[Nature Group]]&lt;90),VLOOKUP(Table3[[#This Row],[Nature Detail]],ExpenseCodes[],2,FALSE),"N/a")</f>
        <v>N/a</v>
      </c>
      <c r="N187" s="6">
        <v>40</v>
      </c>
      <c r="O187">
        <v>4</v>
      </c>
      <c r="P187">
        <v>52</v>
      </c>
      <c r="Q187" s="1" t="str">
        <f>Table6[[#This Row],[Entity]]&amp;"-"&amp;Table6[[#This Row],[Department]]</f>
        <v>40-4</v>
      </c>
      <c r="R187" t="str">
        <f>IFERROR(VLOOKUP(Table6[[#This Row],[EntDept]],DeptsLookup,2,FALSE),"Unknown")</f>
        <v>Unknown</v>
      </c>
      <c r="S187" t="str">
        <f>IFERROR(VLOOKUP(Table6[[#This Row],[Company]],Companies[],3,FALSE),"")</f>
        <v/>
      </c>
    </row>
    <row r="188" spans="8:19" x14ac:dyDescent="0.25">
      <c r="H188" s="8" t="s">
        <v>113</v>
      </c>
      <c r="I188" s="8" t="s">
        <v>22</v>
      </c>
      <c r="J188" s="19">
        <f>_xlfn.NUMBERVALUE(IF(Table3[[#This Row],[Nature Group]]="91",_xlfn.CONCAT(Table3[[#This Row],[Nature Group]],LEFT(Table3[[#This Row],[Nature Detail]],1)),TEXT(Table3[[#This Row],[Nature Group]],"##")))</f>
        <v>60</v>
      </c>
      <c r="K188" s="19" t="str">
        <f>IFERROR(VLOOKUP(Table3[[#This Row],[Calculated Group]],NatureGroups[],2,FALSE),"Unknown")</f>
        <v xml:space="preserve">COS </v>
      </c>
      <c r="L188" s="19" t="str">
        <f>IF(AND(Table3[[#This Row],[Nature Group]]&gt;=61,Table3[[#This Row],[Nature Group]]&lt;90),VLOOKUP(Table3[[#This Row],[Nature Detail]],ExpenseCodes[],2,FALSE),"N/a")</f>
        <v>N/a</v>
      </c>
      <c r="N188" s="6">
        <v>40</v>
      </c>
      <c r="O188">
        <v>5</v>
      </c>
      <c r="P188">
        <v>0</v>
      </c>
      <c r="Q188" s="1" t="str">
        <f>Table6[[#This Row],[Entity]]&amp;"-"&amp;Table6[[#This Row],[Department]]</f>
        <v>40-5</v>
      </c>
      <c r="R188" t="str">
        <f>IFERROR(VLOOKUP(Table6[[#This Row],[EntDept]],DeptsLookup,2,FALSE),"Unknown")</f>
        <v>Unknown</v>
      </c>
      <c r="S188" t="str">
        <f>IFERROR(VLOOKUP(Table6[[#This Row],[Company]],Companies[],3,FALSE),"")</f>
        <v/>
      </c>
    </row>
    <row r="189" spans="8:19" x14ac:dyDescent="0.25">
      <c r="H189" s="8" t="s">
        <v>113</v>
      </c>
      <c r="I189" s="8" t="s">
        <v>115</v>
      </c>
      <c r="J189" s="19">
        <f>_xlfn.NUMBERVALUE(IF(Table3[[#This Row],[Nature Group]]="91",_xlfn.CONCAT(Table3[[#This Row],[Nature Group]],LEFT(Table3[[#This Row],[Nature Detail]],1)),TEXT(Table3[[#This Row],[Nature Group]],"##")))</f>
        <v>60</v>
      </c>
      <c r="K189" s="19" t="str">
        <f>IFERROR(VLOOKUP(Table3[[#This Row],[Calculated Group]],NatureGroups[],2,FALSE),"Unknown")</f>
        <v xml:space="preserve">COS </v>
      </c>
      <c r="L189" s="19" t="str">
        <f>IF(AND(Table3[[#This Row],[Nature Group]]&gt;=61,Table3[[#This Row],[Nature Group]]&lt;90),VLOOKUP(Table3[[#This Row],[Nature Detail]],ExpenseCodes[],2,FALSE),"N/a")</f>
        <v>N/a</v>
      </c>
      <c r="N189" s="6">
        <v>40</v>
      </c>
      <c r="O189">
        <v>5</v>
      </c>
      <c r="P189">
        <v>1</v>
      </c>
      <c r="Q189" s="1" t="str">
        <f>Table6[[#This Row],[Entity]]&amp;"-"&amp;Table6[[#This Row],[Department]]</f>
        <v>40-5</v>
      </c>
      <c r="R189" t="str">
        <f>IFERROR(VLOOKUP(Table6[[#This Row],[EntDept]],DeptsLookup,2,FALSE),"Unknown")</f>
        <v>Unknown</v>
      </c>
      <c r="S189" t="str">
        <f>IFERROR(VLOOKUP(Table6[[#This Row],[Company]],Companies[],3,FALSE),"")</f>
        <v/>
      </c>
    </row>
    <row r="190" spans="8:19" x14ac:dyDescent="0.25">
      <c r="H190" s="8" t="s">
        <v>113</v>
      </c>
      <c r="I190" s="8" t="s">
        <v>105</v>
      </c>
      <c r="J190" s="19">
        <f>_xlfn.NUMBERVALUE(IF(Table3[[#This Row],[Nature Group]]="91",_xlfn.CONCAT(Table3[[#This Row],[Nature Group]],LEFT(Table3[[#This Row],[Nature Detail]],1)),TEXT(Table3[[#This Row],[Nature Group]],"##")))</f>
        <v>60</v>
      </c>
      <c r="K190" s="19" t="str">
        <f>IFERROR(VLOOKUP(Table3[[#This Row],[Calculated Group]],NatureGroups[],2,FALSE),"Unknown")</f>
        <v xml:space="preserve">COS </v>
      </c>
      <c r="L190" s="19" t="str">
        <f>IF(AND(Table3[[#This Row],[Nature Group]]&gt;=61,Table3[[#This Row],[Nature Group]]&lt;90),VLOOKUP(Table3[[#This Row],[Nature Detail]],ExpenseCodes[],2,FALSE),"N/a")</f>
        <v>N/a</v>
      </c>
      <c r="N190" s="6">
        <v>40</v>
      </c>
      <c r="O190">
        <v>5</v>
      </c>
      <c r="P190">
        <v>2</v>
      </c>
      <c r="Q190" s="1" t="str">
        <f>Table6[[#This Row],[Entity]]&amp;"-"&amp;Table6[[#This Row],[Department]]</f>
        <v>40-5</v>
      </c>
      <c r="R190" t="str">
        <f>IFERROR(VLOOKUP(Table6[[#This Row],[EntDept]],DeptsLookup,2,FALSE),"Unknown")</f>
        <v>Unknown</v>
      </c>
      <c r="S190" t="str">
        <f>IFERROR(VLOOKUP(Table6[[#This Row],[Company]],Companies[],3,FALSE),"")</f>
        <v/>
      </c>
    </row>
    <row r="191" spans="8:19" x14ac:dyDescent="0.25">
      <c r="H191" s="11">
        <v>61</v>
      </c>
      <c r="I191" s="11">
        <v>0</v>
      </c>
      <c r="J191" s="11">
        <f>_xlfn.NUMBERVALUE(IF(Table3[[#This Row],[Nature Group]]="91",_xlfn.CONCAT(Table3[[#This Row],[Nature Group]],LEFT(Table3[[#This Row],[Nature Detail]],1)),TEXT(Table3[[#This Row],[Nature Group]],"##")))</f>
        <v>61</v>
      </c>
      <c r="K191" s="19" t="str">
        <f>IFERROR(VLOOKUP(Table3[[#This Row],[Calculated Group]],NatureGroups[],2,FALSE),"Unknown")</f>
        <v>Production cost direct and indirect</v>
      </c>
      <c r="L191" s="19" t="str">
        <f>IF(AND(Table3[[#This Row],[Nature Group]]&gt;=61,Table3[[#This Row],[Nature Group]]&lt;90),VLOOKUP(Table3[[#This Row],[Nature Detail]],ExpenseCodes[],2,FALSE),"N/a")</f>
        <v>X- Salaries- Gross Wages</v>
      </c>
      <c r="N191" s="6">
        <v>40</v>
      </c>
      <c r="O191">
        <v>5</v>
      </c>
      <c r="P191">
        <v>3</v>
      </c>
      <c r="Q191" s="1" t="str">
        <f>Table6[[#This Row],[Entity]]&amp;"-"&amp;Table6[[#This Row],[Department]]</f>
        <v>40-5</v>
      </c>
      <c r="R191" t="str">
        <f>IFERROR(VLOOKUP(Table6[[#This Row],[EntDept]],DeptsLookup,2,FALSE),"Unknown")</f>
        <v>Unknown</v>
      </c>
      <c r="S191" t="str">
        <f>IFERROR(VLOOKUP(Table6[[#This Row],[Company]],Companies[],3,FALSE),"")</f>
        <v/>
      </c>
    </row>
    <row r="192" spans="8:19" x14ac:dyDescent="0.25">
      <c r="H192" s="11">
        <v>61</v>
      </c>
      <c r="I192" s="11">
        <v>1</v>
      </c>
      <c r="J192" s="11">
        <f>_xlfn.NUMBERVALUE(IF(Table3[[#This Row],[Nature Group]]="91",_xlfn.CONCAT(Table3[[#This Row],[Nature Group]],LEFT(Table3[[#This Row],[Nature Detail]],1)),TEXT(Table3[[#This Row],[Nature Group]],"##")))</f>
        <v>61</v>
      </c>
      <c r="K192" s="19" t="str">
        <f>IFERROR(VLOOKUP(Table3[[#This Row],[Calculated Group]],NatureGroups[],2,FALSE),"Unknown")</f>
        <v>Production cost direct and indirect</v>
      </c>
      <c r="L192" s="19" t="str">
        <f>IF(AND(Table3[[#This Row],[Nature Group]]&gt;=61,Table3[[#This Row],[Nature Group]]&lt;90),VLOOKUP(Table3[[#This Row],[Nature Detail]],ExpenseCodes[],2,FALSE),"N/a")</f>
        <v>X- Salaries Overtime</v>
      </c>
      <c r="N192" s="6">
        <v>40</v>
      </c>
      <c r="O192">
        <v>6</v>
      </c>
      <c r="P192">
        <v>0</v>
      </c>
      <c r="Q192" s="1" t="str">
        <f>Table6[[#This Row],[Entity]]&amp;"-"&amp;Table6[[#This Row],[Department]]</f>
        <v>40-6</v>
      </c>
      <c r="R192" t="str">
        <f>IFERROR(VLOOKUP(Table6[[#This Row],[EntDept]],DeptsLookup,2,FALSE),"Unknown")</f>
        <v>Unknown</v>
      </c>
      <c r="S192" t="str">
        <f>IFERROR(VLOOKUP(Table6[[#This Row],[Company]],Companies[],3,FALSE),"")</f>
        <v/>
      </c>
    </row>
    <row r="193" spans="8:19" x14ac:dyDescent="0.25">
      <c r="H193" s="11">
        <v>61</v>
      </c>
      <c r="I193" s="11">
        <v>2</v>
      </c>
      <c r="J193" s="11">
        <f>_xlfn.NUMBERVALUE(IF(Table3[[#This Row],[Nature Group]]="91",_xlfn.CONCAT(Table3[[#This Row],[Nature Group]],LEFT(Table3[[#This Row],[Nature Detail]],1)),TEXT(Table3[[#This Row],[Nature Group]],"##")))</f>
        <v>61</v>
      </c>
      <c r="K193" s="19" t="str">
        <f>IFERROR(VLOOKUP(Table3[[#This Row],[Calculated Group]],NatureGroups[],2,FALSE),"Unknown")</f>
        <v>Production cost direct and indirect</v>
      </c>
      <c r="L193" s="19" t="str">
        <f>IF(AND(Table3[[#This Row],[Nature Group]]&gt;=61,Table3[[#This Row],[Nature Group]]&lt;90),VLOOKUP(Table3[[#This Row],[Nature Detail]],ExpenseCodes[],2,FALSE),"N/a")</f>
        <v>X- Salaries Bonus</v>
      </c>
      <c r="N193" s="6">
        <v>40</v>
      </c>
      <c r="O193">
        <v>6</v>
      </c>
      <c r="P193">
        <v>1</v>
      </c>
      <c r="Q193" s="1" t="str">
        <f>Table6[[#This Row],[Entity]]&amp;"-"&amp;Table6[[#This Row],[Department]]</f>
        <v>40-6</v>
      </c>
      <c r="R193" t="str">
        <f>IFERROR(VLOOKUP(Table6[[#This Row],[EntDept]],DeptsLookup,2,FALSE),"Unknown")</f>
        <v>Unknown</v>
      </c>
      <c r="S193" t="str">
        <f>IFERROR(VLOOKUP(Table6[[#This Row],[Company]],Companies[],3,FALSE),"")</f>
        <v/>
      </c>
    </row>
    <row r="194" spans="8:19" x14ac:dyDescent="0.25">
      <c r="H194" s="11">
        <v>61</v>
      </c>
      <c r="I194" s="11">
        <v>4</v>
      </c>
      <c r="J194" s="11">
        <f>_xlfn.NUMBERVALUE(IF(Table3[[#This Row],[Nature Group]]="91",_xlfn.CONCAT(Table3[[#This Row],[Nature Group]],LEFT(Table3[[#This Row],[Nature Detail]],1)),TEXT(Table3[[#This Row],[Nature Group]],"##")))</f>
        <v>61</v>
      </c>
      <c r="K194" s="19" t="str">
        <f>IFERROR(VLOOKUP(Table3[[#This Row],[Calculated Group]],NatureGroups[],2,FALSE),"Unknown")</f>
        <v>Production cost direct and indirect</v>
      </c>
      <c r="L194" s="19" t="str">
        <f>IF(AND(Table3[[#This Row],[Nature Group]]&gt;=61,Table3[[#This Row],[Nature Group]]&lt;90),VLOOKUP(Table3[[#This Row],[Nature Detail]],ExpenseCodes[],2,FALSE),"N/a")</f>
        <v>x - Car allowance</v>
      </c>
      <c r="N194" s="6">
        <v>40</v>
      </c>
      <c r="O194">
        <v>6</v>
      </c>
      <c r="P194">
        <v>2</v>
      </c>
      <c r="Q194" s="1" t="str">
        <f>Table6[[#This Row],[Entity]]&amp;"-"&amp;Table6[[#This Row],[Department]]</f>
        <v>40-6</v>
      </c>
      <c r="R194" t="str">
        <f>IFERROR(VLOOKUP(Table6[[#This Row],[EntDept]],DeptsLookup,2,FALSE),"Unknown")</f>
        <v>Unknown</v>
      </c>
      <c r="S194" t="str">
        <f>IFERROR(VLOOKUP(Table6[[#This Row],[Company]],Companies[],3,FALSE),"")</f>
        <v/>
      </c>
    </row>
    <row r="195" spans="8:19" x14ac:dyDescent="0.25">
      <c r="H195" s="11">
        <v>61</v>
      </c>
      <c r="I195" s="11">
        <v>5</v>
      </c>
      <c r="J195" s="11">
        <f>_xlfn.NUMBERVALUE(IF(Table3[[#This Row],[Nature Group]]="91",_xlfn.CONCAT(Table3[[#This Row],[Nature Group]],LEFT(Table3[[#This Row],[Nature Detail]],1)),TEXT(Table3[[#This Row],[Nature Group]],"##")))</f>
        <v>61</v>
      </c>
      <c r="K195" s="19" t="str">
        <f>IFERROR(VLOOKUP(Table3[[#This Row],[Calculated Group]],NatureGroups[],2,FALSE),"Unknown")</f>
        <v>Production cost direct and indirect</v>
      </c>
      <c r="L195" s="19" t="e">
        <f>IF(AND(Table3[[#This Row],[Nature Group]]&gt;=61,Table3[[#This Row],[Nature Group]]&lt;90),VLOOKUP(Table3[[#This Row],[Nature Detail]],ExpenseCodes[],2,FALSE),"N/a")</f>
        <v>#N/A</v>
      </c>
      <c r="N195" s="6">
        <v>40</v>
      </c>
      <c r="O195">
        <v>6</v>
      </c>
      <c r="P195">
        <v>3</v>
      </c>
      <c r="Q195" s="1" t="str">
        <f>Table6[[#This Row],[Entity]]&amp;"-"&amp;Table6[[#This Row],[Department]]</f>
        <v>40-6</v>
      </c>
      <c r="R195" t="str">
        <f>IFERROR(VLOOKUP(Table6[[#This Row],[EntDept]],DeptsLookup,2,FALSE),"Unknown")</f>
        <v>Unknown</v>
      </c>
      <c r="S195" t="str">
        <f>IFERROR(VLOOKUP(Table6[[#This Row],[Company]],Companies[],3,FALSE),"")</f>
        <v/>
      </c>
    </row>
    <row r="196" spans="8:19" x14ac:dyDescent="0.25">
      <c r="H196" s="11">
        <v>61</v>
      </c>
      <c r="I196" s="11">
        <v>6</v>
      </c>
      <c r="J196" s="11">
        <f>_xlfn.NUMBERVALUE(IF(Table3[[#This Row],[Nature Group]]="91",_xlfn.CONCAT(Table3[[#This Row],[Nature Group]],LEFT(Table3[[#This Row],[Nature Detail]],1)),TEXT(Table3[[#This Row],[Nature Group]],"##")))</f>
        <v>61</v>
      </c>
      <c r="K196" s="19" t="str">
        <f>IFERROR(VLOOKUP(Table3[[#This Row],[Calculated Group]],NatureGroups[],2,FALSE),"Unknown")</f>
        <v>Production cost direct and indirect</v>
      </c>
      <c r="L196" s="19" t="str">
        <f>IF(AND(Table3[[#This Row],[Nature Group]]&gt;=61,Table3[[#This Row],[Nature Group]]&lt;90),VLOOKUP(Table3[[#This Row],[Nature Detail]],ExpenseCodes[],2,FALSE),"N/a")</f>
        <v>X - Pension Contribution</v>
      </c>
      <c r="N196" s="6">
        <v>40</v>
      </c>
      <c r="O196">
        <v>6</v>
      </c>
      <c r="P196">
        <v>5</v>
      </c>
      <c r="Q196" s="1" t="str">
        <f>Table6[[#This Row],[Entity]]&amp;"-"&amp;Table6[[#This Row],[Department]]</f>
        <v>40-6</v>
      </c>
      <c r="R196" t="str">
        <f>IFERROR(VLOOKUP(Table6[[#This Row],[EntDept]],DeptsLookup,2,FALSE),"Unknown")</f>
        <v>Unknown</v>
      </c>
      <c r="S196" t="str">
        <f>IFERROR(VLOOKUP(Table6[[#This Row],[Company]],Companies[],3,FALSE),"")</f>
        <v/>
      </c>
    </row>
    <row r="197" spans="8:19" x14ac:dyDescent="0.25">
      <c r="H197" s="11">
        <v>61</v>
      </c>
      <c r="I197" s="11">
        <v>7</v>
      </c>
      <c r="J197" s="11">
        <f>_xlfn.NUMBERVALUE(IF(Table3[[#This Row],[Nature Group]]="91",_xlfn.CONCAT(Table3[[#This Row],[Nature Group]],LEFT(Table3[[#This Row],[Nature Detail]],1)),TEXT(Table3[[#This Row],[Nature Group]],"##")))</f>
        <v>61</v>
      </c>
      <c r="K197" s="19" t="str">
        <f>IFERROR(VLOOKUP(Table3[[#This Row],[Calculated Group]],NatureGroups[],2,FALSE),"Unknown")</f>
        <v>Production cost direct and indirect</v>
      </c>
      <c r="L197" s="19" t="str">
        <f>IF(AND(Table3[[#This Row],[Nature Group]]&gt;=61,Table3[[#This Row],[Nature Group]]&lt;90),VLOOKUP(Table3[[#This Row],[Nature Detail]],ExpenseCodes[],2,FALSE),"N/a")</f>
        <v>X- Private Medical Insurance</v>
      </c>
      <c r="N197" s="6">
        <v>40</v>
      </c>
      <c r="O197">
        <v>6</v>
      </c>
      <c r="P197">
        <v>8</v>
      </c>
      <c r="Q197" s="1" t="str">
        <f>Table6[[#This Row],[Entity]]&amp;"-"&amp;Table6[[#This Row],[Department]]</f>
        <v>40-6</v>
      </c>
      <c r="R197" t="str">
        <f>IFERROR(VLOOKUP(Table6[[#This Row],[EntDept]],DeptsLookup,2,FALSE),"Unknown")</f>
        <v>Unknown</v>
      </c>
      <c r="S197" t="str">
        <f>IFERROR(VLOOKUP(Table6[[#This Row],[Company]],Companies[],3,FALSE),"")</f>
        <v/>
      </c>
    </row>
    <row r="198" spans="8:19" x14ac:dyDescent="0.25">
      <c r="H198" s="11">
        <v>61</v>
      </c>
      <c r="I198" s="11">
        <v>8</v>
      </c>
      <c r="J198" s="11">
        <f>_xlfn.NUMBERVALUE(IF(Table3[[#This Row],[Nature Group]]="91",_xlfn.CONCAT(Table3[[#This Row],[Nature Group]],LEFT(Table3[[#This Row],[Nature Detail]],1)),TEXT(Table3[[#This Row],[Nature Group]],"##")))</f>
        <v>61</v>
      </c>
      <c r="K198" s="19" t="str">
        <f>IFERROR(VLOOKUP(Table3[[#This Row],[Calculated Group]],NatureGroups[],2,FALSE),"Unknown")</f>
        <v>Production cost direct and indirect</v>
      </c>
      <c r="L198" s="19" t="str">
        <f>IF(AND(Table3[[#This Row],[Nature Group]]&gt;=61,Table3[[#This Row],[Nature Group]]&lt;90),VLOOKUP(Table3[[#This Row],[Nature Detail]],ExpenseCodes[],2,FALSE),"N/a")</f>
        <v>X- Employee Life cover</v>
      </c>
      <c r="N198" s="6">
        <v>40</v>
      </c>
      <c r="O198">
        <v>7</v>
      </c>
      <c r="P198">
        <v>0</v>
      </c>
      <c r="Q198" s="1" t="str">
        <f>Table6[[#This Row],[Entity]]&amp;"-"&amp;Table6[[#This Row],[Department]]</f>
        <v>40-7</v>
      </c>
      <c r="R198" t="str">
        <f>IFERROR(VLOOKUP(Table6[[#This Row],[EntDept]],DeptsLookup,2,FALSE),"Unknown")</f>
        <v>Unknown</v>
      </c>
      <c r="S198" t="str">
        <f>IFERROR(VLOOKUP(Table6[[#This Row],[Company]],Companies[],3,FALSE),"")</f>
        <v/>
      </c>
    </row>
    <row r="199" spans="8:19" x14ac:dyDescent="0.25">
      <c r="H199" s="11">
        <v>61</v>
      </c>
      <c r="I199" s="11">
        <v>9</v>
      </c>
      <c r="J199" s="11">
        <f>_xlfn.NUMBERVALUE(IF(Table3[[#This Row],[Nature Group]]="91",_xlfn.CONCAT(Table3[[#This Row],[Nature Group]],LEFT(Table3[[#This Row],[Nature Detail]],1)),TEXT(Table3[[#This Row],[Nature Group]],"##")))</f>
        <v>61</v>
      </c>
      <c r="K199" s="19" t="str">
        <f>IFERROR(VLOOKUP(Table3[[#This Row],[Calculated Group]],NatureGroups[],2,FALSE),"Unknown")</f>
        <v>Production cost direct and indirect</v>
      </c>
      <c r="L199" s="19" t="str">
        <f>IF(AND(Table3[[#This Row],[Nature Group]]&gt;=61,Table3[[#This Row],[Nature Group]]&lt;90),VLOOKUP(Table3[[#This Row],[Nature Detail]],ExpenseCodes[],2,FALSE),"N/a")</f>
        <v>X- Payroll taxes</v>
      </c>
      <c r="N199" s="6">
        <v>40</v>
      </c>
      <c r="O199">
        <v>7</v>
      </c>
      <c r="P199">
        <v>1</v>
      </c>
      <c r="Q199" s="1" t="str">
        <f>Table6[[#This Row],[Entity]]&amp;"-"&amp;Table6[[#This Row],[Department]]</f>
        <v>40-7</v>
      </c>
      <c r="R199" t="str">
        <f>IFERROR(VLOOKUP(Table6[[#This Row],[EntDept]],DeptsLookup,2,FALSE),"Unknown")</f>
        <v>Unknown</v>
      </c>
      <c r="S199" t="str">
        <f>IFERROR(VLOOKUP(Table6[[#This Row],[Company]],Companies[],3,FALSE),"")</f>
        <v/>
      </c>
    </row>
    <row r="200" spans="8:19" x14ac:dyDescent="0.25">
      <c r="H200" s="11">
        <v>61</v>
      </c>
      <c r="I200" s="11">
        <v>10</v>
      </c>
      <c r="J200" s="11">
        <f>_xlfn.NUMBERVALUE(IF(Table3[[#This Row],[Nature Group]]="91",_xlfn.CONCAT(Table3[[#This Row],[Nature Group]],LEFT(Table3[[#This Row],[Nature Detail]],1)),TEXT(Table3[[#This Row],[Nature Group]],"##")))</f>
        <v>61</v>
      </c>
      <c r="K200" s="19" t="str">
        <f>IFERROR(VLOOKUP(Table3[[#This Row],[Calculated Group]],NatureGroups[],2,FALSE),"Unknown")</f>
        <v>Production cost direct and indirect</v>
      </c>
      <c r="L200" s="19" t="str">
        <f>IF(AND(Table3[[#This Row],[Nature Group]]&gt;=61,Table3[[#This Row],[Nature Group]]&lt;90),VLOOKUP(Table3[[#This Row],[Nature Detail]],ExpenseCodes[],2,FALSE),"N/a")</f>
        <v>X-Share-based payments expense</v>
      </c>
      <c r="N200" s="6">
        <v>40</v>
      </c>
      <c r="O200">
        <v>7</v>
      </c>
      <c r="P200">
        <v>2</v>
      </c>
      <c r="Q200" s="1" t="str">
        <f>Table6[[#This Row],[Entity]]&amp;"-"&amp;Table6[[#This Row],[Department]]</f>
        <v>40-7</v>
      </c>
      <c r="R200" t="str">
        <f>IFERROR(VLOOKUP(Table6[[#This Row],[EntDept]],DeptsLookup,2,FALSE),"Unknown")</f>
        <v>Unknown</v>
      </c>
      <c r="S200" t="str">
        <f>IFERROR(VLOOKUP(Table6[[#This Row],[Company]],Companies[],3,FALSE),"")</f>
        <v/>
      </c>
    </row>
    <row r="201" spans="8:19" x14ac:dyDescent="0.25">
      <c r="H201" s="11">
        <v>61</v>
      </c>
      <c r="I201" s="11">
        <v>11</v>
      </c>
      <c r="J201" s="11">
        <f>_xlfn.NUMBERVALUE(IF(Table3[[#This Row],[Nature Group]]="91",_xlfn.CONCAT(Table3[[#This Row],[Nature Group]],LEFT(Table3[[#This Row],[Nature Detail]],1)),TEXT(Table3[[#This Row],[Nature Group]],"##")))</f>
        <v>61</v>
      </c>
      <c r="K201" s="19" t="str">
        <f>IFERROR(VLOOKUP(Table3[[#This Row],[Calculated Group]],NatureGroups[],2,FALSE),"Unknown")</f>
        <v>Production cost direct and indirect</v>
      </c>
      <c r="L201" s="19" t="str">
        <f>IF(AND(Table3[[#This Row],[Nature Group]]&gt;=61,Table3[[#This Row],[Nature Group]]&lt;90),VLOOKUP(Table3[[#This Row],[Nature Detail]],ExpenseCodes[],2,FALSE),"N/a")</f>
        <v>X- Training</v>
      </c>
      <c r="N201" s="6">
        <v>40</v>
      </c>
      <c r="O201">
        <v>8</v>
      </c>
      <c r="P201">
        <v>0</v>
      </c>
      <c r="Q201" s="1" t="str">
        <f>Table6[[#This Row],[Entity]]&amp;"-"&amp;Table6[[#This Row],[Department]]</f>
        <v>40-8</v>
      </c>
      <c r="R201" t="str">
        <f>IFERROR(VLOOKUP(Table6[[#This Row],[EntDept]],DeptsLookup,2,FALSE),"Unknown")</f>
        <v>Unknown</v>
      </c>
      <c r="S201" t="str">
        <f>IFERROR(VLOOKUP(Table6[[#This Row],[Company]],Companies[],3,FALSE),"")</f>
        <v/>
      </c>
    </row>
    <row r="202" spans="8:19" x14ac:dyDescent="0.25">
      <c r="H202" s="11">
        <v>61</v>
      </c>
      <c r="I202" s="11">
        <v>12</v>
      </c>
      <c r="J202" s="11">
        <f>_xlfn.NUMBERVALUE(IF(Table3[[#This Row],[Nature Group]]="91",_xlfn.CONCAT(Table3[[#This Row],[Nature Group]],LEFT(Table3[[#This Row],[Nature Detail]],1)),TEXT(Table3[[#This Row],[Nature Group]],"##")))</f>
        <v>61</v>
      </c>
      <c r="K202" s="19" t="str">
        <f>IFERROR(VLOOKUP(Table3[[#This Row],[Calculated Group]],NatureGroups[],2,FALSE),"Unknown")</f>
        <v>Production cost direct and indirect</v>
      </c>
      <c r="L202" s="19" t="str">
        <f>IF(AND(Table3[[#This Row],[Nature Group]]&gt;=61,Table3[[#This Row],[Nature Group]]&lt;90),VLOOKUP(Table3[[#This Row],[Nature Detail]],ExpenseCodes[],2,FALSE),"N/a")</f>
        <v>X- Temporary staff</v>
      </c>
      <c r="N202" s="6">
        <v>40</v>
      </c>
      <c r="O202">
        <v>8</v>
      </c>
      <c r="P202">
        <v>1</v>
      </c>
      <c r="Q202" s="1" t="str">
        <f>Table6[[#This Row],[Entity]]&amp;"-"&amp;Table6[[#This Row],[Department]]</f>
        <v>40-8</v>
      </c>
      <c r="R202" t="str">
        <f>IFERROR(VLOOKUP(Table6[[#This Row],[EntDept]],DeptsLookup,2,FALSE),"Unknown")</f>
        <v>Unknown</v>
      </c>
      <c r="S202" t="str">
        <f>IFERROR(VLOOKUP(Table6[[#This Row],[Company]],Companies[],3,FALSE),"")</f>
        <v/>
      </c>
    </row>
    <row r="203" spans="8:19" x14ac:dyDescent="0.25">
      <c r="H203" s="11">
        <v>61</v>
      </c>
      <c r="I203" s="11">
        <v>13</v>
      </c>
      <c r="J203" s="11">
        <f>_xlfn.NUMBERVALUE(IF(Table3[[#This Row],[Nature Group]]="91",_xlfn.CONCAT(Table3[[#This Row],[Nature Group]],LEFT(Table3[[#This Row],[Nature Detail]],1)),TEXT(Table3[[#This Row],[Nature Group]],"##")))</f>
        <v>61</v>
      </c>
      <c r="K203" s="19" t="str">
        <f>IFERROR(VLOOKUP(Table3[[#This Row],[Calculated Group]],NatureGroups[],2,FALSE),"Unknown")</f>
        <v>Production cost direct and indirect</v>
      </c>
      <c r="L203" s="19" t="str">
        <f>IF(AND(Table3[[#This Row],[Nature Group]]&gt;=61,Table3[[#This Row],[Nature Group]]&lt;90),VLOOKUP(Table3[[#This Row],[Nature Detail]],ExpenseCodes[],2,FALSE),"N/a")</f>
        <v>X- Professional memberships</v>
      </c>
      <c r="N203" s="6">
        <v>40</v>
      </c>
      <c r="O203">
        <v>8</v>
      </c>
      <c r="P203">
        <v>2</v>
      </c>
      <c r="Q203" s="1" t="str">
        <f>Table6[[#This Row],[Entity]]&amp;"-"&amp;Table6[[#This Row],[Department]]</f>
        <v>40-8</v>
      </c>
      <c r="R203" t="str">
        <f>IFERROR(VLOOKUP(Table6[[#This Row],[EntDept]],DeptsLookup,2,FALSE),"Unknown")</f>
        <v>Unknown</v>
      </c>
      <c r="S203" t="str">
        <f>IFERROR(VLOOKUP(Table6[[#This Row],[Company]],Companies[],3,FALSE),"")</f>
        <v/>
      </c>
    </row>
    <row r="204" spans="8:19" x14ac:dyDescent="0.25">
      <c r="H204" s="11">
        <v>61</v>
      </c>
      <c r="I204" s="11">
        <v>14</v>
      </c>
      <c r="J204" s="11">
        <f>_xlfn.NUMBERVALUE(IF(Table3[[#This Row],[Nature Group]]="91",_xlfn.CONCAT(Table3[[#This Row],[Nature Group]],LEFT(Table3[[#This Row],[Nature Detail]],1)),TEXT(Table3[[#This Row],[Nature Group]],"##")))</f>
        <v>61</v>
      </c>
      <c r="K204" s="19" t="str">
        <f>IFERROR(VLOOKUP(Table3[[#This Row],[Calculated Group]],NatureGroups[],2,FALSE),"Unknown")</f>
        <v>Production cost direct and indirect</v>
      </c>
      <c r="L204" s="19" t="str">
        <f>IF(AND(Table3[[#This Row],[Nature Group]]&gt;=61,Table3[[#This Row],[Nature Group]]&lt;90),VLOOKUP(Table3[[#This Row],[Nature Detail]],ExpenseCodes[],2,FALSE),"N/a")</f>
        <v>X- Recruitment and Hiring expenses</v>
      </c>
      <c r="N204" s="6">
        <v>40</v>
      </c>
      <c r="O204">
        <v>9</v>
      </c>
      <c r="P204">
        <v>0</v>
      </c>
      <c r="Q204" s="1" t="str">
        <f>Table6[[#This Row],[Entity]]&amp;"-"&amp;Table6[[#This Row],[Department]]</f>
        <v>40-9</v>
      </c>
      <c r="R204" t="str">
        <f>IFERROR(VLOOKUP(Table6[[#This Row],[EntDept]],DeptsLookup,2,FALSE),"Unknown")</f>
        <v>Unknown</v>
      </c>
      <c r="S204" t="str">
        <f>IFERROR(VLOOKUP(Table6[[#This Row],[Company]],Companies[],3,FALSE),"")</f>
        <v/>
      </c>
    </row>
    <row r="205" spans="8:19" x14ac:dyDescent="0.25">
      <c r="H205" s="11">
        <v>61</v>
      </c>
      <c r="I205" s="11">
        <v>18</v>
      </c>
      <c r="J205" s="11">
        <f>_xlfn.NUMBERVALUE(IF(Table3[[#This Row],[Nature Group]]="91",_xlfn.CONCAT(Table3[[#This Row],[Nature Group]],LEFT(Table3[[#This Row],[Nature Detail]],1)),TEXT(Table3[[#This Row],[Nature Group]],"##")))</f>
        <v>61</v>
      </c>
      <c r="K205" s="19" t="str">
        <f>IFERROR(VLOOKUP(Table3[[#This Row],[Calculated Group]],NatureGroups[],2,FALSE),"Unknown")</f>
        <v>Production cost direct and indirect</v>
      </c>
      <c r="L205" s="19" t="str">
        <f>IF(AND(Table3[[#This Row],[Nature Group]]&gt;=61,Table3[[#This Row],[Nature Group]]&lt;90),VLOOKUP(Table3[[#This Row],[Nature Detail]],ExpenseCodes[],2,FALSE),"N/a")</f>
        <v>x - Auditors and accounting fees</v>
      </c>
      <c r="N205" s="6">
        <v>40</v>
      </c>
      <c r="O205">
        <v>9</v>
      </c>
      <c r="P205">
        <v>1</v>
      </c>
      <c r="Q205" s="1" t="str">
        <f>Table6[[#This Row],[Entity]]&amp;"-"&amp;Table6[[#This Row],[Department]]</f>
        <v>40-9</v>
      </c>
      <c r="R205" t="str">
        <f>IFERROR(VLOOKUP(Table6[[#This Row],[EntDept]],DeptsLookup,2,FALSE),"Unknown")</f>
        <v>Unknown</v>
      </c>
      <c r="S205" t="str">
        <f>IFERROR(VLOOKUP(Table6[[#This Row],[Company]],Companies[],3,FALSE),"")</f>
        <v/>
      </c>
    </row>
    <row r="206" spans="8:19" x14ac:dyDescent="0.25">
      <c r="H206" s="11">
        <v>61</v>
      </c>
      <c r="I206" s="11">
        <v>20</v>
      </c>
      <c r="J206" s="11">
        <f>_xlfn.NUMBERVALUE(IF(Table3[[#This Row],[Nature Group]]="91",_xlfn.CONCAT(Table3[[#This Row],[Nature Group]],LEFT(Table3[[#This Row],[Nature Detail]],1)),TEXT(Table3[[#This Row],[Nature Group]],"##")))</f>
        <v>61</v>
      </c>
      <c r="K206" s="19" t="str">
        <f>IFERROR(VLOOKUP(Table3[[#This Row],[Calculated Group]],NatureGroups[],2,FALSE),"Unknown")</f>
        <v>Production cost direct and indirect</v>
      </c>
      <c r="L206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  <c r="N206" s="6">
        <v>40</v>
      </c>
      <c r="O206">
        <v>9</v>
      </c>
      <c r="P206">
        <v>2</v>
      </c>
      <c r="Q206" s="1" t="str">
        <f>Table6[[#This Row],[Entity]]&amp;"-"&amp;Table6[[#This Row],[Department]]</f>
        <v>40-9</v>
      </c>
      <c r="R206" t="str">
        <f>IFERROR(VLOOKUP(Table6[[#This Row],[EntDept]],DeptsLookup,2,FALSE),"Unknown")</f>
        <v>Unknown</v>
      </c>
      <c r="S206" t="str">
        <f>IFERROR(VLOOKUP(Table6[[#This Row],[Company]],Companies[],3,FALSE),"")</f>
        <v/>
      </c>
    </row>
    <row r="207" spans="8:19" x14ac:dyDescent="0.25">
      <c r="H207" s="11">
        <v>61</v>
      </c>
      <c r="I207" s="11">
        <v>21</v>
      </c>
      <c r="J207" s="11">
        <f>_xlfn.NUMBERVALUE(IF(Table3[[#This Row],[Nature Group]]="91",_xlfn.CONCAT(Table3[[#This Row],[Nature Group]],LEFT(Table3[[#This Row],[Nature Detail]],1)),TEXT(Table3[[#This Row],[Nature Group]],"##")))</f>
        <v>61</v>
      </c>
      <c r="K207" s="19" t="str">
        <f>IFERROR(VLOOKUP(Table3[[#This Row],[Calculated Group]],NatureGroups[],2,FALSE),"Unknown")</f>
        <v>Production cost direct and indirect</v>
      </c>
      <c r="L207" s="19" t="str">
        <f>IF(AND(Table3[[#This Row],[Nature Group]]&gt;=61,Table3[[#This Row],[Nature Group]]&lt;90),VLOOKUP(Table3[[#This Row],[Nature Detail]],ExpenseCodes[],2,FALSE),"N/a")</f>
        <v>x - Studies</v>
      </c>
      <c r="N207" s="6">
        <v>41</v>
      </c>
      <c r="O207">
        <v>0</v>
      </c>
      <c r="P207">
        <v>0</v>
      </c>
      <c r="Q207" s="1" t="str">
        <f>Table6[[#This Row],[Entity]]&amp;"-"&amp;Table6[[#This Row],[Department]]</f>
        <v>41-0</v>
      </c>
      <c r="R207" t="str">
        <f>IFERROR(VLOOKUP(Table6[[#This Row],[EntDept]],DeptsLookup,2,FALSE),"Unknown")</f>
        <v>No Dept</v>
      </c>
      <c r="S207" t="str">
        <f>IFERROR(VLOOKUP(Table6[[#This Row],[Company]],Companies[],3,FALSE),"")</f>
        <v/>
      </c>
    </row>
    <row r="208" spans="8:19" x14ac:dyDescent="0.25">
      <c r="H208" s="11">
        <v>61</v>
      </c>
      <c r="I208" s="11">
        <v>24</v>
      </c>
      <c r="J208" s="11">
        <f>_xlfn.NUMBERVALUE(IF(Table3[[#This Row],[Nature Group]]="91",_xlfn.CONCAT(Table3[[#This Row],[Nature Group]],LEFT(Table3[[#This Row],[Nature Detail]],1)),TEXT(Table3[[#This Row],[Nature Group]],"##")))</f>
        <v>61</v>
      </c>
      <c r="K208" s="19" t="str">
        <f>IFERROR(VLOOKUP(Table3[[#This Row],[Calculated Group]],NatureGroups[],2,FALSE),"Unknown")</f>
        <v>Production cost direct and indirect</v>
      </c>
      <c r="L208" s="19" t="str">
        <f>IF(AND(Table3[[#This Row],[Nature Group]]&gt;=61,Table3[[#This Row],[Nature Group]]&lt;90),VLOOKUP(Table3[[#This Row],[Nature Detail]],ExpenseCodes[],2,FALSE),"N/a")</f>
        <v>X - Purchase/ sale shipping    (use -000 for purchase and -001 for sale)</v>
      </c>
      <c r="N208" s="6">
        <v>41</v>
      </c>
      <c r="O208">
        <v>0</v>
      </c>
      <c r="P208">
        <v>1</v>
      </c>
      <c r="Q208" s="1" t="str">
        <f>Table6[[#This Row],[Entity]]&amp;"-"&amp;Table6[[#This Row],[Department]]</f>
        <v>41-0</v>
      </c>
      <c r="R208" t="str">
        <f>IFERROR(VLOOKUP(Table6[[#This Row],[EntDept]],DeptsLookup,2,FALSE),"Unknown")</f>
        <v>No Dept</v>
      </c>
      <c r="S208" t="str">
        <f>IFERROR(VLOOKUP(Table6[[#This Row],[Company]],Companies[],3,FALSE),"")</f>
        <v/>
      </c>
    </row>
    <row r="209" spans="8:19" x14ac:dyDescent="0.25">
      <c r="H209" s="11">
        <v>61</v>
      </c>
      <c r="I209" s="11">
        <v>25</v>
      </c>
      <c r="J209" s="11">
        <f>_xlfn.NUMBERVALUE(IF(Table3[[#This Row],[Nature Group]]="91",_xlfn.CONCAT(Table3[[#This Row],[Nature Group]],LEFT(Table3[[#This Row],[Nature Detail]],1)),TEXT(Table3[[#This Row],[Nature Group]],"##")))</f>
        <v>61</v>
      </c>
      <c r="K209" s="19" t="str">
        <f>IFERROR(VLOOKUP(Table3[[#This Row],[Calculated Group]],NatureGroups[],2,FALSE),"Unknown")</f>
        <v>Production cost direct and indirect</v>
      </c>
      <c r="L209" s="19" t="str">
        <f>IF(AND(Table3[[#This Row],[Nature Group]]&gt;=61,Table3[[#This Row],[Nature Group]]&lt;90),VLOOKUP(Table3[[#This Row],[Nature Detail]],ExpenseCodes[],2,FALSE),"N/a")</f>
        <v>X- Travel Flights</v>
      </c>
      <c r="N209" s="6">
        <v>41</v>
      </c>
      <c r="O209">
        <v>0</v>
      </c>
      <c r="P209">
        <v>3</v>
      </c>
      <c r="Q209" s="1" t="str">
        <f>Table6[[#This Row],[Entity]]&amp;"-"&amp;Table6[[#This Row],[Department]]</f>
        <v>41-0</v>
      </c>
      <c r="R209" t="str">
        <f>IFERROR(VLOOKUP(Table6[[#This Row],[EntDept]],DeptsLookup,2,FALSE),"Unknown")</f>
        <v>No Dept</v>
      </c>
      <c r="S209" t="str">
        <f>IFERROR(VLOOKUP(Table6[[#This Row],[Company]],Companies[],3,FALSE),"")</f>
        <v/>
      </c>
    </row>
    <row r="210" spans="8:19" x14ac:dyDescent="0.25">
      <c r="H210" s="11">
        <v>61</v>
      </c>
      <c r="I210" s="11">
        <v>26</v>
      </c>
      <c r="J210" s="11">
        <f>_xlfn.NUMBERVALUE(IF(Table3[[#This Row],[Nature Group]]="91",_xlfn.CONCAT(Table3[[#This Row],[Nature Group]],LEFT(Table3[[#This Row],[Nature Detail]],1)),TEXT(Table3[[#This Row],[Nature Group]],"##")))</f>
        <v>61</v>
      </c>
      <c r="K210" s="19" t="str">
        <f>IFERROR(VLOOKUP(Table3[[#This Row],[Calculated Group]],NatureGroups[],2,FALSE),"Unknown")</f>
        <v>Production cost direct and indirect</v>
      </c>
      <c r="L210" s="19" t="str">
        <f>IF(AND(Table3[[#This Row],[Nature Group]]&gt;=61,Table3[[#This Row],[Nature Group]]&lt;90),VLOOKUP(Table3[[#This Row],[Nature Detail]],ExpenseCodes[],2,FALSE),"N/a")</f>
        <v>X- Travel ground transportation</v>
      </c>
      <c r="N210" s="6">
        <v>41</v>
      </c>
      <c r="O210">
        <v>0</v>
      </c>
      <c r="P210">
        <v>10</v>
      </c>
      <c r="Q210" s="1" t="str">
        <f>Table6[[#This Row],[Entity]]&amp;"-"&amp;Table6[[#This Row],[Department]]</f>
        <v>41-0</v>
      </c>
      <c r="R210" t="str">
        <f>IFERROR(VLOOKUP(Table6[[#This Row],[EntDept]],DeptsLookup,2,FALSE),"Unknown")</f>
        <v>No Dept</v>
      </c>
      <c r="S210" t="str">
        <f>IFERROR(VLOOKUP(Table6[[#This Row],[Company]],Companies[],3,FALSE),"")</f>
        <v>PBL</v>
      </c>
    </row>
    <row r="211" spans="8:19" x14ac:dyDescent="0.25">
      <c r="H211" s="11">
        <v>61</v>
      </c>
      <c r="I211" s="11">
        <v>27</v>
      </c>
      <c r="J211" s="11">
        <f>_xlfn.NUMBERVALUE(IF(Table3[[#This Row],[Nature Group]]="91",_xlfn.CONCAT(Table3[[#This Row],[Nature Group]],LEFT(Table3[[#This Row],[Nature Detail]],1)),TEXT(Table3[[#This Row],[Nature Group]],"##")))</f>
        <v>61</v>
      </c>
      <c r="K211" s="19" t="str">
        <f>IFERROR(VLOOKUP(Table3[[#This Row],[Calculated Group]],NatureGroups[],2,FALSE),"Unknown")</f>
        <v>Production cost direct and indirect</v>
      </c>
      <c r="L211" s="19" t="str">
        <f>IF(AND(Table3[[#This Row],[Nature Group]]&gt;=61,Table3[[#This Row],[Nature Group]]&lt;90),VLOOKUP(Table3[[#This Row],[Nature Detail]],ExpenseCodes[],2,FALSE),"N/a")</f>
        <v>X- Travel accomodations</v>
      </c>
      <c r="N211" s="6">
        <v>41</v>
      </c>
      <c r="O211">
        <v>0</v>
      </c>
      <c r="P211">
        <v>12</v>
      </c>
      <c r="Q211" s="1" t="str">
        <f>Table6[[#This Row],[Entity]]&amp;"-"&amp;Table6[[#This Row],[Department]]</f>
        <v>41-0</v>
      </c>
      <c r="R211" t="str">
        <f>IFERROR(VLOOKUP(Table6[[#This Row],[EntDept]],DeptsLookup,2,FALSE),"Unknown")</f>
        <v>No Dept</v>
      </c>
      <c r="S211" t="str">
        <f>IFERROR(VLOOKUP(Table6[[#This Row],[Company]],Companies[],3,FALSE),"")</f>
        <v>PSM</v>
      </c>
    </row>
    <row r="212" spans="8:19" x14ac:dyDescent="0.25">
      <c r="H212" s="11">
        <v>61</v>
      </c>
      <c r="I212" s="11">
        <v>28</v>
      </c>
      <c r="J212" s="11">
        <f>_xlfn.NUMBERVALUE(IF(Table3[[#This Row],[Nature Group]]="91",_xlfn.CONCAT(Table3[[#This Row],[Nature Group]],LEFT(Table3[[#This Row],[Nature Detail]],1)),TEXT(Table3[[#This Row],[Nature Group]],"##")))</f>
        <v>61</v>
      </c>
      <c r="K212" s="19" t="str">
        <f>IFERROR(VLOOKUP(Table3[[#This Row],[Calculated Group]],NatureGroups[],2,FALSE),"Unknown")</f>
        <v>Production cost direct and indirect</v>
      </c>
      <c r="L212" s="19" t="str">
        <f>IF(AND(Table3[[#This Row],[Nature Group]]&gt;=61,Table3[[#This Row],[Nature Group]]&lt;90),VLOOKUP(Table3[[#This Row],[Nature Detail]],ExpenseCodes[],2,FALSE),"N/a")</f>
        <v>X- Travel mileage</v>
      </c>
      <c r="N212" s="6">
        <v>41</v>
      </c>
      <c r="O212">
        <v>0</v>
      </c>
      <c r="P212">
        <v>13</v>
      </c>
      <c r="Q212" s="1" t="str">
        <f>Table6[[#This Row],[Entity]]&amp;"-"&amp;Table6[[#This Row],[Department]]</f>
        <v>41-0</v>
      </c>
      <c r="R212" t="str">
        <f>IFERROR(VLOOKUP(Table6[[#This Row],[EntDept]],DeptsLookup,2,FALSE),"Unknown")</f>
        <v>No Dept</v>
      </c>
      <c r="S212" t="str">
        <f>IFERROR(VLOOKUP(Table6[[#This Row],[Company]],Companies[],3,FALSE),"")</f>
        <v>PSMH</v>
      </c>
    </row>
    <row r="213" spans="8:19" x14ac:dyDescent="0.25">
      <c r="H213" s="11">
        <v>61</v>
      </c>
      <c r="I213" s="11">
        <v>29</v>
      </c>
      <c r="J213" s="11">
        <f>_xlfn.NUMBERVALUE(IF(Table3[[#This Row],[Nature Group]]="91",_xlfn.CONCAT(Table3[[#This Row],[Nature Group]],LEFT(Table3[[#This Row],[Nature Detail]],1)),TEXT(Table3[[#This Row],[Nature Group]],"##")))</f>
        <v>61</v>
      </c>
      <c r="K213" s="19" t="str">
        <f>IFERROR(VLOOKUP(Table3[[#This Row],[Calculated Group]],NatureGroups[],2,FALSE),"Unknown")</f>
        <v>Production cost direct and indirect</v>
      </c>
      <c r="L213" s="19" t="str">
        <f>IF(AND(Table3[[#This Row],[Nature Group]]&gt;=61,Table3[[#This Row],[Nature Group]]&lt;90),VLOOKUP(Table3[[#This Row],[Nature Detail]],ExpenseCodes[],2,FALSE),"N/a")</f>
        <v>X- Travel meals</v>
      </c>
      <c r="N213" s="6">
        <v>41</v>
      </c>
      <c r="O213">
        <v>0</v>
      </c>
      <c r="P213">
        <v>40</v>
      </c>
      <c r="Q213" s="1" t="str">
        <f>Table6[[#This Row],[Entity]]&amp;"-"&amp;Table6[[#This Row],[Department]]</f>
        <v>41-0</v>
      </c>
      <c r="R213" t="str">
        <f>IFERROR(VLOOKUP(Table6[[#This Row],[EntDept]],DeptsLookup,2,FALSE),"Unknown")</f>
        <v>No Dept</v>
      </c>
      <c r="S213" t="str">
        <f>IFERROR(VLOOKUP(Table6[[#This Row],[Company]],Companies[],3,FALSE),"")</f>
        <v>PLI</v>
      </c>
    </row>
    <row r="214" spans="8:19" x14ac:dyDescent="0.25">
      <c r="H214" s="11">
        <v>61</v>
      </c>
      <c r="I214" s="11">
        <v>30</v>
      </c>
      <c r="J214" s="11">
        <f>_xlfn.NUMBERVALUE(IF(Table3[[#This Row],[Nature Group]]="91",_xlfn.CONCAT(Table3[[#This Row],[Nature Group]],LEFT(Table3[[#This Row],[Nature Detail]],1)),TEXT(Table3[[#This Row],[Nature Group]],"##")))</f>
        <v>61</v>
      </c>
      <c r="K214" s="19" t="str">
        <f>IFERROR(VLOOKUP(Table3[[#This Row],[Calculated Group]],NatureGroups[],2,FALSE),"Unknown")</f>
        <v>Production cost direct and indirect</v>
      </c>
      <c r="L214" s="19" t="str">
        <f>IF(AND(Table3[[#This Row],[Nature Group]]&gt;=61,Table3[[#This Row],[Nature Group]]&lt;90),VLOOKUP(Table3[[#This Row],[Nature Detail]],ExpenseCodes[],2,FALSE),"N/a")</f>
        <v>x - Meals and groceries</v>
      </c>
      <c r="N214" s="6">
        <v>41</v>
      </c>
      <c r="O214">
        <v>0</v>
      </c>
      <c r="P214">
        <v>60</v>
      </c>
      <c r="Q214" s="1" t="str">
        <f>Table6[[#This Row],[Entity]]&amp;"-"&amp;Table6[[#This Row],[Department]]</f>
        <v>41-0</v>
      </c>
      <c r="R214" t="str">
        <f>IFERROR(VLOOKUP(Table6[[#This Row],[EntDept]],DeptsLookup,2,FALSE),"Unknown")</f>
        <v>No Dept</v>
      </c>
      <c r="S214" t="str">
        <f>IFERROR(VLOOKUP(Table6[[#This Row],[Company]],Companies[],3,FALSE),"")</f>
        <v/>
      </c>
    </row>
    <row r="215" spans="8:19" x14ac:dyDescent="0.25">
      <c r="H215" s="11">
        <v>61</v>
      </c>
      <c r="I215" s="11">
        <v>31</v>
      </c>
      <c r="J215" s="11">
        <f>_xlfn.NUMBERVALUE(IF(Table3[[#This Row],[Nature Group]]="91",_xlfn.CONCAT(Table3[[#This Row],[Nature Group]],LEFT(Table3[[#This Row],[Nature Detail]],1)),TEXT(Table3[[#This Row],[Nature Group]],"##")))</f>
        <v>61</v>
      </c>
      <c r="K215" s="19" t="str">
        <f>IFERROR(VLOOKUP(Table3[[#This Row],[Calculated Group]],NatureGroups[],2,FALSE),"Unknown")</f>
        <v>Production cost direct and indirect</v>
      </c>
      <c r="L215" s="19" t="str">
        <f>IF(AND(Table3[[#This Row],[Nature Group]]&gt;=61,Table3[[#This Row],[Nature Group]]&lt;90),VLOOKUP(Table3[[#This Row],[Nature Detail]],ExpenseCodes[],2,FALSE),"N/a")</f>
        <v>x - Entertainment</v>
      </c>
      <c r="N215" s="6">
        <v>41</v>
      </c>
      <c r="O215">
        <v>1</v>
      </c>
      <c r="P215">
        <v>0</v>
      </c>
      <c r="Q215" s="1" t="str">
        <f>Table6[[#This Row],[Entity]]&amp;"-"&amp;Table6[[#This Row],[Department]]</f>
        <v>41-1</v>
      </c>
      <c r="R215" t="str">
        <f>IFERROR(VLOOKUP(Table6[[#This Row],[EntDept]],DeptsLookup,2,FALSE),"Unknown")</f>
        <v>Unknown</v>
      </c>
      <c r="S215" t="str">
        <f>IFERROR(VLOOKUP(Table6[[#This Row],[Company]],Companies[],3,FALSE),"")</f>
        <v/>
      </c>
    </row>
    <row r="216" spans="8:19" x14ac:dyDescent="0.25">
      <c r="H216" s="11">
        <v>61</v>
      </c>
      <c r="I216" s="11">
        <v>36</v>
      </c>
      <c r="J216" s="11">
        <f>_xlfn.NUMBERVALUE(IF(Table3[[#This Row],[Nature Group]]="91",_xlfn.CONCAT(Table3[[#This Row],[Nature Group]],LEFT(Table3[[#This Row],[Nature Detail]],1)),TEXT(Table3[[#This Row],[Nature Group]],"##")))</f>
        <v>61</v>
      </c>
      <c r="K216" s="19" t="str">
        <f>IFERROR(VLOOKUP(Table3[[#This Row],[Calculated Group]],NatureGroups[],2,FALSE),"Unknown")</f>
        <v>Production cost direct and indirect</v>
      </c>
      <c r="L216" s="19" t="str">
        <f>IF(AND(Table3[[#This Row],[Nature Group]]&gt;=61,Table3[[#This Row],[Nature Group]]&lt;90),VLOOKUP(Table3[[#This Row],[Nature Detail]],ExpenseCodes[],2,FALSE),"N/a")</f>
        <v>X- Equipment rental</v>
      </c>
      <c r="N216" s="6">
        <v>41</v>
      </c>
      <c r="O216">
        <v>1</v>
      </c>
      <c r="P216">
        <v>1</v>
      </c>
      <c r="Q216" s="1" t="str">
        <f>Table6[[#This Row],[Entity]]&amp;"-"&amp;Table6[[#This Row],[Department]]</f>
        <v>41-1</v>
      </c>
      <c r="R216" t="str">
        <f>IFERROR(VLOOKUP(Table6[[#This Row],[EntDept]],DeptsLookup,2,FALSE),"Unknown")</f>
        <v>Unknown</v>
      </c>
      <c r="S216" t="str">
        <f>IFERROR(VLOOKUP(Table6[[#This Row],[Company]],Companies[],3,FALSE),"")</f>
        <v/>
      </c>
    </row>
    <row r="217" spans="8:19" x14ac:dyDescent="0.25">
      <c r="H217" s="11">
        <v>61</v>
      </c>
      <c r="I217" s="11">
        <v>37</v>
      </c>
      <c r="J217" s="11">
        <f>_xlfn.NUMBERVALUE(IF(Table3[[#This Row],[Nature Group]]="91",_xlfn.CONCAT(Table3[[#This Row],[Nature Group]],LEFT(Table3[[#This Row],[Nature Detail]],1)),TEXT(Table3[[#This Row],[Nature Group]],"##")))</f>
        <v>61</v>
      </c>
      <c r="K217" s="19" t="str">
        <f>IFERROR(VLOOKUP(Table3[[#This Row],[Calculated Group]],NatureGroups[],2,FALSE),"Unknown")</f>
        <v>Production cost direct and indirect</v>
      </c>
      <c r="L217" s="19" t="str">
        <f>IF(AND(Table3[[#This Row],[Nature Group]]&gt;=61,Table3[[#This Row],[Nature Group]]&lt;90),VLOOKUP(Table3[[#This Row],[Nature Detail]],ExpenseCodes[],2,FALSE),"N/a")</f>
        <v>X- Space rental</v>
      </c>
      <c r="N217" s="6">
        <v>41</v>
      </c>
      <c r="O217">
        <v>3</v>
      </c>
      <c r="P217">
        <v>1</v>
      </c>
      <c r="Q217" s="1" t="str">
        <f>Table6[[#This Row],[Entity]]&amp;"-"&amp;Table6[[#This Row],[Department]]</f>
        <v>41-3</v>
      </c>
      <c r="R217" t="str">
        <f>IFERROR(VLOOKUP(Table6[[#This Row],[EntDept]],DeptsLookup,2,FALSE),"Unknown")</f>
        <v>Unknown</v>
      </c>
      <c r="S217" t="str">
        <f>IFERROR(VLOOKUP(Table6[[#This Row],[Company]],Companies[],3,FALSE),"")</f>
        <v/>
      </c>
    </row>
    <row r="218" spans="8:19" x14ac:dyDescent="0.25">
      <c r="H218" s="11">
        <v>61</v>
      </c>
      <c r="I218" s="11">
        <v>38</v>
      </c>
      <c r="J218" s="11">
        <f>_xlfn.NUMBERVALUE(IF(Table3[[#This Row],[Nature Group]]="91",_xlfn.CONCAT(Table3[[#This Row],[Nature Group]],LEFT(Table3[[#This Row],[Nature Detail]],1)),TEXT(Table3[[#This Row],[Nature Group]],"##")))</f>
        <v>61</v>
      </c>
      <c r="K218" s="19" t="str">
        <f>IFERROR(VLOOKUP(Table3[[#This Row],[Calculated Group]],NatureGroups[],2,FALSE),"Unknown")</f>
        <v>Production cost direct and indirect</v>
      </c>
      <c r="L218" s="19" t="str">
        <f>IF(AND(Table3[[#This Row],[Nature Group]]&gt;=61,Table3[[#This Row],[Nature Group]]&lt;90),VLOOKUP(Table3[[#This Row],[Nature Detail]],ExpenseCodes[],2,FALSE),"N/a")</f>
        <v>X - Business Rates</v>
      </c>
      <c r="N218" s="6">
        <v>41</v>
      </c>
      <c r="O218">
        <v>6</v>
      </c>
      <c r="P218">
        <v>0</v>
      </c>
      <c r="Q218" s="1" t="str">
        <f>Table6[[#This Row],[Entity]]&amp;"-"&amp;Table6[[#This Row],[Department]]</f>
        <v>41-6</v>
      </c>
      <c r="R218" t="str">
        <f>IFERROR(VLOOKUP(Table6[[#This Row],[EntDept]],DeptsLookup,2,FALSE),"Unknown")</f>
        <v>Unknown</v>
      </c>
      <c r="S218" t="str">
        <f>IFERROR(VLOOKUP(Table6[[#This Row],[Company]],Companies[],3,FALSE),"")</f>
        <v/>
      </c>
    </row>
    <row r="219" spans="8:19" x14ac:dyDescent="0.25">
      <c r="H219" s="11">
        <v>61</v>
      </c>
      <c r="I219" s="11">
        <v>42</v>
      </c>
      <c r="J219" s="11">
        <f>_xlfn.NUMBERVALUE(IF(Table3[[#This Row],[Nature Group]]="91",_xlfn.CONCAT(Table3[[#This Row],[Nature Group]],LEFT(Table3[[#This Row],[Nature Detail]],1)),TEXT(Table3[[#This Row],[Nature Group]],"##")))</f>
        <v>61</v>
      </c>
      <c r="K219" s="19" t="str">
        <f>IFERROR(VLOOKUP(Table3[[#This Row],[Calculated Group]],NatureGroups[],2,FALSE),"Unknown")</f>
        <v>Production cost direct and indirect</v>
      </c>
      <c r="L219" s="19" t="str">
        <f>IF(AND(Table3[[#This Row],[Nature Group]]&gt;=61,Table3[[#This Row],[Nature Group]]&lt;90),VLOOKUP(Table3[[#This Row],[Nature Detail]],ExpenseCodes[],2,FALSE),"N/a")</f>
        <v>x - Stationary, printing &amp; photocopying</v>
      </c>
      <c r="N219" s="6">
        <v>41</v>
      </c>
      <c r="O219">
        <v>6</v>
      </c>
      <c r="P219">
        <v>1</v>
      </c>
      <c r="Q219" s="1" t="str">
        <f>Table6[[#This Row],[Entity]]&amp;"-"&amp;Table6[[#This Row],[Department]]</f>
        <v>41-6</v>
      </c>
      <c r="R219" t="str">
        <f>IFERROR(VLOOKUP(Table6[[#This Row],[EntDept]],DeptsLookup,2,FALSE),"Unknown")</f>
        <v>Unknown</v>
      </c>
      <c r="S219" t="str">
        <f>IFERROR(VLOOKUP(Table6[[#This Row],[Company]],Companies[],3,FALSE),"")</f>
        <v/>
      </c>
    </row>
    <row r="220" spans="8:19" x14ac:dyDescent="0.25">
      <c r="H220" s="11">
        <v>61</v>
      </c>
      <c r="I220" s="11">
        <v>43</v>
      </c>
      <c r="J220" s="11">
        <f>_xlfn.NUMBERVALUE(IF(Table3[[#This Row],[Nature Group]]="91",_xlfn.CONCAT(Table3[[#This Row],[Nature Group]],LEFT(Table3[[#This Row],[Nature Detail]],1)),TEXT(Table3[[#This Row],[Nature Group]],"##")))</f>
        <v>61</v>
      </c>
      <c r="K220" s="19" t="str">
        <f>IFERROR(VLOOKUP(Table3[[#This Row],[Calculated Group]],NatureGroups[],2,FALSE),"Unknown")</f>
        <v>Production cost direct and indirect</v>
      </c>
      <c r="L220" s="19" t="str">
        <f>IF(AND(Table3[[#This Row],[Nature Group]]&gt;=61,Table3[[#This Row],[Nature Group]]&lt;90),VLOOKUP(Table3[[#This Row],[Nature Detail]],ExpenseCodes[],2,FALSE),"N/a")</f>
        <v>x - Phones and internet charges</v>
      </c>
      <c r="N220" s="6">
        <v>41</v>
      </c>
      <c r="O220">
        <v>6</v>
      </c>
      <c r="P220">
        <v>2</v>
      </c>
      <c r="Q220" s="1" t="str">
        <f>Table6[[#This Row],[Entity]]&amp;"-"&amp;Table6[[#This Row],[Department]]</f>
        <v>41-6</v>
      </c>
      <c r="R220" t="str">
        <f>IFERROR(VLOOKUP(Table6[[#This Row],[EntDept]],DeptsLookup,2,FALSE),"Unknown")</f>
        <v>Unknown</v>
      </c>
      <c r="S220" t="str">
        <f>IFERROR(VLOOKUP(Table6[[#This Row],[Company]],Companies[],3,FALSE),"")</f>
        <v/>
      </c>
    </row>
    <row r="221" spans="8:19" x14ac:dyDescent="0.25">
      <c r="H221" s="11">
        <v>61</v>
      </c>
      <c r="I221" s="11">
        <v>44</v>
      </c>
      <c r="J221" s="11">
        <f>_xlfn.NUMBERVALUE(IF(Table3[[#This Row],[Nature Group]]="91",_xlfn.CONCAT(Table3[[#This Row],[Nature Group]],LEFT(Table3[[#This Row],[Nature Detail]],1)),TEXT(Table3[[#This Row],[Nature Group]],"##")))</f>
        <v>61</v>
      </c>
      <c r="K221" s="19" t="str">
        <f>IFERROR(VLOOKUP(Table3[[#This Row],[Calculated Group]],NatureGroups[],2,FALSE),"Unknown")</f>
        <v>Production cost direct and indirect</v>
      </c>
      <c r="L221" s="19" t="str">
        <f>IF(AND(Table3[[#This Row],[Nature Group]]&gt;=61,Table3[[#This Row],[Nature Group]]&lt;90),VLOOKUP(Table3[[#This Row],[Nature Detail]],ExpenseCodes[],2,FALSE),"N/a")</f>
        <v xml:space="preserve">X- Postage, courrier and customs (not inventory) </v>
      </c>
      <c r="N221" s="6">
        <v>41</v>
      </c>
      <c r="O221">
        <v>6</v>
      </c>
      <c r="P221">
        <v>3</v>
      </c>
      <c r="Q221" s="1" t="str">
        <f>Table6[[#This Row],[Entity]]&amp;"-"&amp;Table6[[#This Row],[Department]]</f>
        <v>41-6</v>
      </c>
      <c r="R221" t="str">
        <f>IFERROR(VLOOKUP(Table6[[#This Row],[EntDept]],DeptsLookup,2,FALSE),"Unknown")</f>
        <v>Unknown</v>
      </c>
      <c r="S221" t="str">
        <f>IFERROR(VLOOKUP(Table6[[#This Row],[Company]],Companies[],3,FALSE),"")</f>
        <v/>
      </c>
    </row>
    <row r="222" spans="8:19" x14ac:dyDescent="0.25">
      <c r="H222" s="11">
        <v>61</v>
      </c>
      <c r="I222" s="11">
        <v>45</v>
      </c>
      <c r="J222" s="11">
        <f>_xlfn.NUMBERVALUE(IF(Table3[[#This Row],[Nature Group]]="91",_xlfn.CONCAT(Table3[[#This Row],[Nature Group]],LEFT(Table3[[#This Row],[Nature Detail]],1)),TEXT(Table3[[#This Row],[Nature Group]],"##")))</f>
        <v>61</v>
      </c>
      <c r="K222" s="19" t="str">
        <f>IFERROR(VLOOKUP(Table3[[#This Row],[Calculated Group]],NatureGroups[],2,FALSE),"Unknown")</f>
        <v>Production cost direct and indirect</v>
      </c>
      <c r="L222" s="19" t="str">
        <f>IF(AND(Table3[[#This Row],[Nature Group]]&gt;=61,Table3[[#This Row],[Nature Group]]&lt;90),VLOOKUP(Table3[[#This Row],[Nature Detail]],ExpenseCodes[],2,FALSE),"N/a")</f>
        <v>X- Energy costs</v>
      </c>
      <c r="N222" s="6">
        <v>41</v>
      </c>
      <c r="O222">
        <v>6</v>
      </c>
      <c r="P222">
        <v>4</v>
      </c>
      <c r="Q222" s="1" t="str">
        <f>Table6[[#This Row],[Entity]]&amp;"-"&amp;Table6[[#This Row],[Department]]</f>
        <v>41-6</v>
      </c>
      <c r="R222" t="str">
        <f>IFERROR(VLOOKUP(Table6[[#This Row],[EntDept]],DeptsLookup,2,FALSE),"Unknown")</f>
        <v>Unknown</v>
      </c>
      <c r="S222" t="str">
        <f>IFERROR(VLOOKUP(Table6[[#This Row],[Company]],Companies[],3,FALSE),"")</f>
        <v/>
      </c>
    </row>
    <row r="223" spans="8:19" x14ac:dyDescent="0.25">
      <c r="H223" s="11">
        <v>61</v>
      </c>
      <c r="I223" s="11">
        <v>46</v>
      </c>
      <c r="J223" s="11">
        <f>_xlfn.NUMBERVALUE(IF(Table3[[#This Row],[Nature Group]]="91",_xlfn.CONCAT(Table3[[#This Row],[Nature Group]],LEFT(Table3[[#This Row],[Nature Detail]],1)),TEXT(Table3[[#This Row],[Nature Group]],"##")))</f>
        <v>61</v>
      </c>
      <c r="K223" s="19" t="str">
        <f>IFERROR(VLOOKUP(Table3[[#This Row],[Calculated Group]],NatureGroups[],2,FALSE),"Unknown")</f>
        <v>Production cost direct and indirect</v>
      </c>
      <c r="L223" s="19" t="str">
        <f>IF(AND(Table3[[#This Row],[Nature Group]]&gt;=61,Table3[[#This Row],[Nature Group]]&lt;90),VLOOKUP(Table3[[#This Row],[Nature Detail]],ExpenseCodes[],2,FALSE),"N/a")</f>
        <v>X- Processing fees</v>
      </c>
      <c r="N223" s="6">
        <v>41</v>
      </c>
      <c r="O223">
        <v>7</v>
      </c>
      <c r="P223">
        <v>0</v>
      </c>
      <c r="Q223" s="1" t="str">
        <f>Table6[[#This Row],[Entity]]&amp;"-"&amp;Table6[[#This Row],[Department]]</f>
        <v>41-7</v>
      </c>
      <c r="R223" t="str">
        <f>IFERROR(VLOOKUP(Table6[[#This Row],[EntDept]],DeptsLookup,2,FALSE),"Unknown")</f>
        <v>Unknown</v>
      </c>
      <c r="S223" t="str">
        <f>IFERROR(VLOOKUP(Table6[[#This Row],[Company]],Companies[],3,FALSE),"")</f>
        <v/>
      </c>
    </row>
    <row r="224" spans="8:19" x14ac:dyDescent="0.25">
      <c r="H224" s="11">
        <v>61</v>
      </c>
      <c r="I224" s="11">
        <v>50</v>
      </c>
      <c r="J224" s="11">
        <f>_xlfn.NUMBERVALUE(IF(Table3[[#This Row],[Nature Group]]="91",_xlfn.CONCAT(Table3[[#This Row],[Nature Group]],LEFT(Table3[[#This Row],[Nature Detail]],1)),TEXT(Table3[[#This Row],[Nature Group]],"##")))</f>
        <v>61</v>
      </c>
      <c r="K224" s="19" t="str">
        <f>IFERROR(VLOOKUP(Table3[[#This Row],[Calculated Group]],NatureGroups[],2,FALSE),"Unknown")</f>
        <v>Production cost direct and indirect</v>
      </c>
      <c r="L224" s="19" t="str">
        <f>IF(AND(Table3[[#This Row],[Nature Group]]&gt;=61,Table3[[#This Row],[Nature Group]]&lt;90),VLOOKUP(Table3[[#This Row],[Nature Detail]],ExpenseCodes[],2,FALSE),"N/a")</f>
        <v>X- Taxes and levies</v>
      </c>
      <c r="N224" s="6">
        <v>41</v>
      </c>
      <c r="O224">
        <v>7</v>
      </c>
      <c r="P224">
        <v>1</v>
      </c>
      <c r="Q224" s="1" t="str">
        <f>Table6[[#This Row],[Entity]]&amp;"-"&amp;Table6[[#This Row],[Department]]</f>
        <v>41-7</v>
      </c>
      <c r="R224" t="str">
        <f>IFERROR(VLOOKUP(Table6[[#This Row],[EntDept]],DeptsLookup,2,FALSE),"Unknown")</f>
        <v>Unknown</v>
      </c>
      <c r="S224" t="str">
        <f>IFERROR(VLOOKUP(Table6[[#This Row],[Company]],Companies[],3,FALSE),"")</f>
        <v/>
      </c>
    </row>
    <row r="225" spans="8:19" x14ac:dyDescent="0.25">
      <c r="H225" s="11">
        <v>61</v>
      </c>
      <c r="I225" s="11">
        <v>61</v>
      </c>
      <c r="J225" s="11">
        <f>_xlfn.NUMBERVALUE(IF(Table3[[#This Row],[Nature Group]]="91",_xlfn.CONCAT(Table3[[#This Row],[Nature Group]],LEFT(Table3[[#This Row],[Nature Detail]],1)),TEXT(Table3[[#This Row],[Nature Group]],"##")))</f>
        <v>61</v>
      </c>
      <c r="K225" s="19" t="str">
        <f>IFERROR(VLOOKUP(Table3[[#This Row],[Calculated Group]],NatureGroups[],2,FALSE),"Unknown")</f>
        <v>Production cost direct and indirect</v>
      </c>
      <c r="L225" s="19" t="str">
        <f>IF(AND(Table3[[#This Row],[Nature Group]]&gt;=61,Table3[[#This Row],[Nature Group]]&lt;90),VLOOKUP(Table3[[#This Row],[Nature Detail]],ExpenseCodes[],2,FALSE),"N/a")</f>
        <v>x - Office functions</v>
      </c>
      <c r="N225" s="6">
        <v>41</v>
      </c>
      <c r="O225">
        <v>7</v>
      </c>
      <c r="P225">
        <v>2</v>
      </c>
      <c r="Q225" s="1" t="str">
        <f>Table6[[#This Row],[Entity]]&amp;"-"&amp;Table6[[#This Row],[Department]]</f>
        <v>41-7</v>
      </c>
      <c r="R225" t="str">
        <f>IFERROR(VLOOKUP(Table6[[#This Row],[EntDept]],DeptsLookup,2,FALSE),"Unknown")</f>
        <v>Unknown</v>
      </c>
      <c r="S225" t="str">
        <f>IFERROR(VLOOKUP(Table6[[#This Row],[Company]],Companies[],3,FALSE),"")</f>
        <v/>
      </c>
    </row>
    <row r="226" spans="8:19" x14ac:dyDescent="0.25">
      <c r="H226" s="11">
        <v>61</v>
      </c>
      <c r="I226" s="11">
        <v>65</v>
      </c>
      <c r="J226" s="11">
        <f>_xlfn.NUMBERVALUE(IF(Table3[[#This Row],[Nature Group]]="91",_xlfn.CONCAT(Table3[[#This Row],[Nature Group]],LEFT(Table3[[#This Row],[Nature Detail]],1)),TEXT(Table3[[#This Row],[Nature Group]],"##")))</f>
        <v>61</v>
      </c>
      <c r="K226" s="19" t="str">
        <f>IFERROR(VLOOKUP(Table3[[#This Row],[Calculated Group]],NatureGroups[],2,FALSE),"Unknown")</f>
        <v>Production cost direct and indirect</v>
      </c>
      <c r="L226" s="19" t="str">
        <f>IF(AND(Table3[[#This Row],[Nature Group]]&gt;=61,Table3[[#This Row],[Nature Group]]&lt;90),VLOOKUP(Table3[[#This Row],[Nature Detail]],ExpenseCodes[],2,FALSE),"N/a")</f>
        <v>X- Packaging supplies</v>
      </c>
      <c r="N226" s="6">
        <v>41</v>
      </c>
      <c r="O226">
        <v>7</v>
      </c>
      <c r="P226">
        <v>3</v>
      </c>
      <c r="Q226" s="1" t="str">
        <f>Table6[[#This Row],[Entity]]&amp;"-"&amp;Table6[[#This Row],[Department]]</f>
        <v>41-7</v>
      </c>
      <c r="R226" t="str">
        <f>IFERROR(VLOOKUP(Table6[[#This Row],[EntDept]],DeptsLookup,2,FALSE),"Unknown")</f>
        <v>Unknown</v>
      </c>
      <c r="S226" t="str">
        <f>IFERROR(VLOOKUP(Table6[[#This Row],[Company]],Companies[],3,FALSE),"")</f>
        <v/>
      </c>
    </row>
    <row r="227" spans="8:19" x14ac:dyDescent="0.25">
      <c r="H227" s="11">
        <v>61</v>
      </c>
      <c r="I227" s="11">
        <v>66</v>
      </c>
      <c r="J227" s="11">
        <f>_xlfn.NUMBERVALUE(IF(Table3[[#This Row],[Nature Group]]="91",_xlfn.CONCAT(Table3[[#This Row],[Nature Group]],LEFT(Table3[[#This Row],[Nature Detail]],1)),TEXT(Table3[[#This Row],[Nature Group]],"##")))</f>
        <v>61</v>
      </c>
      <c r="K227" s="19" t="str">
        <f>IFERROR(VLOOKUP(Table3[[#This Row],[Calculated Group]],NatureGroups[],2,FALSE),"Unknown")</f>
        <v>Production cost direct and indirect</v>
      </c>
      <c r="L227" s="19" t="str">
        <f>IF(AND(Table3[[#This Row],[Nature Group]]&gt;=61,Table3[[#This Row],[Nature Group]]&lt;90),VLOOKUP(Table3[[#This Row],[Nature Detail]],ExpenseCodes[],2,FALSE),"N/a")</f>
        <v>X- Consumables</v>
      </c>
      <c r="N227" s="6">
        <v>41</v>
      </c>
      <c r="O227">
        <v>7</v>
      </c>
      <c r="P227">
        <v>4</v>
      </c>
      <c r="Q227" s="1" t="str">
        <f>Table6[[#This Row],[Entity]]&amp;"-"&amp;Table6[[#This Row],[Department]]</f>
        <v>41-7</v>
      </c>
      <c r="R227" t="str">
        <f>IFERROR(VLOOKUP(Table6[[#This Row],[EntDept]],DeptsLookup,2,FALSE),"Unknown")</f>
        <v>Unknown</v>
      </c>
      <c r="S227" t="str">
        <f>IFERROR(VLOOKUP(Table6[[#This Row],[Company]],Companies[],3,FALSE),"")</f>
        <v/>
      </c>
    </row>
    <row r="228" spans="8:19" x14ac:dyDescent="0.25">
      <c r="H228" s="11">
        <v>61</v>
      </c>
      <c r="I228" s="11">
        <v>68</v>
      </c>
      <c r="J228" s="11">
        <f>_xlfn.NUMBERVALUE(IF(Table3[[#This Row],[Nature Group]]="91",_xlfn.CONCAT(Table3[[#This Row],[Nature Group]],LEFT(Table3[[#This Row],[Nature Detail]],1)),TEXT(Table3[[#This Row],[Nature Group]],"##")))</f>
        <v>61</v>
      </c>
      <c r="K228" s="19" t="str">
        <f>IFERROR(VLOOKUP(Table3[[#This Row],[Calculated Group]],NatureGroups[],2,FALSE),"Unknown")</f>
        <v>Production cost direct and indirect</v>
      </c>
      <c r="L228" s="19" t="str">
        <f>IF(AND(Table3[[#This Row],[Nature Group]]&gt;=61,Table3[[#This Row],[Nature Group]]&lt;90),VLOOKUP(Table3[[#This Row],[Nature Detail]],ExpenseCodes[],2,FALSE),"N/a")</f>
        <v>x - Repairs and maintenance</v>
      </c>
      <c r="N228" s="6">
        <v>41</v>
      </c>
      <c r="O228">
        <v>7</v>
      </c>
      <c r="P228">
        <v>5</v>
      </c>
      <c r="Q228" s="1" t="str">
        <f>Table6[[#This Row],[Entity]]&amp;"-"&amp;Table6[[#This Row],[Department]]</f>
        <v>41-7</v>
      </c>
      <c r="R228" t="str">
        <f>IFERROR(VLOOKUP(Table6[[#This Row],[EntDept]],DeptsLookup,2,FALSE),"Unknown")</f>
        <v>Unknown</v>
      </c>
      <c r="S228" t="str">
        <f>IFERROR(VLOOKUP(Table6[[#This Row],[Company]],Companies[],3,FALSE),"")</f>
        <v/>
      </c>
    </row>
    <row r="229" spans="8:19" x14ac:dyDescent="0.25">
      <c r="H229" s="11">
        <v>61</v>
      </c>
      <c r="I229" s="11">
        <v>69</v>
      </c>
      <c r="J229" s="11">
        <f>_xlfn.NUMBERVALUE(IF(Table3[[#This Row],[Nature Group]]="91",_xlfn.CONCAT(Table3[[#This Row],[Nature Group]],LEFT(Table3[[#This Row],[Nature Detail]],1)),TEXT(Table3[[#This Row],[Nature Group]],"##")))</f>
        <v>61</v>
      </c>
      <c r="K229" s="19" t="str">
        <f>IFERROR(VLOOKUP(Table3[[#This Row],[Calculated Group]],NatureGroups[],2,FALSE),"Unknown")</f>
        <v>Production cost direct and indirect</v>
      </c>
      <c r="L229" s="19" t="str">
        <f>IF(AND(Table3[[#This Row],[Nature Group]]&gt;=61,Table3[[#This Row],[Nature Group]]&lt;90),VLOOKUP(Table3[[#This Row],[Nature Detail]],ExpenseCodes[],2,FALSE),"N/a")</f>
        <v>x - Clothing laundry</v>
      </c>
      <c r="N229" s="6">
        <v>41</v>
      </c>
      <c r="O229">
        <v>8</v>
      </c>
      <c r="P229">
        <v>0</v>
      </c>
      <c r="Q229" s="1" t="str">
        <f>Table6[[#This Row],[Entity]]&amp;"-"&amp;Table6[[#This Row],[Department]]</f>
        <v>41-8</v>
      </c>
      <c r="R229" t="str">
        <f>IFERROR(VLOOKUP(Table6[[#This Row],[EntDept]],DeptsLookup,2,FALSE),"Unknown")</f>
        <v>Unknown</v>
      </c>
      <c r="S229" t="str">
        <f>IFERROR(VLOOKUP(Table6[[#This Row],[Company]],Companies[],3,FALSE),"")</f>
        <v/>
      </c>
    </row>
    <row r="230" spans="8:19" x14ac:dyDescent="0.25">
      <c r="H230" s="11">
        <v>61</v>
      </c>
      <c r="I230" s="11">
        <v>70</v>
      </c>
      <c r="J230" s="11">
        <f>_xlfn.NUMBERVALUE(IF(Table3[[#This Row],[Nature Group]]="91",_xlfn.CONCAT(Table3[[#This Row],[Nature Group]],LEFT(Table3[[#This Row],[Nature Detail]],1)),TEXT(Table3[[#This Row],[Nature Group]],"##")))</f>
        <v>61</v>
      </c>
      <c r="K230" s="19" t="str">
        <f>IFERROR(VLOOKUP(Table3[[#This Row],[Calculated Group]],NatureGroups[],2,FALSE),"Unknown")</f>
        <v>Production cost direct and indirect</v>
      </c>
      <c r="L230" s="19" t="str">
        <f>IF(AND(Table3[[#This Row],[Nature Group]]&gt;=61,Table3[[#This Row],[Nature Group]]&lt;90),VLOOKUP(Table3[[#This Row],[Nature Detail]],ExpenseCodes[],2,FALSE),"N/a")</f>
        <v>x - Protective wear</v>
      </c>
      <c r="N230" s="6">
        <v>41</v>
      </c>
      <c r="O230">
        <v>8</v>
      </c>
      <c r="P230">
        <v>1</v>
      </c>
      <c r="Q230" s="1" t="str">
        <f>Table6[[#This Row],[Entity]]&amp;"-"&amp;Table6[[#This Row],[Department]]</f>
        <v>41-8</v>
      </c>
      <c r="R230" t="str">
        <f>IFERROR(VLOOKUP(Table6[[#This Row],[EntDept]],DeptsLookup,2,FALSE),"Unknown")</f>
        <v>Unknown</v>
      </c>
      <c r="S230" t="str">
        <f>IFERROR(VLOOKUP(Table6[[#This Row],[Company]],Companies[],3,FALSE),"")</f>
        <v/>
      </c>
    </row>
    <row r="231" spans="8:19" x14ac:dyDescent="0.25">
      <c r="H231" s="11">
        <v>61</v>
      </c>
      <c r="I231" s="11">
        <v>71</v>
      </c>
      <c r="J231" s="11">
        <f>_xlfn.NUMBERVALUE(IF(Table3[[#This Row],[Nature Group]]="91",_xlfn.CONCAT(Table3[[#This Row],[Nature Group]],LEFT(Table3[[#This Row],[Nature Detail]],1)),TEXT(Table3[[#This Row],[Nature Group]],"##")))</f>
        <v>61</v>
      </c>
      <c r="K231" s="19" t="str">
        <f>IFERROR(VLOOKUP(Table3[[#This Row],[Calculated Group]],NatureGroups[],2,FALSE),"Unknown")</f>
        <v>Production cost direct and indirect</v>
      </c>
      <c r="L231" s="19" t="str">
        <f>IF(AND(Table3[[#This Row],[Nature Group]]&gt;=61,Table3[[#This Row],[Nature Group]]&lt;90),VLOOKUP(Table3[[#This Row],[Nature Detail]],ExpenseCodes[],2,FALSE),"N/a")</f>
        <v>x - Health &amp; safety</v>
      </c>
      <c r="N231" s="6">
        <v>41</v>
      </c>
      <c r="O231">
        <v>8</v>
      </c>
      <c r="P231">
        <v>2</v>
      </c>
      <c r="Q231" s="1" t="str">
        <f>Table6[[#This Row],[Entity]]&amp;"-"&amp;Table6[[#This Row],[Department]]</f>
        <v>41-8</v>
      </c>
      <c r="R231" t="str">
        <f>IFERROR(VLOOKUP(Table6[[#This Row],[EntDept]],DeptsLookup,2,FALSE),"Unknown")</f>
        <v>Unknown</v>
      </c>
      <c r="S231" t="str">
        <f>IFERROR(VLOOKUP(Table6[[#This Row],[Company]],Companies[],3,FALSE),"")</f>
        <v/>
      </c>
    </row>
    <row r="232" spans="8:19" x14ac:dyDescent="0.25">
      <c r="H232" s="11">
        <v>61</v>
      </c>
      <c r="I232" s="11">
        <v>72</v>
      </c>
      <c r="J232" s="11">
        <f>_xlfn.NUMBERVALUE(IF(Table3[[#This Row],[Nature Group]]="91",_xlfn.CONCAT(Table3[[#This Row],[Nature Group]],LEFT(Table3[[#This Row],[Nature Detail]],1)),TEXT(Table3[[#This Row],[Nature Group]],"##")))</f>
        <v>61</v>
      </c>
      <c r="K232" s="19" t="str">
        <f>IFERROR(VLOOKUP(Table3[[#This Row],[Calculated Group]],NatureGroups[],2,FALSE),"Unknown")</f>
        <v>Production cost direct and indirect</v>
      </c>
      <c r="L232" s="19" t="str">
        <f>IF(AND(Table3[[#This Row],[Nature Group]]&gt;=61,Table3[[#This Row],[Nature Group]]&lt;90),VLOOKUP(Table3[[#This Row],[Nature Detail]],ExpenseCodes[],2,FALSE),"N/a")</f>
        <v>x - Waste disposal</v>
      </c>
      <c r="N232" s="6">
        <v>41</v>
      </c>
      <c r="O232">
        <v>8</v>
      </c>
      <c r="P232">
        <v>3</v>
      </c>
      <c r="Q232" s="1" t="str">
        <f>Table6[[#This Row],[Entity]]&amp;"-"&amp;Table6[[#This Row],[Department]]</f>
        <v>41-8</v>
      </c>
      <c r="R232" t="str">
        <f>IFERROR(VLOOKUP(Table6[[#This Row],[EntDept]],DeptsLookup,2,FALSE),"Unknown")</f>
        <v>Unknown</v>
      </c>
      <c r="S232" t="str">
        <f>IFERROR(VLOOKUP(Table6[[#This Row],[Company]],Companies[],3,FALSE),"")</f>
        <v/>
      </c>
    </row>
    <row r="233" spans="8:19" x14ac:dyDescent="0.25">
      <c r="H233" s="11">
        <v>61</v>
      </c>
      <c r="I233" s="11">
        <v>73</v>
      </c>
      <c r="J233" s="11">
        <f>_xlfn.NUMBERVALUE(IF(Table3[[#This Row],[Nature Group]]="91",_xlfn.CONCAT(Table3[[#This Row],[Nature Group]],LEFT(Table3[[#This Row],[Nature Detail]],1)),TEXT(Table3[[#This Row],[Nature Group]],"##")))</f>
        <v>61</v>
      </c>
      <c r="K233" s="19" t="str">
        <f>IFERROR(VLOOKUP(Table3[[#This Row],[Calculated Group]],NatureGroups[],2,FALSE),"Unknown")</f>
        <v>Production cost direct and indirect</v>
      </c>
      <c r="L233" s="19" t="str">
        <f>IF(AND(Table3[[#This Row],[Nature Group]]&gt;=61,Table3[[#This Row],[Nature Group]]&lt;90),VLOOKUP(Table3[[#This Row],[Nature Detail]],ExpenseCodes[],2,FALSE),"N/a")</f>
        <v>x - Cleaning services</v>
      </c>
      <c r="N233" s="6">
        <v>41</v>
      </c>
      <c r="O233">
        <v>8</v>
      </c>
      <c r="P233">
        <v>4</v>
      </c>
      <c r="Q233" s="1" t="str">
        <f>Table6[[#This Row],[Entity]]&amp;"-"&amp;Table6[[#This Row],[Department]]</f>
        <v>41-8</v>
      </c>
      <c r="R233" t="str">
        <f>IFERROR(VLOOKUP(Table6[[#This Row],[EntDept]],DeptsLookup,2,FALSE),"Unknown")</f>
        <v>Unknown</v>
      </c>
      <c r="S233" t="str">
        <f>IFERROR(VLOOKUP(Table6[[#This Row],[Company]],Companies[],3,FALSE),"")</f>
        <v/>
      </c>
    </row>
    <row r="234" spans="8:19" x14ac:dyDescent="0.25">
      <c r="H234" s="11">
        <v>61</v>
      </c>
      <c r="I234" s="11">
        <v>74</v>
      </c>
      <c r="J234" s="11">
        <f>_xlfn.NUMBERVALUE(IF(Table3[[#This Row],[Nature Group]]="91",_xlfn.CONCAT(Table3[[#This Row],[Nature Group]],LEFT(Table3[[#This Row],[Nature Detail]],1)),TEXT(Table3[[#This Row],[Nature Group]],"##")))</f>
        <v>61</v>
      </c>
      <c r="K234" s="19" t="str">
        <f>IFERROR(VLOOKUP(Table3[[#This Row],[Calculated Group]],NatureGroups[],2,FALSE),"Unknown")</f>
        <v>Production cost direct and indirect</v>
      </c>
      <c r="L234" s="19" t="str">
        <f>IF(AND(Table3[[#This Row],[Nature Group]]&gt;=61,Table3[[#This Row],[Nature Group]]&lt;90),VLOOKUP(Table3[[#This Row],[Nature Detail]],ExpenseCodes[],2,FALSE),"N/a")</f>
        <v>x - Maintenance and warranty contracts &amp; calibration</v>
      </c>
      <c r="N234" s="6">
        <v>41</v>
      </c>
      <c r="O234">
        <v>8</v>
      </c>
      <c r="P234">
        <v>5</v>
      </c>
      <c r="Q234" s="1" t="str">
        <f>Table6[[#This Row],[Entity]]&amp;"-"&amp;Table6[[#This Row],[Department]]</f>
        <v>41-8</v>
      </c>
      <c r="R234" t="str">
        <f>IFERROR(VLOOKUP(Table6[[#This Row],[EntDept]],DeptsLookup,2,FALSE),"Unknown")</f>
        <v>Unknown</v>
      </c>
      <c r="S234" t="str">
        <f>IFERROR(VLOOKUP(Table6[[#This Row],[Company]],Companies[],3,FALSE),"")</f>
        <v/>
      </c>
    </row>
    <row r="235" spans="8:19" x14ac:dyDescent="0.25">
      <c r="H235" s="11">
        <v>61</v>
      </c>
      <c r="I235" s="11">
        <v>75</v>
      </c>
      <c r="J235" s="11">
        <f>_xlfn.NUMBERVALUE(IF(Table3[[#This Row],[Nature Group]]="91",_xlfn.CONCAT(Table3[[#This Row],[Nature Group]],LEFT(Table3[[#This Row],[Nature Detail]],1)),TEXT(Table3[[#This Row],[Nature Group]],"##")))</f>
        <v>61</v>
      </c>
      <c r="K235" s="19" t="str">
        <f>IFERROR(VLOOKUP(Table3[[#This Row],[Calculated Group]],NatureGroups[],2,FALSE),"Unknown")</f>
        <v>Production cost direct and indirect</v>
      </c>
      <c r="L235" s="19" t="str">
        <f>IF(AND(Table3[[#This Row],[Nature Group]]&gt;=61,Table3[[#This Row],[Nature Group]]&lt;90),VLOOKUP(Table3[[#This Row],[Nature Detail]],ExpenseCodes[],2,FALSE),"N/a")</f>
        <v>x- Security</v>
      </c>
      <c r="N235" s="6">
        <v>41</v>
      </c>
      <c r="O235">
        <v>9</v>
      </c>
      <c r="P235">
        <v>0</v>
      </c>
      <c r="Q235" s="1" t="str">
        <f>Table6[[#This Row],[Entity]]&amp;"-"&amp;Table6[[#This Row],[Department]]</f>
        <v>41-9</v>
      </c>
      <c r="R235" t="str">
        <f>IFERROR(VLOOKUP(Table6[[#This Row],[EntDept]],DeptsLookup,2,FALSE),"Unknown")</f>
        <v>Unknown</v>
      </c>
      <c r="S235" t="str">
        <f>IFERROR(VLOOKUP(Table6[[#This Row],[Company]],Companies[],3,FALSE),"")</f>
        <v/>
      </c>
    </row>
    <row r="236" spans="8:19" x14ac:dyDescent="0.25">
      <c r="H236" s="11">
        <v>61</v>
      </c>
      <c r="I236" s="11">
        <v>76</v>
      </c>
      <c r="J236" s="11">
        <f>_xlfn.NUMBERVALUE(IF(Table3[[#This Row],[Nature Group]]="91",_xlfn.CONCAT(Table3[[#This Row],[Nature Group]],LEFT(Table3[[#This Row],[Nature Detail]],1)),TEXT(Table3[[#This Row],[Nature Group]],"##")))</f>
        <v>61</v>
      </c>
      <c r="K236" s="19" t="str">
        <f>IFERROR(VLOOKUP(Table3[[#This Row],[Calculated Group]],NatureGroups[],2,FALSE),"Unknown")</f>
        <v>Production cost direct and indirect</v>
      </c>
      <c r="L236" s="19" t="str">
        <f>IF(AND(Table3[[#This Row],[Nature Group]]&gt;=61,Table3[[#This Row],[Nature Group]]&lt;90),VLOOKUP(Table3[[#This Row],[Nature Detail]],ExpenseCodes[],2,FALSE),"N/a")</f>
        <v>X- External analysis</v>
      </c>
      <c r="N236" s="6">
        <v>41</v>
      </c>
      <c r="O236">
        <v>9</v>
      </c>
      <c r="P236">
        <v>1</v>
      </c>
      <c r="Q236" s="1" t="str">
        <f>Table6[[#This Row],[Entity]]&amp;"-"&amp;Table6[[#This Row],[Department]]</f>
        <v>41-9</v>
      </c>
      <c r="R236" t="str">
        <f>IFERROR(VLOOKUP(Table6[[#This Row],[EntDept]],DeptsLookup,2,FALSE),"Unknown")</f>
        <v>Unknown</v>
      </c>
      <c r="S236" t="str">
        <f>IFERROR(VLOOKUP(Table6[[#This Row],[Company]],Companies[],3,FALSE),"")</f>
        <v/>
      </c>
    </row>
    <row r="237" spans="8:19" x14ac:dyDescent="0.25">
      <c r="H237" s="11">
        <v>61</v>
      </c>
      <c r="I237" s="11">
        <v>78</v>
      </c>
      <c r="J237" s="11">
        <f>_xlfn.NUMBERVALUE(IF(Table3[[#This Row],[Nature Group]]="91",_xlfn.CONCAT(Table3[[#This Row],[Nature Group]],LEFT(Table3[[#This Row],[Nature Detail]],1)),TEXT(Table3[[#This Row],[Nature Group]],"##")))</f>
        <v>61</v>
      </c>
      <c r="K237" s="19" t="str">
        <f>IFERROR(VLOOKUP(Table3[[#This Row],[Calculated Group]],NatureGroups[],2,FALSE),"Unknown")</f>
        <v>Production cost direct and indirect</v>
      </c>
      <c r="L237" s="19" t="str">
        <f>IF(AND(Table3[[#This Row],[Nature Group]]&gt;=61,Table3[[#This Row],[Nature Group]]&lt;90),VLOOKUP(Table3[[#This Row],[Nature Detail]],ExpenseCodes[],2,FALSE),"N/a")</f>
        <v>x - Grants</v>
      </c>
      <c r="N237" s="6">
        <v>41</v>
      </c>
      <c r="O237">
        <v>9</v>
      </c>
      <c r="P237">
        <v>2</v>
      </c>
      <c r="Q237" s="1" t="str">
        <f>Table6[[#This Row],[Entity]]&amp;"-"&amp;Table6[[#This Row],[Department]]</f>
        <v>41-9</v>
      </c>
      <c r="R237" t="str">
        <f>IFERROR(VLOOKUP(Table6[[#This Row],[EntDept]],DeptsLookup,2,FALSE),"Unknown")</f>
        <v>Unknown</v>
      </c>
      <c r="S237" t="str">
        <f>IFERROR(VLOOKUP(Table6[[#This Row],[Company]],Companies[],3,FALSE),"")</f>
        <v/>
      </c>
    </row>
    <row r="238" spans="8:19" x14ac:dyDescent="0.25">
      <c r="H238" s="11">
        <v>61</v>
      </c>
      <c r="I238" s="11">
        <v>79</v>
      </c>
      <c r="J238" s="11">
        <f>_xlfn.NUMBERVALUE(IF(Table3[[#This Row],[Nature Group]]="91",_xlfn.CONCAT(Table3[[#This Row],[Nature Group]],LEFT(Table3[[#This Row],[Nature Detail]],1)),TEXT(Table3[[#This Row],[Nature Group]],"##")))</f>
        <v>61</v>
      </c>
      <c r="K238" s="19" t="str">
        <f>IFERROR(VLOOKUP(Table3[[#This Row],[Calculated Group]],NatureGroups[],2,FALSE),"Unknown")</f>
        <v>Production cost direct and indirect</v>
      </c>
      <c r="L238" s="19" t="str">
        <f>IF(AND(Table3[[#This Row],[Nature Group]]&gt;=61,Table3[[#This Row],[Nature Group]]&lt;90),VLOOKUP(Table3[[#This Row],[Nature Detail]],ExpenseCodes[],2,FALSE),"N/a")</f>
        <v>x - Reallocation of overheads</v>
      </c>
      <c r="N238" s="6">
        <v>41</v>
      </c>
      <c r="O238">
        <v>9</v>
      </c>
      <c r="P238">
        <v>3</v>
      </c>
      <c r="Q238" s="1" t="str">
        <f>Table6[[#This Row],[Entity]]&amp;"-"&amp;Table6[[#This Row],[Department]]</f>
        <v>41-9</v>
      </c>
      <c r="R238" t="str">
        <f>IFERROR(VLOOKUP(Table6[[#This Row],[EntDept]],DeptsLookup,2,FALSE),"Unknown")</f>
        <v>Unknown</v>
      </c>
      <c r="S238" t="str">
        <f>IFERROR(VLOOKUP(Table6[[#This Row],[Company]],Companies[],3,FALSE),"")</f>
        <v/>
      </c>
    </row>
    <row r="239" spans="8:19" x14ac:dyDescent="0.25">
      <c r="H239" s="11">
        <v>61</v>
      </c>
      <c r="I239" s="11">
        <v>80</v>
      </c>
      <c r="J239" s="11">
        <f>_xlfn.NUMBERVALUE(IF(Table3[[#This Row],[Nature Group]]="91",_xlfn.CONCAT(Table3[[#This Row],[Nature Group]],LEFT(Table3[[#This Row],[Nature Detail]],1)),TEXT(Table3[[#This Row],[Nature Group]],"##")))</f>
        <v>61</v>
      </c>
      <c r="K239" s="19" t="str">
        <f>IFERROR(VLOOKUP(Table3[[#This Row],[Calculated Group]],NatureGroups[],2,FALSE),"Unknown")</f>
        <v>Production cost direct and indirect</v>
      </c>
      <c r="L239" s="19" t="str">
        <f>IF(AND(Table3[[#This Row],[Nature Group]]&gt;=61,Table3[[#This Row],[Nature Group]]&lt;90),VLOOKUP(Table3[[#This Row],[Nature Detail]],ExpenseCodes[],2,FALSE),"N/a")</f>
        <v>x - Motor Vehicle Expenses</v>
      </c>
      <c r="N239" s="6">
        <v>41</v>
      </c>
      <c r="O239">
        <v>9</v>
      </c>
      <c r="P239">
        <v>4</v>
      </c>
      <c r="Q239" s="1" t="str">
        <f>Table6[[#This Row],[Entity]]&amp;"-"&amp;Table6[[#This Row],[Department]]</f>
        <v>41-9</v>
      </c>
      <c r="R239" t="str">
        <f>IFERROR(VLOOKUP(Table6[[#This Row],[EntDept]],DeptsLookup,2,FALSE),"Unknown")</f>
        <v>Unknown</v>
      </c>
      <c r="S239" t="str">
        <f>IFERROR(VLOOKUP(Table6[[#This Row],[Company]],Companies[],3,FALSE),"")</f>
        <v/>
      </c>
    </row>
    <row r="240" spans="8:19" x14ac:dyDescent="0.25">
      <c r="H240" s="11">
        <v>61</v>
      </c>
      <c r="I240" s="11">
        <v>90</v>
      </c>
      <c r="J240" s="11">
        <f>_xlfn.NUMBERVALUE(IF(Table3[[#This Row],[Nature Group]]="91",_xlfn.CONCAT(Table3[[#This Row],[Nature Group]],LEFT(Table3[[#This Row],[Nature Detail]],1)),TEXT(Table3[[#This Row],[Nature Group]],"##")))</f>
        <v>61</v>
      </c>
      <c r="K240" s="19" t="str">
        <f>IFERROR(VLOOKUP(Table3[[#This Row],[Calculated Group]],NatureGroups[],2,FALSE),"Unknown")</f>
        <v>Production cost direct and indirect</v>
      </c>
      <c r="L240" s="19" t="str">
        <f>IF(AND(Table3[[#This Row],[Nature Group]]&gt;=61,Table3[[#This Row],[Nature Group]]&lt;90),VLOOKUP(Table3[[#This Row],[Nature Detail]],ExpenseCodes[],2,FALSE),"N/a")</f>
        <v>X- Phones and electronic equipment not capitalized</v>
      </c>
      <c r="N240" s="6">
        <v>41</v>
      </c>
      <c r="O240">
        <v>9</v>
      </c>
      <c r="P240">
        <v>5</v>
      </c>
      <c r="Q240" s="1" t="str">
        <f>Table6[[#This Row],[Entity]]&amp;"-"&amp;Table6[[#This Row],[Department]]</f>
        <v>41-9</v>
      </c>
      <c r="R240" t="str">
        <f>IFERROR(VLOOKUP(Table6[[#This Row],[EntDept]],DeptsLookup,2,FALSE),"Unknown")</f>
        <v>Unknown</v>
      </c>
      <c r="S240" t="str">
        <f>IFERROR(VLOOKUP(Table6[[#This Row],[Company]],Companies[],3,FALSE),"")</f>
        <v/>
      </c>
    </row>
    <row r="241" spans="8:19" x14ac:dyDescent="0.25">
      <c r="H241" s="11">
        <v>61</v>
      </c>
      <c r="I241" s="11">
        <v>91</v>
      </c>
      <c r="J241" s="11">
        <f>_xlfn.NUMBERVALUE(IF(Table3[[#This Row],[Nature Group]]="91",_xlfn.CONCAT(Table3[[#This Row],[Nature Group]],LEFT(Table3[[#This Row],[Nature Detail]],1)),TEXT(Table3[[#This Row],[Nature Group]],"##")))</f>
        <v>61</v>
      </c>
      <c r="K241" s="19" t="str">
        <f>IFERROR(VLOOKUP(Table3[[#This Row],[Calculated Group]],NatureGroups[],2,FALSE),"Unknown")</f>
        <v>Production cost direct and indirect</v>
      </c>
      <c r="L241" s="19" t="str">
        <f>IF(AND(Table3[[#This Row],[Nature Group]]&gt;=61,Table3[[#This Row],[Nature Group]]&lt;90),VLOOKUP(Table3[[#This Row],[Nature Detail]],ExpenseCodes[],2,FALSE),"N/a")</f>
        <v>x - Computer software &amp; licences not capitalized</v>
      </c>
      <c r="N241" s="6">
        <v>42</v>
      </c>
      <c r="O241">
        <v>0</v>
      </c>
      <c r="P241">
        <v>0</v>
      </c>
      <c r="Q241" s="1" t="str">
        <f>Table6[[#This Row],[Entity]]&amp;"-"&amp;Table6[[#This Row],[Department]]</f>
        <v>42-0</v>
      </c>
      <c r="R241" t="str">
        <f>IFERROR(VLOOKUP(Table6[[#This Row],[EntDept]],DeptsLookup,2,FALSE),"Unknown")</f>
        <v>No Dept</v>
      </c>
      <c r="S241" t="str">
        <f>IFERROR(VLOOKUP(Table6[[#This Row],[Company]],Companies[],3,FALSE),"")</f>
        <v/>
      </c>
    </row>
    <row r="242" spans="8:19" x14ac:dyDescent="0.25">
      <c r="H242" s="11">
        <v>61</v>
      </c>
      <c r="I242" s="11">
        <v>92</v>
      </c>
      <c r="J242" s="11">
        <f>_xlfn.NUMBERVALUE(IF(Table3[[#This Row],[Nature Group]]="91",_xlfn.CONCAT(Table3[[#This Row],[Nature Group]],LEFT(Table3[[#This Row],[Nature Detail]],1)),TEXT(Table3[[#This Row],[Nature Group]],"##")))</f>
        <v>61</v>
      </c>
      <c r="K242" s="19" t="str">
        <f>IFERROR(VLOOKUP(Table3[[#This Row],[Calculated Group]],NatureGroups[],2,FALSE),"Unknown")</f>
        <v>Production cost direct and indirect</v>
      </c>
      <c r="L242" s="19" t="str">
        <f>IF(AND(Table3[[#This Row],[Nature Group]]&gt;=61,Table3[[#This Row],[Nature Group]]&lt;90),VLOOKUP(Table3[[#This Row],[Nature Detail]],ExpenseCodes[],2,FALSE),"N/a")</f>
        <v>x - Equipment, tools, furniture and fixtures not capitalized</v>
      </c>
      <c r="N242" s="6">
        <v>42</v>
      </c>
      <c r="O242">
        <v>0</v>
      </c>
      <c r="P242">
        <v>1</v>
      </c>
      <c r="Q242" s="1" t="str">
        <f>Table6[[#This Row],[Entity]]&amp;"-"&amp;Table6[[#This Row],[Department]]</f>
        <v>42-0</v>
      </c>
      <c r="R242" t="str">
        <f>IFERROR(VLOOKUP(Table6[[#This Row],[EntDept]],DeptsLookup,2,FALSE),"Unknown")</f>
        <v>No Dept</v>
      </c>
      <c r="S242" t="str">
        <f>IFERROR(VLOOKUP(Table6[[#This Row],[Company]],Companies[],3,FALSE),"")</f>
        <v/>
      </c>
    </row>
    <row r="243" spans="8:19" x14ac:dyDescent="0.25">
      <c r="H243" s="11">
        <v>61</v>
      </c>
      <c r="I243" s="11">
        <v>100</v>
      </c>
      <c r="J243" s="11">
        <f>_xlfn.NUMBERVALUE(IF(Table3[[#This Row],[Nature Group]]="91",_xlfn.CONCAT(Table3[[#This Row],[Nature Group]],LEFT(Table3[[#This Row],[Nature Detail]],1)),TEXT(Table3[[#This Row],[Nature Group]],"##")))</f>
        <v>61</v>
      </c>
      <c r="K243" s="19" t="str">
        <f>IFERROR(VLOOKUP(Table3[[#This Row],[Calculated Group]],NatureGroups[],2,FALSE),"Unknown")</f>
        <v>Production cost direct and indirect</v>
      </c>
      <c r="L243" s="19" t="str">
        <f>IF(AND(Table3[[#This Row],[Nature Group]]&gt;=61,Table3[[#This Row],[Nature Group]]&lt;90),VLOOKUP(Table3[[#This Row],[Nature Detail]],ExpenseCodes[],2,FALSE),"N/a")</f>
        <v>x - Depreciation Property, Plant and Equipment</v>
      </c>
      <c r="N243" s="6">
        <v>42</v>
      </c>
      <c r="O243">
        <v>0</v>
      </c>
      <c r="P243">
        <v>2</v>
      </c>
      <c r="Q243" s="1" t="str">
        <f>Table6[[#This Row],[Entity]]&amp;"-"&amp;Table6[[#This Row],[Department]]</f>
        <v>42-0</v>
      </c>
      <c r="R243" t="str">
        <f>IFERROR(VLOOKUP(Table6[[#This Row],[EntDept]],DeptsLookup,2,FALSE),"Unknown")</f>
        <v>No Dept</v>
      </c>
      <c r="S243" t="str">
        <f>IFERROR(VLOOKUP(Table6[[#This Row],[Company]],Companies[],3,FALSE),"")</f>
        <v/>
      </c>
    </row>
    <row r="244" spans="8:19" x14ac:dyDescent="0.25">
      <c r="H244" s="11">
        <v>61</v>
      </c>
      <c r="I244" s="11">
        <v>101</v>
      </c>
      <c r="J244" s="11">
        <f>_xlfn.NUMBERVALUE(IF(Table3[[#This Row],[Nature Group]]="91",_xlfn.CONCAT(Table3[[#This Row],[Nature Group]],LEFT(Table3[[#This Row],[Nature Detail]],1)),TEXT(Table3[[#This Row],[Nature Group]],"##")))</f>
        <v>61</v>
      </c>
      <c r="K244" s="19" t="str">
        <f>IFERROR(VLOOKUP(Table3[[#This Row],[Calculated Group]],NatureGroups[],2,FALSE),"Unknown")</f>
        <v>Production cost direct and indirect</v>
      </c>
      <c r="L244" s="19" t="str">
        <f>IF(AND(Table3[[#This Row],[Nature Group]]&gt;=61,Table3[[#This Row],[Nature Group]]&lt;90),VLOOKUP(Table3[[#This Row],[Nature Detail]],ExpenseCodes[],2,FALSE),"N/a")</f>
        <v>x- Depreciation intangibles</v>
      </c>
      <c r="N244" s="6">
        <v>42</v>
      </c>
      <c r="O244">
        <v>0</v>
      </c>
      <c r="P244">
        <v>10</v>
      </c>
      <c r="Q244" s="1" t="str">
        <f>Table6[[#This Row],[Entity]]&amp;"-"&amp;Table6[[#This Row],[Department]]</f>
        <v>42-0</v>
      </c>
      <c r="R244" t="str">
        <f>IFERROR(VLOOKUP(Table6[[#This Row],[EntDept]],DeptsLookup,2,FALSE),"Unknown")</f>
        <v>No Dept</v>
      </c>
      <c r="S244" t="str">
        <f>IFERROR(VLOOKUP(Table6[[#This Row],[Company]],Companies[],3,FALSE),"")</f>
        <v>PBL</v>
      </c>
    </row>
    <row r="245" spans="8:19" x14ac:dyDescent="0.25">
      <c r="H245" s="11">
        <v>61</v>
      </c>
      <c r="I245" s="11">
        <v>102</v>
      </c>
      <c r="J245" s="11">
        <f>_xlfn.NUMBERVALUE(IF(Table3[[#This Row],[Nature Group]]="91",_xlfn.CONCAT(Table3[[#This Row],[Nature Group]],LEFT(Table3[[#This Row],[Nature Detail]],1)),TEXT(Table3[[#This Row],[Nature Group]],"##")))</f>
        <v>61</v>
      </c>
      <c r="K245" s="19" t="str">
        <f>IFERROR(VLOOKUP(Table3[[#This Row],[Calculated Group]],NatureGroups[],2,FALSE),"Unknown")</f>
        <v>Production cost direct and indirect</v>
      </c>
      <c r="L245" s="19" t="str">
        <f>IF(AND(Table3[[#This Row],[Nature Group]]&gt;=61,Table3[[#This Row],[Nature Group]]&lt;90),VLOOKUP(Table3[[#This Row],[Nature Detail]],ExpenseCodes[],2,FALSE),"N/a")</f>
        <v>x - Gain and losses of disposals of Property plant and equipment</v>
      </c>
      <c r="N245" s="6">
        <v>42</v>
      </c>
      <c r="O245">
        <v>0</v>
      </c>
      <c r="P245">
        <v>12</v>
      </c>
      <c r="Q245" s="1" t="str">
        <f>Table6[[#This Row],[Entity]]&amp;"-"&amp;Table6[[#This Row],[Department]]</f>
        <v>42-0</v>
      </c>
      <c r="R245" t="str">
        <f>IFERROR(VLOOKUP(Table6[[#This Row],[EntDept]],DeptsLookup,2,FALSE),"Unknown")</f>
        <v>No Dept</v>
      </c>
      <c r="S245" t="str">
        <f>IFERROR(VLOOKUP(Table6[[#This Row],[Company]],Companies[],3,FALSE),"")</f>
        <v>PSM</v>
      </c>
    </row>
    <row r="246" spans="8:19" x14ac:dyDescent="0.25">
      <c r="H246" s="11">
        <v>61</v>
      </c>
      <c r="I246" s="11">
        <v>103</v>
      </c>
      <c r="J246" s="11">
        <f>_xlfn.NUMBERVALUE(IF(Table3[[#This Row],[Nature Group]]="91",_xlfn.CONCAT(Table3[[#This Row],[Nature Group]],LEFT(Table3[[#This Row],[Nature Detail]],1)),TEXT(Table3[[#This Row],[Nature Group]],"##")))</f>
        <v>61</v>
      </c>
      <c r="K246" s="19" t="str">
        <f>IFERROR(VLOOKUP(Table3[[#This Row],[Calculated Group]],NatureGroups[],2,FALSE),"Unknown")</f>
        <v>Production cost direct and indirect</v>
      </c>
      <c r="L246" s="19" t="str">
        <f>IF(AND(Table3[[#This Row],[Nature Group]]&gt;=61,Table3[[#This Row],[Nature Group]]&lt;90),VLOOKUP(Table3[[#This Row],[Nature Detail]],ExpenseCodes[],2,FALSE),"N/a")</f>
        <v>x - Gain and losses of disposals of intangible assets</v>
      </c>
      <c r="N246" s="6">
        <v>42</v>
      </c>
      <c r="O246">
        <v>1</v>
      </c>
      <c r="P246">
        <v>0</v>
      </c>
      <c r="Q246" s="1" t="str">
        <f>Table6[[#This Row],[Entity]]&amp;"-"&amp;Table6[[#This Row],[Department]]</f>
        <v>42-1</v>
      </c>
      <c r="R246" t="str">
        <f>IFERROR(VLOOKUP(Table6[[#This Row],[EntDept]],DeptsLookup,2,FALSE),"Unknown")</f>
        <v>Unknown</v>
      </c>
      <c r="S246" t="str">
        <f>IFERROR(VLOOKUP(Table6[[#This Row],[Company]],Companies[],3,FALSE),"")</f>
        <v/>
      </c>
    </row>
    <row r="247" spans="8:19" x14ac:dyDescent="0.25">
      <c r="H247" s="11">
        <v>61</v>
      </c>
      <c r="I247" s="11">
        <v>170</v>
      </c>
      <c r="J247" s="11">
        <f>_xlfn.NUMBERVALUE(IF(Table3[[#This Row],[Nature Group]]="91",_xlfn.CONCAT(Table3[[#This Row],[Nature Group]],LEFT(Table3[[#This Row],[Nature Detail]],1)),TEXT(Table3[[#This Row],[Nature Group]],"##")))</f>
        <v>61</v>
      </c>
      <c r="K247" s="19" t="str">
        <f>IFERROR(VLOOKUP(Table3[[#This Row],[Calculated Group]],NatureGroups[],2,FALSE),"Unknown")</f>
        <v>Production cost direct and indirect</v>
      </c>
      <c r="L247" s="19" t="e">
        <f>IF(AND(Table3[[#This Row],[Nature Group]]&gt;=61,Table3[[#This Row],[Nature Group]]&lt;90),VLOOKUP(Table3[[#This Row],[Nature Detail]],ExpenseCodes[],2,FALSE),"N/a")</f>
        <v>#N/A</v>
      </c>
      <c r="N247" s="6">
        <v>43</v>
      </c>
      <c r="O247">
        <v>0</v>
      </c>
      <c r="P247">
        <v>0</v>
      </c>
      <c r="Q247" s="1" t="str">
        <f>Table6[[#This Row],[Entity]]&amp;"-"&amp;Table6[[#This Row],[Department]]</f>
        <v>43-0</v>
      </c>
      <c r="R247" t="str">
        <f>IFERROR(VLOOKUP(Table6[[#This Row],[EntDept]],DeptsLookup,2,FALSE),"Unknown")</f>
        <v>No Dept</v>
      </c>
      <c r="S247" t="str">
        <f>IFERROR(VLOOKUP(Table6[[#This Row],[Company]],Companies[],3,FALSE),"")</f>
        <v/>
      </c>
    </row>
    <row r="248" spans="8:19" x14ac:dyDescent="0.25">
      <c r="H248" s="11">
        <v>61</v>
      </c>
      <c r="I248" s="11">
        <v>175</v>
      </c>
      <c r="J248" s="11">
        <f>_xlfn.NUMBERVALUE(IF(Table3[[#This Row],[Nature Group]]="91",_xlfn.CONCAT(Table3[[#This Row],[Nature Group]],LEFT(Table3[[#This Row],[Nature Detail]],1)),TEXT(Table3[[#This Row],[Nature Group]],"##")))</f>
        <v>61</v>
      </c>
      <c r="K248" s="19" t="str">
        <f>IFERROR(VLOOKUP(Table3[[#This Row],[Calculated Group]],NatureGroups[],2,FALSE),"Unknown")</f>
        <v>Production cost direct and indirect</v>
      </c>
      <c r="L248" s="19" t="e">
        <f>IF(AND(Table3[[#This Row],[Nature Group]]&gt;=61,Table3[[#This Row],[Nature Group]]&lt;90),VLOOKUP(Table3[[#This Row],[Nature Detail]],ExpenseCodes[],2,FALSE),"N/a")</f>
        <v>#N/A</v>
      </c>
      <c r="N248" s="6">
        <v>43</v>
      </c>
      <c r="O248">
        <v>0</v>
      </c>
      <c r="P248">
        <v>1</v>
      </c>
      <c r="Q248" s="1" t="str">
        <f>Table6[[#This Row],[Entity]]&amp;"-"&amp;Table6[[#This Row],[Department]]</f>
        <v>43-0</v>
      </c>
      <c r="R248" t="str">
        <f>IFERROR(VLOOKUP(Table6[[#This Row],[EntDept]],DeptsLookup,2,FALSE),"Unknown")</f>
        <v>No Dept</v>
      </c>
      <c r="S248" t="str">
        <f>IFERROR(VLOOKUP(Table6[[#This Row],[Company]],Companies[],3,FALSE),"")</f>
        <v/>
      </c>
    </row>
    <row r="249" spans="8:19" x14ac:dyDescent="0.25">
      <c r="H249" s="11">
        <v>61</v>
      </c>
      <c r="I249" s="11">
        <v>176</v>
      </c>
      <c r="J249" s="11">
        <f>_xlfn.NUMBERVALUE(IF(Table3[[#This Row],[Nature Group]]="91",_xlfn.CONCAT(Table3[[#This Row],[Nature Group]],LEFT(Table3[[#This Row],[Nature Detail]],1)),TEXT(Table3[[#This Row],[Nature Group]],"##")))</f>
        <v>61</v>
      </c>
      <c r="K249" s="19" t="str">
        <f>IFERROR(VLOOKUP(Table3[[#This Row],[Calculated Group]],NatureGroups[],2,FALSE),"Unknown")</f>
        <v>Production cost direct and indirect</v>
      </c>
      <c r="L249" s="19" t="e">
        <f>IF(AND(Table3[[#This Row],[Nature Group]]&gt;=61,Table3[[#This Row],[Nature Group]]&lt;90),VLOOKUP(Table3[[#This Row],[Nature Detail]],ExpenseCodes[],2,FALSE),"N/a")</f>
        <v>#N/A</v>
      </c>
      <c r="N249" s="6">
        <v>43</v>
      </c>
      <c r="O249">
        <v>0</v>
      </c>
      <c r="P249">
        <v>2</v>
      </c>
      <c r="Q249" s="1" t="str">
        <f>Table6[[#This Row],[Entity]]&amp;"-"&amp;Table6[[#This Row],[Department]]</f>
        <v>43-0</v>
      </c>
      <c r="R249" t="str">
        <f>IFERROR(VLOOKUP(Table6[[#This Row],[EntDept]],DeptsLookup,2,FALSE),"Unknown")</f>
        <v>No Dept</v>
      </c>
      <c r="S249" t="str">
        <f>IFERROR(VLOOKUP(Table6[[#This Row],[Company]],Companies[],3,FALSE),"")</f>
        <v/>
      </c>
    </row>
    <row r="250" spans="8:19" x14ac:dyDescent="0.25">
      <c r="H250" s="11">
        <v>61</v>
      </c>
      <c r="I250" s="11">
        <v>177</v>
      </c>
      <c r="J250" s="11">
        <f>_xlfn.NUMBERVALUE(IF(Table3[[#This Row],[Nature Group]]="91",_xlfn.CONCAT(Table3[[#This Row],[Nature Group]],LEFT(Table3[[#This Row],[Nature Detail]],1)),TEXT(Table3[[#This Row],[Nature Group]],"##")))</f>
        <v>61</v>
      </c>
      <c r="K250" s="19" t="str">
        <f>IFERROR(VLOOKUP(Table3[[#This Row],[Calculated Group]],NatureGroups[],2,FALSE),"Unknown")</f>
        <v>Production cost direct and indirect</v>
      </c>
      <c r="L250" s="19" t="e">
        <f>IF(AND(Table3[[#This Row],[Nature Group]]&gt;=61,Table3[[#This Row],[Nature Group]]&lt;90),VLOOKUP(Table3[[#This Row],[Nature Detail]],ExpenseCodes[],2,FALSE),"N/a")</f>
        <v>#N/A</v>
      </c>
      <c r="N250" s="6">
        <v>43</v>
      </c>
      <c r="O250">
        <v>0</v>
      </c>
      <c r="P250">
        <v>3</v>
      </c>
      <c r="Q250" s="1" t="str">
        <f>Table6[[#This Row],[Entity]]&amp;"-"&amp;Table6[[#This Row],[Department]]</f>
        <v>43-0</v>
      </c>
      <c r="R250" t="str">
        <f>IFERROR(VLOOKUP(Table6[[#This Row],[EntDept]],DeptsLookup,2,FALSE),"Unknown")</f>
        <v>No Dept</v>
      </c>
      <c r="S250" t="str">
        <f>IFERROR(VLOOKUP(Table6[[#This Row],[Company]],Companies[],3,FALSE),"")</f>
        <v/>
      </c>
    </row>
    <row r="251" spans="8:19" x14ac:dyDescent="0.25">
      <c r="H251" s="11">
        <v>61</v>
      </c>
      <c r="I251" s="11">
        <v>191</v>
      </c>
      <c r="J251" s="11">
        <f>_xlfn.NUMBERVALUE(IF(Table3[[#This Row],[Nature Group]]="91",_xlfn.CONCAT(Table3[[#This Row],[Nature Group]],LEFT(Table3[[#This Row],[Nature Detail]],1)),TEXT(Table3[[#This Row],[Nature Group]],"##")))</f>
        <v>61</v>
      </c>
      <c r="K251" s="19" t="str">
        <f>IFERROR(VLOOKUP(Table3[[#This Row],[Calculated Group]],NatureGroups[],2,FALSE),"Unknown")</f>
        <v>Production cost direct and indirect</v>
      </c>
      <c r="L251" s="19" t="e">
        <f>IF(AND(Table3[[#This Row],[Nature Group]]&gt;=61,Table3[[#This Row],[Nature Group]]&lt;90),VLOOKUP(Table3[[#This Row],[Nature Detail]],ExpenseCodes[],2,FALSE),"N/a")</f>
        <v>#N/A</v>
      </c>
      <c r="N251" s="6">
        <v>43</v>
      </c>
      <c r="O251">
        <v>0</v>
      </c>
      <c r="P251">
        <v>4</v>
      </c>
      <c r="Q251" s="1" t="str">
        <f>Table6[[#This Row],[Entity]]&amp;"-"&amp;Table6[[#This Row],[Department]]</f>
        <v>43-0</v>
      </c>
      <c r="R251" t="str">
        <f>IFERROR(VLOOKUP(Table6[[#This Row],[EntDept]],DeptsLookup,2,FALSE),"Unknown")</f>
        <v>No Dept</v>
      </c>
      <c r="S251" t="str">
        <f>IFERROR(VLOOKUP(Table6[[#This Row],[Company]],Companies[],3,FALSE),"")</f>
        <v/>
      </c>
    </row>
    <row r="252" spans="8:19" x14ac:dyDescent="0.25">
      <c r="H252" s="11">
        <v>61</v>
      </c>
      <c r="I252" s="11">
        <v>193</v>
      </c>
      <c r="J252" s="11">
        <f>_xlfn.NUMBERVALUE(IF(Table3[[#This Row],[Nature Group]]="91",_xlfn.CONCAT(Table3[[#This Row],[Nature Group]],LEFT(Table3[[#This Row],[Nature Detail]],1)),TEXT(Table3[[#This Row],[Nature Group]],"##")))</f>
        <v>61</v>
      </c>
      <c r="K252" s="19" t="str">
        <f>IFERROR(VLOOKUP(Table3[[#This Row],[Calculated Group]],NatureGroups[],2,FALSE),"Unknown")</f>
        <v>Production cost direct and indirect</v>
      </c>
      <c r="L252" s="19" t="e">
        <f>IF(AND(Table3[[#This Row],[Nature Group]]&gt;=61,Table3[[#This Row],[Nature Group]]&lt;90),VLOOKUP(Table3[[#This Row],[Nature Detail]],ExpenseCodes[],2,FALSE),"N/a")</f>
        <v>#N/A</v>
      </c>
      <c r="N252" s="6">
        <v>43</v>
      </c>
      <c r="O252">
        <v>0</v>
      </c>
      <c r="P252">
        <v>10</v>
      </c>
      <c r="Q252" s="1" t="str">
        <f>Table6[[#This Row],[Entity]]&amp;"-"&amp;Table6[[#This Row],[Department]]</f>
        <v>43-0</v>
      </c>
      <c r="R252" t="str">
        <f>IFERROR(VLOOKUP(Table6[[#This Row],[EntDept]],DeptsLookup,2,FALSE),"Unknown")</f>
        <v>No Dept</v>
      </c>
      <c r="S252" t="str">
        <f>IFERROR(VLOOKUP(Table6[[#This Row],[Company]],Companies[],3,FALSE),"")</f>
        <v>PBL</v>
      </c>
    </row>
    <row r="253" spans="8:19" x14ac:dyDescent="0.25">
      <c r="H253" s="11">
        <v>61</v>
      </c>
      <c r="I253" s="11">
        <v>777</v>
      </c>
      <c r="J253" s="11">
        <f>_xlfn.NUMBERVALUE(IF(Table3[[#This Row],[Nature Group]]="91",_xlfn.CONCAT(Table3[[#This Row],[Nature Group]],LEFT(Table3[[#This Row],[Nature Detail]],1)),TEXT(Table3[[#This Row],[Nature Group]],"##")))</f>
        <v>61</v>
      </c>
      <c r="K253" s="19" t="str">
        <f>IFERROR(VLOOKUP(Table3[[#This Row],[Calculated Group]],NatureGroups[],2,FALSE),"Unknown")</f>
        <v>Production cost direct and indirect</v>
      </c>
      <c r="L253" s="19" t="e">
        <f>IF(AND(Table3[[#This Row],[Nature Group]]&gt;=61,Table3[[#This Row],[Nature Group]]&lt;90),VLOOKUP(Table3[[#This Row],[Nature Detail]],ExpenseCodes[],2,FALSE),"N/a")</f>
        <v>#N/A</v>
      </c>
      <c r="N253" s="6">
        <v>43</v>
      </c>
      <c r="O253">
        <v>0</v>
      </c>
      <c r="P253">
        <v>12</v>
      </c>
      <c r="Q253" s="1" t="str">
        <f>Table6[[#This Row],[Entity]]&amp;"-"&amp;Table6[[#This Row],[Department]]</f>
        <v>43-0</v>
      </c>
      <c r="R253" t="str">
        <f>IFERROR(VLOOKUP(Table6[[#This Row],[EntDept]],DeptsLookup,2,FALSE),"Unknown")</f>
        <v>No Dept</v>
      </c>
      <c r="S253" t="str">
        <f>IFERROR(VLOOKUP(Table6[[#This Row],[Company]],Companies[],3,FALSE),"")</f>
        <v>PSM</v>
      </c>
    </row>
    <row r="254" spans="8:19" x14ac:dyDescent="0.25">
      <c r="H254" s="11">
        <v>63</v>
      </c>
      <c r="I254" s="11">
        <v>0</v>
      </c>
      <c r="J254" s="11">
        <f>_xlfn.NUMBERVALUE(IF(Table3[[#This Row],[Nature Group]]="91",_xlfn.CONCAT(Table3[[#This Row],[Nature Group]],LEFT(Table3[[#This Row],[Nature Detail]],1)),TEXT(Table3[[#This Row],[Nature Group]],"##")))</f>
        <v>63</v>
      </c>
      <c r="K254" s="19" t="str">
        <f>IFERROR(VLOOKUP(Table3[[#This Row],[Calculated Group]],NatureGroups[],2,FALSE),"Unknown")</f>
        <v>Production cost direct and indirect</v>
      </c>
      <c r="L254" s="19" t="str">
        <f>IF(AND(Table3[[#This Row],[Nature Group]]&gt;=61,Table3[[#This Row],[Nature Group]]&lt;90),VLOOKUP(Table3[[#This Row],[Nature Detail]],ExpenseCodes[],2,FALSE),"N/a")</f>
        <v>X- Salaries- Gross Wages</v>
      </c>
      <c r="N254" s="6">
        <v>43</v>
      </c>
      <c r="O254">
        <v>0</v>
      </c>
      <c r="P254">
        <v>20</v>
      </c>
      <c r="Q254" s="1" t="str">
        <f>Table6[[#This Row],[Entity]]&amp;"-"&amp;Table6[[#This Row],[Department]]</f>
        <v>43-0</v>
      </c>
      <c r="R254" t="str">
        <f>IFERROR(VLOOKUP(Table6[[#This Row],[EntDept]],DeptsLookup,2,FALSE),"Unknown")</f>
        <v>No Dept</v>
      </c>
      <c r="S254" t="str">
        <f>IFERROR(VLOOKUP(Table6[[#This Row],[Company]],Companies[],3,FALSE),"")</f>
        <v>PBT</v>
      </c>
    </row>
    <row r="255" spans="8:19" x14ac:dyDescent="0.25">
      <c r="H255" s="11">
        <v>63</v>
      </c>
      <c r="I255" s="11">
        <v>2</v>
      </c>
      <c r="J255" s="11">
        <f>_xlfn.NUMBERVALUE(IF(Table3[[#This Row],[Nature Group]]="91",_xlfn.CONCAT(Table3[[#This Row],[Nature Group]],LEFT(Table3[[#This Row],[Nature Detail]],1)),TEXT(Table3[[#This Row],[Nature Group]],"##")))</f>
        <v>63</v>
      </c>
      <c r="K255" s="19" t="str">
        <f>IFERROR(VLOOKUP(Table3[[#This Row],[Calculated Group]],NatureGroups[],2,FALSE),"Unknown")</f>
        <v>Production cost direct and indirect</v>
      </c>
      <c r="L255" s="19" t="str">
        <f>IF(AND(Table3[[#This Row],[Nature Group]]&gt;=61,Table3[[#This Row],[Nature Group]]&lt;90),VLOOKUP(Table3[[#This Row],[Nature Detail]],ExpenseCodes[],2,FALSE),"N/a")</f>
        <v>X- Salaries Bonus</v>
      </c>
      <c r="N255" s="6">
        <v>43</v>
      </c>
      <c r="O255">
        <v>0</v>
      </c>
      <c r="P255">
        <v>21</v>
      </c>
      <c r="Q255" s="1" t="str">
        <f>Table6[[#This Row],[Entity]]&amp;"-"&amp;Table6[[#This Row],[Department]]</f>
        <v>43-0</v>
      </c>
      <c r="R255" t="str">
        <f>IFERROR(VLOOKUP(Table6[[#This Row],[EntDept]],DeptsLookup,2,FALSE),"Unknown")</f>
        <v>No Dept</v>
      </c>
      <c r="S255" t="str">
        <f>IFERROR(VLOOKUP(Table6[[#This Row],[Company]],Companies[],3,FALSE),"")</f>
        <v>PRDT</v>
      </c>
    </row>
    <row r="256" spans="8:19" x14ac:dyDescent="0.25">
      <c r="H256" s="11">
        <v>63</v>
      </c>
      <c r="I256" s="11">
        <v>6</v>
      </c>
      <c r="J256" s="11">
        <f>_xlfn.NUMBERVALUE(IF(Table3[[#This Row],[Nature Group]]="91",_xlfn.CONCAT(Table3[[#This Row],[Nature Group]],LEFT(Table3[[#This Row],[Nature Detail]],1)),TEXT(Table3[[#This Row],[Nature Group]],"##")))</f>
        <v>63</v>
      </c>
      <c r="K256" s="19" t="str">
        <f>IFERROR(VLOOKUP(Table3[[#This Row],[Calculated Group]],NatureGroups[],2,FALSE),"Unknown")</f>
        <v>Production cost direct and indirect</v>
      </c>
      <c r="L256" s="19" t="str">
        <f>IF(AND(Table3[[#This Row],[Nature Group]]&gt;=61,Table3[[#This Row],[Nature Group]]&lt;90),VLOOKUP(Table3[[#This Row],[Nature Detail]],ExpenseCodes[],2,FALSE),"N/a")</f>
        <v>X - Pension Contribution</v>
      </c>
      <c r="N256" s="6">
        <v>43</v>
      </c>
      <c r="O256">
        <v>0</v>
      </c>
      <c r="P256">
        <v>22</v>
      </c>
      <c r="Q256" s="1" t="str">
        <f>Table6[[#This Row],[Entity]]&amp;"-"&amp;Table6[[#This Row],[Department]]</f>
        <v>43-0</v>
      </c>
      <c r="R256" t="str">
        <f>IFERROR(VLOOKUP(Table6[[#This Row],[EntDept]],DeptsLookup,2,FALSE),"Unknown")</f>
        <v>No Dept</v>
      </c>
      <c r="S256" t="str">
        <f>IFERROR(VLOOKUP(Table6[[#This Row],[Company]],Companies[],3,FALSE),"")</f>
        <v>Nantpro</v>
      </c>
    </row>
    <row r="257" spans="8:19" x14ac:dyDescent="0.25">
      <c r="H257" s="11">
        <v>63</v>
      </c>
      <c r="I257" s="11">
        <v>7</v>
      </c>
      <c r="J257" s="11">
        <f>_xlfn.NUMBERVALUE(IF(Table3[[#This Row],[Nature Group]]="91",_xlfn.CONCAT(Table3[[#This Row],[Nature Group]],LEFT(Table3[[#This Row],[Nature Detail]],1)),TEXT(Table3[[#This Row],[Nature Group]],"##")))</f>
        <v>63</v>
      </c>
      <c r="K257" s="19" t="str">
        <f>IFERROR(VLOOKUP(Table3[[#This Row],[Calculated Group]],NatureGroups[],2,FALSE),"Unknown")</f>
        <v>Production cost direct and indirect</v>
      </c>
      <c r="L257" s="19" t="str">
        <f>IF(AND(Table3[[#This Row],[Nature Group]]&gt;=61,Table3[[#This Row],[Nature Group]]&lt;90),VLOOKUP(Table3[[#This Row],[Nature Detail]],ExpenseCodes[],2,FALSE),"N/a")</f>
        <v>X- Private Medical Insurance</v>
      </c>
      <c r="N257" s="6">
        <v>43</v>
      </c>
      <c r="O257">
        <v>0</v>
      </c>
      <c r="P257">
        <v>33</v>
      </c>
      <c r="Q257" s="1" t="str">
        <f>Table6[[#This Row],[Entity]]&amp;"-"&amp;Table6[[#This Row],[Department]]</f>
        <v>43-0</v>
      </c>
      <c r="R257" t="str">
        <f>IFERROR(VLOOKUP(Table6[[#This Row],[EntDept]],DeptsLookup,2,FALSE),"Unknown")</f>
        <v>No Dept</v>
      </c>
      <c r="S257" t="str">
        <f>IFERROR(VLOOKUP(Table6[[#This Row],[Company]],Companies[],3,FALSE),"")</f>
        <v/>
      </c>
    </row>
    <row r="258" spans="8:19" x14ac:dyDescent="0.25">
      <c r="H258" s="11">
        <v>63</v>
      </c>
      <c r="I258" s="11">
        <v>9</v>
      </c>
      <c r="J258" s="11">
        <f>_xlfn.NUMBERVALUE(IF(Table3[[#This Row],[Nature Group]]="91",_xlfn.CONCAT(Table3[[#This Row],[Nature Group]],LEFT(Table3[[#This Row],[Nature Detail]],1)),TEXT(Table3[[#This Row],[Nature Group]],"##")))</f>
        <v>63</v>
      </c>
      <c r="K258" s="19" t="str">
        <f>IFERROR(VLOOKUP(Table3[[#This Row],[Calculated Group]],NatureGroups[],2,FALSE),"Unknown")</f>
        <v>Production cost direct and indirect</v>
      </c>
      <c r="L258" s="19" t="str">
        <f>IF(AND(Table3[[#This Row],[Nature Group]]&gt;=61,Table3[[#This Row],[Nature Group]]&lt;90),VLOOKUP(Table3[[#This Row],[Nature Detail]],ExpenseCodes[],2,FALSE),"N/a")</f>
        <v>X- Payroll taxes</v>
      </c>
      <c r="N258" s="6">
        <v>43</v>
      </c>
      <c r="O258">
        <v>0</v>
      </c>
      <c r="P258">
        <v>40</v>
      </c>
      <c r="Q258" s="1" t="str">
        <f>Table6[[#This Row],[Entity]]&amp;"-"&amp;Table6[[#This Row],[Department]]</f>
        <v>43-0</v>
      </c>
      <c r="R258" t="str">
        <f>IFERROR(VLOOKUP(Table6[[#This Row],[EntDept]],DeptsLookup,2,FALSE),"Unknown")</f>
        <v>No Dept</v>
      </c>
      <c r="S258" t="str">
        <f>IFERROR(VLOOKUP(Table6[[#This Row],[Company]],Companies[],3,FALSE),"")</f>
        <v>PLI</v>
      </c>
    </row>
    <row r="259" spans="8:19" x14ac:dyDescent="0.25">
      <c r="H259" s="11">
        <v>63</v>
      </c>
      <c r="I259" s="11">
        <v>10</v>
      </c>
      <c r="J259" s="11">
        <f>_xlfn.NUMBERVALUE(IF(Table3[[#This Row],[Nature Group]]="91",_xlfn.CONCAT(Table3[[#This Row],[Nature Group]],LEFT(Table3[[#This Row],[Nature Detail]],1)),TEXT(Table3[[#This Row],[Nature Group]],"##")))</f>
        <v>63</v>
      </c>
      <c r="K259" s="19" t="str">
        <f>IFERROR(VLOOKUP(Table3[[#This Row],[Calculated Group]],NatureGroups[],2,FALSE),"Unknown")</f>
        <v>Production cost direct and indirect</v>
      </c>
      <c r="L259" s="19" t="str">
        <f>IF(AND(Table3[[#This Row],[Nature Group]]&gt;=61,Table3[[#This Row],[Nature Group]]&lt;90),VLOOKUP(Table3[[#This Row],[Nature Detail]],ExpenseCodes[],2,FALSE),"N/a")</f>
        <v>X-Share-based payments expense</v>
      </c>
      <c r="N259" s="6">
        <v>43</v>
      </c>
      <c r="O259">
        <v>0</v>
      </c>
      <c r="P259">
        <v>44</v>
      </c>
      <c r="Q259" s="1" t="str">
        <f>Table6[[#This Row],[Entity]]&amp;"-"&amp;Table6[[#This Row],[Department]]</f>
        <v>43-0</v>
      </c>
      <c r="R259" t="str">
        <f>IFERROR(VLOOKUP(Table6[[#This Row],[EntDept]],DeptsLookup,2,FALSE),"Unknown")</f>
        <v>No Dept</v>
      </c>
      <c r="S259" t="str">
        <f>IFERROR(VLOOKUP(Table6[[#This Row],[Company]],Companies[],3,FALSE),"")</f>
        <v>PPR</v>
      </c>
    </row>
    <row r="260" spans="8:19" x14ac:dyDescent="0.25">
      <c r="H260" s="11">
        <v>63</v>
      </c>
      <c r="I260" s="11">
        <v>11</v>
      </c>
      <c r="J260" s="11">
        <f>_xlfn.NUMBERVALUE(IF(Table3[[#This Row],[Nature Group]]="91",_xlfn.CONCAT(Table3[[#This Row],[Nature Group]],LEFT(Table3[[#This Row],[Nature Detail]],1)),TEXT(Table3[[#This Row],[Nature Group]],"##")))</f>
        <v>63</v>
      </c>
      <c r="K260" s="19" t="str">
        <f>IFERROR(VLOOKUP(Table3[[#This Row],[Calculated Group]],NatureGroups[],2,FALSE),"Unknown")</f>
        <v>Production cost direct and indirect</v>
      </c>
      <c r="L260" s="19" t="str">
        <f>IF(AND(Table3[[#This Row],[Nature Group]]&gt;=61,Table3[[#This Row],[Nature Group]]&lt;90),VLOOKUP(Table3[[#This Row],[Nature Detail]],ExpenseCodes[],2,FALSE),"N/a")</f>
        <v>X- Training</v>
      </c>
      <c r="N260" s="6">
        <v>43</v>
      </c>
      <c r="O260">
        <v>1</v>
      </c>
      <c r="P260">
        <v>0</v>
      </c>
      <c r="Q260" s="1" t="str">
        <f>Table6[[#This Row],[Entity]]&amp;"-"&amp;Table6[[#This Row],[Department]]</f>
        <v>43-1</v>
      </c>
      <c r="R260" t="str">
        <f>IFERROR(VLOOKUP(Table6[[#This Row],[EntDept]],DeptsLookup,2,FALSE),"Unknown")</f>
        <v>Unknown</v>
      </c>
      <c r="S260" t="str">
        <f>IFERROR(VLOOKUP(Table6[[#This Row],[Company]],Companies[],3,FALSE),"")</f>
        <v/>
      </c>
    </row>
    <row r="261" spans="8:19" x14ac:dyDescent="0.25">
      <c r="H261" s="11">
        <v>63</v>
      </c>
      <c r="I261" s="11">
        <v>13</v>
      </c>
      <c r="J261" s="11">
        <f>_xlfn.NUMBERVALUE(IF(Table3[[#This Row],[Nature Group]]="91",_xlfn.CONCAT(Table3[[#This Row],[Nature Group]],LEFT(Table3[[#This Row],[Nature Detail]],1)),TEXT(Table3[[#This Row],[Nature Group]],"##")))</f>
        <v>63</v>
      </c>
      <c r="K261" s="19" t="str">
        <f>IFERROR(VLOOKUP(Table3[[#This Row],[Calculated Group]],NatureGroups[],2,FALSE),"Unknown")</f>
        <v>Production cost direct and indirect</v>
      </c>
      <c r="L261" s="19" t="str">
        <f>IF(AND(Table3[[#This Row],[Nature Group]]&gt;=61,Table3[[#This Row],[Nature Group]]&lt;90),VLOOKUP(Table3[[#This Row],[Nature Detail]],ExpenseCodes[],2,FALSE),"N/a")</f>
        <v>X- Professional memberships</v>
      </c>
      <c r="N261" s="6">
        <v>43</v>
      </c>
      <c r="O261">
        <v>1</v>
      </c>
      <c r="P261">
        <v>1</v>
      </c>
      <c r="Q261" s="1" t="str">
        <f>Table6[[#This Row],[Entity]]&amp;"-"&amp;Table6[[#This Row],[Department]]</f>
        <v>43-1</v>
      </c>
      <c r="R261" t="str">
        <f>IFERROR(VLOOKUP(Table6[[#This Row],[EntDept]],DeptsLookup,2,FALSE),"Unknown")</f>
        <v>Unknown</v>
      </c>
      <c r="S261" t="str">
        <f>IFERROR(VLOOKUP(Table6[[#This Row],[Company]],Companies[],3,FALSE),"")</f>
        <v/>
      </c>
    </row>
    <row r="262" spans="8:19" x14ac:dyDescent="0.25">
      <c r="H262" s="11">
        <v>63</v>
      </c>
      <c r="I262" s="11">
        <v>14</v>
      </c>
      <c r="J262" s="11">
        <f>_xlfn.NUMBERVALUE(IF(Table3[[#This Row],[Nature Group]]="91",_xlfn.CONCAT(Table3[[#This Row],[Nature Group]],LEFT(Table3[[#This Row],[Nature Detail]],1)),TEXT(Table3[[#This Row],[Nature Group]],"##")))</f>
        <v>63</v>
      </c>
      <c r="K262" s="19" t="str">
        <f>IFERROR(VLOOKUP(Table3[[#This Row],[Calculated Group]],NatureGroups[],2,FALSE),"Unknown")</f>
        <v>Production cost direct and indirect</v>
      </c>
      <c r="L262" s="19" t="str">
        <f>IF(AND(Table3[[#This Row],[Nature Group]]&gt;=61,Table3[[#This Row],[Nature Group]]&lt;90),VLOOKUP(Table3[[#This Row],[Nature Detail]],ExpenseCodes[],2,FALSE),"N/a")</f>
        <v>X- Recruitment and Hiring expenses</v>
      </c>
      <c r="N262" s="6">
        <v>43</v>
      </c>
      <c r="O262">
        <v>1</v>
      </c>
      <c r="P262">
        <v>2</v>
      </c>
      <c r="Q262" s="1" t="str">
        <f>Table6[[#This Row],[Entity]]&amp;"-"&amp;Table6[[#This Row],[Department]]</f>
        <v>43-1</v>
      </c>
      <c r="R262" t="str">
        <f>IFERROR(VLOOKUP(Table6[[#This Row],[EntDept]],DeptsLookup,2,FALSE),"Unknown")</f>
        <v>Unknown</v>
      </c>
      <c r="S262" t="str">
        <f>IFERROR(VLOOKUP(Table6[[#This Row],[Company]],Companies[],3,FALSE),"")</f>
        <v/>
      </c>
    </row>
    <row r="263" spans="8:19" x14ac:dyDescent="0.25">
      <c r="H263" s="11">
        <v>63</v>
      </c>
      <c r="I263" s="11">
        <v>20</v>
      </c>
      <c r="J263" s="11">
        <f>_xlfn.NUMBERVALUE(IF(Table3[[#This Row],[Nature Group]]="91",_xlfn.CONCAT(Table3[[#This Row],[Nature Group]],LEFT(Table3[[#This Row],[Nature Detail]],1)),TEXT(Table3[[#This Row],[Nature Group]],"##")))</f>
        <v>63</v>
      </c>
      <c r="K263" s="19" t="str">
        <f>IFERROR(VLOOKUP(Table3[[#This Row],[Calculated Group]],NatureGroups[],2,FALSE),"Unknown")</f>
        <v>Production cost direct and indirect</v>
      </c>
      <c r="L263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  <c r="N263" s="6">
        <v>43</v>
      </c>
      <c r="O263">
        <v>1</v>
      </c>
      <c r="P263">
        <v>3</v>
      </c>
      <c r="Q263" s="1" t="str">
        <f>Table6[[#This Row],[Entity]]&amp;"-"&amp;Table6[[#This Row],[Department]]</f>
        <v>43-1</v>
      </c>
      <c r="R263" t="str">
        <f>IFERROR(VLOOKUP(Table6[[#This Row],[EntDept]],DeptsLookup,2,FALSE),"Unknown")</f>
        <v>Unknown</v>
      </c>
      <c r="S263" t="str">
        <f>IFERROR(VLOOKUP(Table6[[#This Row],[Company]],Companies[],3,FALSE),"")</f>
        <v/>
      </c>
    </row>
    <row r="264" spans="8:19" x14ac:dyDescent="0.25">
      <c r="H264" s="11">
        <v>63</v>
      </c>
      <c r="I264" s="11">
        <v>24</v>
      </c>
      <c r="J264" s="11">
        <f>_xlfn.NUMBERVALUE(IF(Table3[[#This Row],[Nature Group]]="91",_xlfn.CONCAT(Table3[[#This Row],[Nature Group]],LEFT(Table3[[#This Row],[Nature Detail]],1)),TEXT(Table3[[#This Row],[Nature Group]],"##")))</f>
        <v>63</v>
      </c>
      <c r="K264" s="19" t="str">
        <f>IFERROR(VLOOKUP(Table3[[#This Row],[Calculated Group]],NatureGroups[],2,FALSE),"Unknown")</f>
        <v>Production cost direct and indirect</v>
      </c>
      <c r="L264" s="19" t="str">
        <f>IF(AND(Table3[[#This Row],[Nature Group]]&gt;=61,Table3[[#This Row],[Nature Group]]&lt;90),VLOOKUP(Table3[[#This Row],[Nature Detail]],ExpenseCodes[],2,FALSE),"N/a")</f>
        <v>X - Purchase/ sale shipping    (use -000 for purchase and -001 for sale)</v>
      </c>
      <c r="N264" s="6">
        <v>43</v>
      </c>
      <c r="O264">
        <v>1</v>
      </c>
      <c r="P264">
        <v>4</v>
      </c>
      <c r="Q264" s="1" t="str">
        <f>Table6[[#This Row],[Entity]]&amp;"-"&amp;Table6[[#This Row],[Department]]</f>
        <v>43-1</v>
      </c>
      <c r="R264" t="str">
        <f>IFERROR(VLOOKUP(Table6[[#This Row],[EntDept]],DeptsLookup,2,FALSE),"Unknown")</f>
        <v>Unknown</v>
      </c>
      <c r="S264" t="str">
        <f>IFERROR(VLOOKUP(Table6[[#This Row],[Company]],Companies[],3,FALSE),"")</f>
        <v/>
      </c>
    </row>
    <row r="265" spans="8:19" x14ac:dyDescent="0.25">
      <c r="H265" s="11">
        <v>63</v>
      </c>
      <c r="I265" s="11">
        <v>25</v>
      </c>
      <c r="J265" s="11">
        <f>_xlfn.NUMBERVALUE(IF(Table3[[#This Row],[Nature Group]]="91",_xlfn.CONCAT(Table3[[#This Row],[Nature Group]],LEFT(Table3[[#This Row],[Nature Detail]],1)),TEXT(Table3[[#This Row],[Nature Group]],"##")))</f>
        <v>63</v>
      </c>
      <c r="K265" s="19" t="str">
        <f>IFERROR(VLOOKUP(Table3[[#This Row],[Calculated Group]],NatureGroups[],2,FALSE),"Unknown")</f>
        <v>Production cost direct and indirect</v>
      </c>
      <c r="L265" s="19" t="str">
        <f>IF(AND(Table3[[#This Row],[Nature Group]]&gt;=61,Table3[[#This Row],[Nature Group]]&lt;90),VLOOKUP(Table3[[#This Row],[Nature Detail]],ExpenseCodes[],2,FALSE),"N/a")</f>
        <v>X- Travel Flights</v>
      </c>
      <c r="N265" s="6">
        <v>43</v>
      </c>
      <c r="O265">
        <v>1</v>
      </c>
      <c r="P265">
        <v>5</v>
      </c>
      <c r="Q265" s="1" t="str">
        <f>Table6[[#This Row],[Entity]]&amp;"-"&amp;Table6[[#This Row],[Department]]</f>
        <v>43-1</v>
      </c>
      <c r="R265" t="str">
        <f>IFERROR(VLOOKUP(Table6[[#This Row],[EntDept]],DeptsLookup,2,FALSE),"Unknown")</f>
        <v>Unknown</v>
      </c>
      <c r="S265" t="str">
        <f>IFERROR(VLOOKUP(Table6[[#This Row],[Company]],Companies[],3,FALSE),"")</f>
        <v/>
      </c>
    </row>
    <row r="266" spans="8:19" x14ac:dyDescent="0.25">
      <c r="H266" s="11">
        <v>63</v>
      </c>
      <c r="I266" s="11">
        <v>26</v>
      </c>
      <c r="J266" s="11">
        <f>_xlfn.NUMBERVALUE(IF(Table3[[#This Row],[Nature Group]]="91",_xlfn.CONCAT(Table3[[#This Row],[Nature Group]],LEFT(Table3[[#This Row],[Nature Detail]],1)),TEXT(Table3[[#This Row],[Nature Group]],"##")))</f>
        <v>63</v>
      </c>
      <c r="K266" s="19" t="str">
        <f>IFERROR(VLOOKUP(Table3[[#This Row],[Calculated Group]],NatureGroups[],2,FALSE),"Unknown")</f>
        <v>Production cost direct and indirect</v>
      </c>
      <c r="L266" s="19" t="str">
        <f>IF(AND(Table3[[#This Row],[Nature Group]]&gt;=61,Table3[[#This Row],[Nature Group]]&lt;90),VLOOKUP(Table3[[#This Row],[Nature Detail]],ExpenseCodes[],2,FALSE),"N/a")</f>
        <v>X- Travel ground transportation</v>
      </c>
      <c r="N266" s="6">
        <v>43</v>
      </c>
      <c r="O266">
        <v>1</v>
      </c>
      <c r="P266">
        <v>6</v>
      </c>
      <c r="Q266" s="1" t="str">
        <f>Table6[[#This Row],[Entity]]&amp;"-"&amp;Table6[[#This Row],[Department]]</f>
        <v>43-1</v>
      </c>
      <c r="R266" t="str">
        <f>IFERROR(VLOOKUP(Table6[[#This Row],[EntDept]],DeptsLookup,2,FALSE),"Unknown")</f>
        <v>Unknown</v>
      </c>
      <c r="S266" t="str">
        <f>IFERROR(VLOOKUP(Table6[[#This Row],[Company]],Companies[],3,FALSE),"")</f>
        <v/>
      </c>
    </row>
    <row r="267" spans="8:19" x14ac:dyDescent="0.25">
      <c r="H267" s="11">
        <v>63</v>
      </c>
      <c r="I267" s="11">
        <v>27</v>
      </c>
      <c r="J267" s="11">
        <f>_xlfn.NUMBERVALUE(IF(Table3[[#This Row],[Nature Group]]="91",_xlfn.CONCAT(Table3[[#This Row],[Nature Group]],LEFT(Table3[[#This Row],[Nature Detail]],1)),TEXT(Table3[[#This Row],[Nature Group]],"##")))</f>
        <v>63</v>
      </c>
      <c r="K267" s="19" t="str">
        <f>IFERROR(VLOOKUP(Table3[[#This Row],[Calculated Group]],NatureGroups[],2,FALSE),"Unknown")</f>
        <v>Production cost direct and indirect</v>
      </c>
      <c r="L267" s="19" t="str">
        <f>IF(AND(Table3[[#This Row],[Nature Group]]&gt;=61,Table3[[#This Row],[Nature Group]]&lt;90),VLOOKUP(Table3[[#This Row],[Nature Detail]],ExpenseCodes[],2,FALSE),"N/a")</f>
        <v>X- Travel accomodations</v>
      </c>
      <c r="N267" s="6">
        <v>43</v>
      </c>
      <c r="O267">
        <v>1</v>
      </c>
      <c r="P267">
        <v>7</v>
      </c>
      <c r="Q267" s="1" t="str">
        <f>Table6[[#This Row],[Entity]]&amp;"-"&amp;Table6[[#This Row],[Department]]</f>
        <v>43-1</v>
      </c>
      <c r="R267" t="str">
        <f>IFERROR(VLOOKUP(Table6[[#This Row],[EntDept]],DeptsLookup,2,FALSE),"Unknown")</f>
        <v>Unknown</v>
      </c>
      <c r="S267" t="str">
        <f>IFERROR(VLOOKUP(Table6[[#This Row],[Company]],Companies[],3,FALSE),"")</f>
        <v/>
      </c>
    </row>
    <row r="268" spans="8:19" x14ac:dyDescent="0.25">
      <c r="H268" s="11">
        <v>63</v>
      </c>
      <c r="I268" s="11">
        <v>28</v>
      </c>
      <c r="J268" s="11">
        <f>_xlfn.NUMBERVALUE(IF(Table3[[#This Row],[Nature Group]]="91",_xlfn.CONCAT(Table3[[#This Row],[Nature Group]],LEFT(Table3[[#This Row],[Nature Detail]],1)),TEXT(Table3[[#This Row],[Nature Group]],"##")))</f>
        <v>63</v>
      </c>
      <c r="K268" s="19" t="str">
        <f>IFERROR(VLOOKUP(Table3[[#This Row],[Calculated Group]],NatureGroups[],2,FALSE),"Unknown")</f>
        <v>Production cost direct and indirect</v>
      </c>
      <c r="L268" s="19" t="str">
        <f>IF(AND(Table3[[#This Row],[Nature Group]]&gt;=61,Table3[[#This Row],[Nature Group]]&lt;90),VLOOKUP(Table3[[#This Row],[Nature Detail]],ExpenseCodes[],2,FALSE),"N/a")</f>
        <v>X- Travel mileage</v>
      </c>
      <c r="N268" s="6">
        <v>43</v>
      </c>
      <c r="O268">
        <v>1</v>
      </c>
      <c r="P268">
        <v>8</v>
      </c>
      <c r="Q268" s="1" t="str">
        <f>Table6[[#This Row],[Entity]]&amp;"-"&amp;Table6[[#This Row],[Department]]</f>
        <v>43-1</v>
      </c>
      <c r="R268" t="str">
        <f>IFERROR(VLOOKUP(Table6[[#This Row],[EntDept]],DeptsLookup,2,FALSE),"Unknown")</f>
        <v>Unknown</v>
      </c>
      <c r="S268" t="str">
        <f>IFERROR(VLOOKUP(Table6[[#This Row],[Company]],Companies[],3,FALSE),"")</f>
        <v/>
      </c>
    </row>
    <row r="269" spans="8:19" x14ac:dyDescent="0.25">
      <c r="H269" s="11">
        <v>63</v>
      </c>
      <c r="I269" s="11">
        <v>29</v>
      </c>
      <c r="J269" s="11">
        <f>_xlfn.NUMBERVALUE(IF(Table3[[#This Row],[Nature Group]]="91",_xlfn.CONCAT(Table3[[#This Row],[Nature Group]],LEFT(Table3[[#This Row],[Nature Detail]],1)),TEXT(Table3[[#This Row],[Nature Group]],"##")))</f>
        <v>63</v>
      </c>
      <c r="K269" s="19" t="str">
        <f>IFERROR(VLOOKUP(Table3[[#This Row],[Calculated Group]],NatureGroups[],2,FALSE),"Unknown")</f>
        <v>Production cost direct and indirect</v>
      </c>
      <c r="L269" s="19" t="str">
        <f>IF(AND(Table3[[#This Row],[Nature Group]]&gt;=61,Table3[[#This Row],[Nature Group]]&lt;90),VLOOKUP(Table3[[#This Row],[Nature Detail]],ExpenseCodes[],2,FALSE),"N/a")</f>
        <v>X- Travel meals</v>
      </c>
      <c r="N269" s="6">
        <v>43</v>
      </c>
      <c r="O269">
        <v>1</v>
      </c>
      <c r="P269">
        <v>9</v>
      </c>
      <c r="Q269" s="1" t="str">
        <f>Table6[[#This Row],[Entity]]&amp;"-"&amp;Table6[[#This Row],[Department]]</f>
        <v>43-1</v>
      </c>
      <c r="R269" t="str">
        <f>IFERROR(VLOOKUP(Table6[[#This Row],[EntDept]],DeptsLookup,2,FALSE),"Unknown")</f>
        <v>Unknown</v>
      </c>
      <c r="S269" t="str">
        <f>IFERROR(VLOOKUP(Table6[[#This Row],[Company]],Companies[],3,FALSE),"")</f>
        <v/>
      </c>
    </row>
    <row r="270" spans="8:19" x14ac:dyDescent="0.25">
      <c r="H270" s="11">
        <v>63</v>
      </c>
      <c r="I270" s="11">
        <v>30</v>
      </c>
      <c r="J270" s="11">
        <f>_xlfn.NUMBERVALUE(IF(Table3[[#This Row],[Nature Group]]="91",_xlfn.CONCAT(Table3[[#This Row],[Nature Group]],LEFT(Table3[[#This Row],[Nature Detail]],1)),TEXT(Table3[[#This Row],[Nature Group]],"##")))</f>
        <v>63</v>
      </c>
      <c r="K270" s="19" t="str">
        <f>IFERROR(VLOOKUP(Table3[[#This Row],[Calculated Group]],NatureGroups[],2,FALSE),"Unknown")</f>
        <v>Production cost direct and indirect</v>
      </c>
      <c r="L270" s="19" t="str">
        <f>IF(AND(Table3[[#This Row],[Nature Group]]&gt;=61,Table3[[#This Row],[Nature Group]]&lt;90),VLOOKUP(Table3[[#This Row],[Nature Detail]],ExpenseCodes[],2,FALSE),"N/a")</f>
        <v>x - Meals and groceries</v>
      </c>
      <c r="N270" s="6">
        <v>43</v>
      </c>
      <c r="O270">
        <v>1</v>
      </c>
      <c r="P270">
        <v>10</v>
      </c>
      <c r="Q270" s="1" t="str">
        <f>Table6[[#This Row],[Entity]]&amp;"-"&amp;Table6[[#This Row],[Department]]</f>
        <v>43-1</v>
      </c>
      <c r="R270" t="str">
        <f>IFERROR(VLOOKUP(Table6[[#This Row],[EntDept]],DeptsLookup,2,FALSE),"Unknown")</f>
        <v>Unknown</v>
      </c>
      <c r="S270" t="str">
        <f>IFERROR(VLOOKUP(Table6[[#This Row],[Company]],Companies[],3,FALSE),"")</f>
        <v>PBL</v>
      </c>
    </row>
    <row r="271" spans="8:19" x14ac:dyDescent="0.25">
      <c r="H271" s="11">
        <v>63</v>
      </c>
      <c r="I271" s="11">
        <v>36</v>
      </c>
      <c r="J271" s="11">
        <f>_xlfn.NUMBERVALUE(IF(Table3[[#This Row],[Nature Group]]="91",_xlfn.CONCAT(Table3[[#This Row],[Nature Group]],LEFT(Table3[[#This Row],[Nature Detail]],1)),TEXT(Table3[[#This Row],[Nature Group]],"##")))</f>
        <v>63</v>
      </c>
      <c r="K271" s="19" t="str">
        <f>IFERROR(VLOOKUP(Table3[[#This Row],[Calculated Group]],NatureGroups[],2,FALSE),"Unknown")</f>
        <v>Production cost direct and indirect</v>
      </c>
      <c r="L271" s="19" t="str">
        <f>IF(AND(Table3[[#This Row],[Nature Group]]&gt;=61,Table3[[#This Row],[Nature Group]]&lt;90),VLOOKUP(Table3[[#This Row],[Nature Detail]],ExpenseCodes[],2,FALSE),"N/a")</f>
        <v>X- Equipment rental</v>
      </c>
      <c r="N271" s="6">
        <v>43</v>
      </c>
      <c r="O271">
        <v>1</v>
      </c>
      <c r="P271">
        <v>40</v>
      </c>
      <c r="Q271" s="1" t="str">
        <f>Table6[[#This Row],[Entity]]&amp;"-"&amp;Table6[[#This Row],[Department]]</f>
        <v>43-1</v>
      </c>
      <c r="R271" t="str">
        <f>IFERROR(VLOOKUP(Table6[[#This Row],[EntDept]],DeptsLookup,2,FALSE),"Unknown")</f>
        <v>Unknown</v>
      </c>
      <c r="S271" t="str">
        <f>IFERROR(VLOOKUP(Table6[[#This Row],[Company]],Companies[],3,FALSE),"")</f>
        <v>PLI</v>
      </c>
    </row>
    <row r="272" spans="8:19" x14ac:dyDescent="0.25">
      <c r="H272" s="11">
        <v>63</v>
      </c>
      <c r="I272" s="11">
        <v>37</v>
      </c>
      <c r="J272" s="11">
        <f>_xlfn.NUMBERVALUE(IF(Table3[[#This Row],[Nature Group]]="91",_xlfn.CONCAT(Table3[[#This Row],[Nature Group]],LEFT(Table3[[#This Row],[Nature Detail]],1)),TEXT(Table3[[#This Row],[Nature Group]],"##")))</f>
        <v>63</v>
      </c>
      <c r="K272" s="19" t="str">
        <f>IFERROR(VLOOKUP(Table3[[#This Row],[Calculated Group]],NatureGroups[],2,FALSE),"Unknown")</f>
        <v>Production cost direct and indirect</v>
      </c>
      <c r="L272" s="19" t="str">
        <f>IF(AND(Table3[[#This Row],[Nature Group]]&gt;=61,Table3[[#This Row],[Nature Group]]&lt;90),VLOOKUP(Table3[[#This Row],[Nature Detail]],ExpenseCodes[],2,FALSE),"N/a")</f>
        <v>X- Space rental</v>
      </c>
      <c r="N272" s="6">
        <v>43</v>
      </c>
      <c r="O272">
        <v>2</v>
      </c>
      <c r="P272">
        <v>0</v>
      </c>
      <c r="Q272" s="1" t="str">
        <f>Table6[[#This Row],[Entity]]&amp;"-"&amp;Table6[[#This Row],[Department]]</f>
        <v>43-2</v>
      </c>
      <c r="R272" t="str">
        <f>IFERROR(VLOOKUP(Table6[[#This Row],[EntDept]],DeptsLookup,2,FALSE),"Unknown")</f>
        <v>Unknown</v>
      </c>
      <c r="S272" t="str">
        <f>IFERROR(VLOOKUP(Table6[[#This Row],[Company]],Companies[],3,FALSE),"")</f>
        <v/>
      </c>
    </row>
    <row r="273" spans="8:19" x14ac:dyDescent="0.25">
      <c r="H273" s="11">
        <v>63</v>
      </c>
      <c r="I273" s="11">
        <v>40</v>
      </c>
      <c r="J273" s="11">
        <f>_xlfn.NUMBERVALUE(IF(Table3[[#This Row],[Nature Group]]="91",_xlfn.CONCAT(Table3[[#This Row],[Nature Group]],LEFT(Table3[[#This Row],[Nature Detail]],1)),TEXT(Table3[[#This Row],[Nature Group]],"##")))</f>
        <v>63</v>
      </c>
      <c r="K273" s="19" t="str">
        <f>IFERROR(VLOOKUP(Table3[[#This Row],[Calculated Group]],NatureGroups[],2,FALSE),"Unknown")</f>
        <v>Production cost direct and indirect</v>
      </c>
      <c r="L273" s="19" t="str">
        <f>IF(AND(Table3[[#This Row],[Nature Group]]&gt;=61,Table3[[#This Row],[Nature Group]]&lt;90),VLOOKUP(Table3[[#This Row],[Nature Detail]],ExpenseCodes[],2,FALSE),"N/a")</f>
        <v>X- Subscriptions, research papers, books, etc</v>
      </c>
      <c r="N273" s="6">
        <v>43</v>
      </c>
      <c r="O273">
        <v>2</v>
      </c>
      <c r="P273">
        <v>1</v>
      </c>
      <c r="Q273" s="1" t="str">
        <f>Table6[[#This Row],[Entity]]&amp;"-"&amp;Table6[[#This Row],[Department]]</f>
        <v>43-2</v>
      </c>
      <c r="R273" t="str">
        <f>IFERROR(VLOOKUP(Table6[[#This Row],[EntDept]],DeptsLookup,2,FALSE),"Unknown")</f>
        <v>Unknown</v>
      </c>
      <c r="S273" t="str">
        <f>IFERROR(VLOOKUP(Table6[[#This Row],[Company]],Companies[],3,FALSE),"")</f>
        <v/>
      </c>
    </row>
    <row r="274" spans="8:19" x14ac:dyDescent="0.25">
      <c r="H274" s="11">
        <v>63</v>
      </c>
      <c r="I274" s="11">
        <v>42</v>
      </c>
      <c r="J274" s="11">
        <f>_xlfn.NUMBERVALUE(IF(Table3[[#This Row],[Nature Group]]="91",_xlfn.CONCAT(Table3[[#This Row],[Nature Group]],LEFT(Table3[[#This Row],[Nature Detail]],1)),TEXT(Table3[[#This Row],[Nature Group]],"##")))</f>
        <v>63</v>
      </c>
      <c r="K274" s="19" t="str">
        <f>IFERROR(VLOOKUP(Table3[[#This Row],[Calculated Group]],NatureGroups[],2,FALSE),"Unknown")</f>
        <v>Production cost direct and indirect</v>
      </c>
      <c r="L274" s="19" t="str">
        <f>IF(AND(Table3[[#This Row],[Nature Group]]&gt;=61,Table3[[#This Row],[Nature Group]]&lt;90),VLOOKUP(Table3[[#This Row],[Nature Detail]],ExpenseCodes[],2,FALSE),"N/a")</f>
        <v>x - Stationary, printing &amp; photocopying</v>
      </c>
      <c r="N274" s="6">
        <v>43</v>
      </c>
      <c r="O274">
        <v>2</v>
      </c>
      <c r="P274">
        <v>2</v>
      </c>
      <c r="Q274" s="1" t="str">
        <f>Table6[[#This Row],[Entity]]&amp;"-"&amp;Table6[[#This Row],[Department]]</f>
        <v>43-2</v>
      </c>
      <c r="R274" t="str">
        <f>IFERROR(VLOOKUP(Table6[[#This Row],[EntDept]],DeptsLookup,2,FALSE),"Unknown")</f>
        <v>Unknown</v>
      </c>
      <c r="S274" t="str">
        <f>IFERROR(VLOOKUP(Table6[[#This Row],[Company]],Companies[],3,FALSE),"")</f>
        <v/>
      </c>
    </row>
    <row r="275" spans="8:19" x14ac:dyDescent="0.25">
      <c r="H275" s="11">
        <v>63</v>
      </c>
      <c r="I275" s="11">
        <v>43</v>
      </c>
      <c r="J275" s="11">
        <f>_xlfn.NUMBERVALUE(IF(Table3[[#This Row],[Nature Group]]="91",_xlfn.CONCAT(Table3[[#This Row],[Nature Group]],LEFT(Table3[[#This Row],[Nature Detail]],1)),TEXT(Table3[[#This Row],[Nature Group]],"##")))</f>
        <v>63</v>
      </c>
      <c r="K275" s="19" t="str">
        <f>IFERROR(VLOOKUP(Table3[[#This Row],[Calculated Group]],NatureGroups[],2,FALSE),"Unknown")</f>
        <v>Production cost direct and indirect</v>
      </c>
      <c r="L275" s="19" t="str">
        <f>IF(AND(Table3[[#This Row],[Nature Group]]&gt;=61,Table3[[#This Row],[Nature Group]]&lt;90),VLOOKUP(Table3[[#This Row],[Nature Detail]],ExpenseCodes[],2,FALSE),"N/a")</f>
        <v>x - Phones and internet charges</v>
      </c>
      <c r="N275" s="6">
        <v>43</v>
      </c>
      <c r="O275">
        <v>2</v>
      </c>
      <c r="P275">
        <v>3</v>
      </c>
      <c r="Q275" s="1" t="str">
        <f>Table6[[#This Row],[Entity]]&amp;"-"&amp;Table6[[#This Row],[Department]]</f>
        <v>43-2</v>
      </c>
      <c r="R275" t="str">
        <f>IFERROR(VLOOKUP(Table6[[#This Row],[EntDept]],DeptsLookup,2,FALSE),"Unknown")</f>
        <v>Unknown</v>
      </c>
      <c r="S275" t="str">
        <f>IFERROR(VLOOKUP(Table6[[#This Row],[Company]],Companies[],3,FALSE),"")</f>
        <v/>
      </c>
    </row>
    <row r="276" spans="8:19" x14ac:dyDescent="0.25">
      <c r="H276" s="11">
        <v>63</v>
      </c>
      <c r="I276" s="11">
        <v>44</v>
      </c>
      <c r="J276" s="11">
        <f>_xlfn.NUMBERVALUE(IF(Table3[[#This Row],[Nature Group]]="91",_xlfn.CONCAT(Table3[[#This Row],[Nature Group]],LEFT(Table3[[#This Row],[Nature Detail]],1)),TEXT(Table3[[#This Row],[Nature Group]],"##")))</f>
        <v>63</v>
      </c>
      <c r="K276" s="19" t="str">
        <f>IFERROR(VLOOKUP(Table3[[#This Row],[Calculated Group]],NatureGroups[],2,FALSE),"Unknown")</f>
        <v>Production cost direct and indirect</v>
      </c>
      <c r="L276" s="19" t="str">
        <f>IF(AND(Table3[[#This Row],[Nature Group]]&gt;=61,Table3[[#This Row],[Nature Group]]&lt;90),VLOOKUP(Table3[[#This Row],[Nature Detail]],ExpenseCodes[],2,FALSE),"N/a")</f>
        <v xml:space="preserve">X- Postage, courrier and customs (not inventory) </v>
      </c>
      <c r="N276" s="6">
        <v>43</v>
      </c>
      <c r="O276">
        <v>2</v>
      </c>
      <c r="P276">
        <v>4</v>
      </c>
      <c r="Q276" s="1" t="str">
        <f>Table6[[#This Row],[Entity]]&amp;"-"&amp;Table6[[#This Row],[Department]]</f>
        <v>43-2</v>
      </c>
      <c r="R276" t="str">
        <f>IFERROR(VLOOKUP(Table6[[#This Row],[EntDept]],DeptsLookup,2,FALSE),"Unknown")</f>
        <v>Unknown</v>
      </c>
      <c r="S276" t="str">
        <f>IFERROR(VLOOKUP(Table6[[#This Row],[Company]],Companies[],3,FALSE),"")</f>
        <v/>
      </c>
    </row>
    <row r="277" spans="8:19" x14ac:dyDescent="0.25">
      <c r="H277" s="11">
        <v>63</v>
      </c>
      <c r="I277" s="11">
        <v>46</v>
      </c>
      <c r="J277" s="11">
        <f>_xlfn.NUMBERVALUE(IF(Table3[[#This Row],[Nature Group]]="91",_xlfn.CONCAT(Table3[[#This Row],[Nature Group]],LEFT(Table3[[#This Row],[Nature Detail]],1)),TEXT(Table3[[#This Row],[Nature Group]],"##")))</f>
        <v>63</v>
      </c>
      <c r="K277" s="19" t="str">
        <f>IFERROR(VLOOKUP(Table3[[#This Row],[Calculated Group]],NatureGroups[],2,FALSE),"Unknown")</f>
        <v>Production cost direct and indirect</v>
      </c>
      <c r="L277" s="19" t="str">
        <f>IF(AND(Table3[[#This Row],[Nature Group]]&gt;=61,Table3[[#This Row],[Nature Group]]&lt;90),VLOOKUP(Table3[[#This Row],[Nature Detail]],ExpenseCodes[],2,FALSE),"N/a")</f>
        <v>X- Processing fees</v>
      </c>
      <c r="N277" s="6">
        <v>43</v>
      </c>
      <c r="O277">
        <v>2</v>
      </c>
      <c r="P277">
        <v>5</v>
      </c>
      <c r="Q277" s="1" t="str">
        <f>Table6[[#This Row],[Entity]]&amp;"-"&amp;Table6[[#This Row],[Department]]</f>
        <v>43-2</v>
      </c>
      <c r="R277" t="str">
        <f>IFERROR(VLOOKUP(Table6[[#This Row],[EntDept]],DeptsLookup,2,FALSE),"Unknown")</f>
        <v>Unknown</v>
      </c>
      <c r="S277" t="str">
        <f>IFERROR(VLOOKUP(Table6[[#This Row],[Company]],Companies[],3,FALSE),"")</f>
        <v/>
      </c>
    </row>
    <row r="278" spans="8:19" x14ac:dyDescent="0.25">
      <c r="H278" s="11">
        <v>63</v>
      </c>
      <c r="I278" s="11">
        <v>66</v>
      </c>
      <c r="J278" s="11">
        <f>_xlfn.NUMBERVALUE(IF(Table3[[#This Row],[Nature Group]]="91",_xlfn.CONCAT(Table3[[#This Row],[Nature Group]],LEFT(Table3[[#This Row],[Nature Detail]],1)),TEXT(Table3[[#This Row],[Nature Group]],"##")))</f>
        <v>63</v>
      </c>
      <c r="K278" s="19" t="str">
        <f>IFERROR(VLOOKUP(Table3[[#This Row],[Calculated Group]],NatureGroups[],2,FALSE),"Unknown")</f>
        <v>Production cost direct and indirect</v>
      </c>
      <c r="L278" s="19" t="str">
        <f>IF(AND(Table3[[#This Row],[Nature Group]]&gt;=61,Table3[[#This Row],[Nature Group]]&lt;90),VLOOKUP(Table3[[#This Row],[Nature Detail]],ExpenseCodes[],2,FALSE),"N/a")</f>
        <v>X- Consumables</v>
      </c>
      <c r="N278" s="6">
        <v>43</v>
      </c>
      <c r="O278">
        <v>2</v>
      </c>
      <c r="P278">
        <v>6</v>
      </c>
      <c r="Q278" s="1" t="str">
        <f>Table6[[#This Row],[Entity]]&amp;"-"&amp;Table6[[#This Row],[Department]]</f>
        <v>43-2</v>
      </c>
      <c r="R278" t="str">
        <f>IFERROR(VLOOKUP(Table6[[#This Row],[EntDept]],DeptsLookup,2,FALSE),"Unknown")</f>
        <v>Unknown</v>
      </c>
      <c r="S278" t="str">
        <f>IFERROR(VLOOKUP(Table6[[#This Row],[Company]],Companies[],3,FALSE),"")</f>
        <v/>
      </c>
    </row>
    <row r="279" spans="8:19" x14ac:dyDescent="0.25">
      <c r="H279" s="11">
        <v>63</v>
      </c>
      <c r="I279" s="11">
        <v>68</v>
      </c>
      <c r="J279" s="11">
        <f>_xlfn.NUMBERVALUE(IF(Table3[[#This Row],[Nature Group]]="91",_xlfn.CONCAT(Table3[[#This Row],[Nature Group]],LEFT(Table3[[#This Row],[Nature Detail]],1)),TEXT(Table3[[#This Row],[Nature Group]],"##")))</f>
        <v>63</v>
      </c>
      <c r="K279" s="19" t="str">
        <f>IFERROR(VLOOKUP(Table3[[#This Row],[Calculated Group]],NatureGroups[],2,FALSE),"Unknown")</f>
        <v>Production cost direct and indirect</v>
      </c>
      <c r="L279" s="19" t="str">
        <f>IF(AND(Table3[[#This Row],[Nature Group]]&gt;=61,Table3[[#This Row],[Nature Group]]&lt;90),VLOOKUP(Table3[[#This Row],[Nature Detail]],ExpenseCodes[],2,FALSE),"N/a")</f>
        <v>x - Repairs and maintenance</v>
      </c>
      <c r="N279" s="6">
        <v>43</v>
      </c>
      <c r="O279">
        <v>2</v>
      </c>
      <c r="P279">
        <v>7</v>
      </c>
      <c r="Q279" s="1" t="str">
        <f>Table6[[#This Row],[Entity]]&amp;"-"&amp;Table6[[#This Row],[Department]]</f>
        <v>43-2</v>
      </c>
      <c r="R279" t="str">
        <f>IFERROR(VLOOKUP(Table6[[#This Row],[EntDept]],DeptsLookup,2,FALSE),"Unknown")</f>
        <v>Unknown</v>
      </c>
      <c r="S279" t="str">
        <f>IFERROR(VLOOKUP(Table6[[#This Row],[Company]],Companies[],3,FALSE),"")</f>
        <v/>
      </c>
    </row>
    <row r="280" spans="8:19" x14ac:dyDescent="0.25">
      <c r="H280" s="11">
        <v>63</v>
      </c>
      <c r="I280" s="11">
        <v>69</v>
      </c>
      <c r="J280" s="11">
        <f>_xlfn.NUMBERVALUE(IF(Table3[[#This Row],[Nature Group]]="91",_xlfn.CONCAT(Table3[[#This Row],[Nature Group]],LEFT(Table3[[#This Row],[Nature Detail]],1)),TEXT(Table3[[#This Row],[Nature Group]],"##")))</f>
        <v>63</v>
      </c>
      <c r="K280" s="19" t="str">
        <f>IFERROR(VLOOKUP(Table3[[#This Row],[Calculated Group]],NatureGroups[],2,FALSE),"Unknown")</f>
        <v>Production cost direct and indirect</v>
      </c>
      <c r="L280" s="19" t="str">
        <f>IF(AND(Table3[[#This Row],[Nature Group]]&gt;=61,Table3[[#This Row],[Nature Group]]&lt;90),VLOOKUP(Table3[[#This Row],[Nature Detail]],ExpenseCodes[],2,FALSE),"N/a")</f>
        <v>x - Clothing laundry</v>
      </c>
      <c r="N280" s="6">
        <v>43</v>
      </c>
      <c r="O280">
        <v>2</v>
      </c>
      <c r="P280">
        <v>8</v>
      </c>
      <c r="Q280" s="1" t="str">
        <f>Table6[[#This Row],[Entity]]&amp;"-"&amp;Table6[[#This Row],[Department]]</f>
        <v>43-2</v>
      </c>
      <c r="R280" t="str">
        <f>IFERROR(VLOOKUP(Table6[[#This Row],[EntDept]],DeptsLookup,2,FALSE),"Unknown")</f>
        <v>Unknown</v>
      </c>
      <c r="S280" t="str">
        <f>IFERROR(VLOOKUP(Table6[[#This Row],[Company]],Companies[],3,FALSE),"")</f>
        <v/>
      </c>
    </row>
    <row r="281" spans="8:19" x14ac:dyDescent="0.25">
      <c r="H281" s="11">
        <v>63</v>
      </c>
      <c r="I281" s="11">
        <v>72</v>
      </c>
      <c r="J281" s="11">
        <f>_xlfn.NUMBERVALUE(IF(Table3[[#This Row],[Nature Group]]="91",_xlfn.CONCAT(Table3[[#This Row],[Nature Group]],LEFT(Table3[[#This Row],[Nature Detail]],1)),TEXT(Table3[[#This Row],[Nature Group]],"##")))</f>
        <v>63</v>
      </c>
      <c r="K281" s="19" t="str">
        <f>IFERROR(VLOOKUP(Table3[[#This Row],[Calculated Group]],NatureGroups[],2,FALSE),"Unknown")</f>
        <v>Production cost direct and indirect</v>
      </c>
      <c r="L281" s="19" t="str">
        <f>IF(AND(Table3[[#This Row],[Nature Group]]&gt;=61,Table3[[#This Row],[Nature Group]]&lt;90),VLOOKUP(Table3[[#This Row],[Nature Detail]],ExpenseCodes[],2,FALSE),"N/a")</f>
        <v>x - Waste disposal</v>
      </c>
      <c r="N281" s="6">
        <v>43</v>
      </c>
      <c r="O281">
        <v>2</v>
      </c>
      <c r="P281">
        <v>9</v>
      </c>
      <c r="Q281" s="1" t="str">
        <f>Table6[[#This Row],[Entity]]&amp;"-"&amp;Table6[[#This Row],[Department]]</f>
        <v>43-2</v>
      </c>
      <c r="R281" t="str">
        <f>IFERROR(VLOOKUP(Table6[[#This Row],[EntDept]],DeptsLookup,2,FALSE),"Unknown")</f>
        <v>Unknown</v>
      </c>
      <c r="S281" t="str">
        <f>IFERROR(VLOOKUP(Table6[[#This Row],[Company]],Companies[],3,FALSE),"")</f>
        <v/>
      </c>
    </row>
    <row r="282" spans="8:19" x14ac:dyDescent="0.25">
      <c r="H282" s="11">
        <v>63</v>
      </c>
      <c r="I282" s="11">
        <v>73</v>
      </c>
      <c r="J282" s="11">
        <f>_xlfn.NUMBERVALUE(IF(Table3[[#This Row],[Nature Group]]="91",_xlfn.CONCAT(Table3[[#This Row],[Nature Group]],LEFT(Table3[[#This Row],[Nature Detail]],1)),TEXT(Table3[[#This Row],[Nature Group]],"##")))</f>
        <v>63</v>
      </c>
      <c r="K282" s="19" t="str">
        <f>IFERROR(VLOOKUP(Table3[[#This Row],[Calculated Group]],NatureGroups[],2,FALSE),"Unknown")</f>
        <v>Production cost direct and indirect</v>
      </c>
      <c r="L282" s="19" t="str">
        <f>IF(AND(Table3[[#This Row],[Nature Group]]&gt;=61,Table3[[#This Row],[Nature Group]]&lt;90),VLOOKUP(Table3[[#This Row],[Nature Detail]],ExpenseCodes[],2,FALSE),"N/a")</f>
        <v>x - Cleaning services</v>
      </c>
      <c r="N282" s="6">
        <v>43</v>
      </c>
      <c r="O282">
        <v>2</v>
      </c>
      <c r="P282">
        <v>10</v>
      </c>
      <c r="Q282" s="1" t="str">
        <f>Table6[[#This Row],[Entity]]&amp;"-"&amp;Table6[[#This Row],[Department]]</f>
        <v>43-2</v>
      </c>
      <c r="R282" t="str">
        <f>IFERROR(VLOOKUP(Table6[[#This Row],[EntDept]],DeptsLookup,2,FALSE),"Unknown")</f>
        <v>Unknown</v>
      </c>
      <c r="S282" t="str">
        <f>IFERROR(VLOOKUP(Table6[[#This Row],[Company]],Companies[],3,FALSE),"")</f>
        <v>PBL</v>
      </c>
    </row>
    <row r="283" spans="8:19" x14ac:dyDescent="0.25">
      <c r="H283" s="11">
        <v>63</v>
      </c>
      <c r="I283" s="11">
        <v>74</v>
      </c>
      <c r="J283" s="11">
        <f>_xlfn.NUMBERVALUE(IF(Table3[[#This Row],[Nature Group]]="91",_xlfn.CONCAT(Table3[[#This Row],[Nature Group]],LEFT(Table3[[#This Row],[Nature Detail]],1)),TEXT(Table3[[#This Row],[Nature Group]],"##")))</f>
        <v>63</v>
      </c>
      <c r="K283" s="19" t="str">
        <f>IFERROR(VLOOKUP(Table3[[#This Row],[Calculated Group]],NatureGroups[],2,FALSE),"Unknown")</f>
        <v>Production cost direct and indirect</v>
      </c>
      <c r="L283" s="19" t="str">
        <f>IF(AND(Table3[[#This Row],[Nature Group]]&gt;=61,Table3[[#This Row],[Nature Group]]&lt;90),VLOOKUP(Table3[[#This Row],[Nature Detail]],ExpenseCodes[],2,FALSE),"N/a")</f>
        <v>x - Maintenance and warranty contracts &amp; calibration</v>
      </c>
      <c r="N283" s="6">
        <v>43</v>
      </c>
      <c r="O283">
        <v>2</v>
      </c>
      <c r="P283">
        <v>11</v>
      </c>
      <c r="Q283" s="1" t="str">
        <f>Table6[[#This Row],[Entity]]&amp;"-"&amp;Table6[[#This Row],[Department]]</f>
        <v>43-2</v>
      </c>
      <c r="R283" t="str">
        <f>IFERROR(VLOOKUP(Table6[[#This Row],[EntDept]],DeptsLookup,2,FALSE),"Unknown")</f>
        <v>Unknown</v>
      </c>
      <c r="S283" t="str">
        <f>IFERROR(VLOOKUP(Table6[[#This Row],[Company]],Companies[],3,FALSE),"")</f>
        <v>PBT Ltd</v>
      </c>
    </row>
    <row r="284" spans="8:19" x14ac:dyDescent="0.25">
      <c r="H284" s="11">
        <v>63</v>
      </c>
      <c r="I284" s="11">
        <v>76</v>
      </c>
      <c r="J284" s="11">
        <f>_xlfn.NUMBERVALUE(IF(Table3[[#This Row],[Nature Group]]="91",_xlfn.CONCAT(Table3[[#This Row],[Nature Group]],LEFT(Table3[[#This Row],[Nature Detail]],1)),TEXT(Table3[[#This Row],[Nature Group]],"##")))</f>
        <v>63</v>
      </c>
      <c r="K284" s="19" t="str">
        <f>IFERROR(VLOOKUP(Table3[[#This Row],[Calculated Group]],NatureGroups[],2,FALSE),"Unknown")</f>
        <v>Production cost direct and indirect</v>
      </c>
      <c r="L284" s="19" t="str">
        <f>IF(AND(Table3[[#This Row],[Nature Group]]&gt;=61,Table3[[#This Row],[Nature Group]]&lt;90),VLOOKUP(Table3[[#This Row],[Nature Detail]],ExpenseCodes[],2,FALSE),"N/a")</f>
        <v>X- External analysis</v>
      </c>
      <c r="N284" s="6">
        <v>43</v>
      </c>
      <c r="O284">
        <v>3</v>
      </c>
      <c r="P284">
        <v>0</v>
      </c>
      <c r="Q284" s="1" t="str">
        <f>Table6[[#This Row],[Entity]]&amp;"-"&amp;Table6[[#This Row],[Department]]</f>
        <v>43-3</v>
      </c>
      <c r="R284" t="str">
        <f>IFERROR(VLOOKUP(Table6[[#This Row],[EntDept]],DeptsLookup,2,FALSE),"Unknown")</f>
        <v>Unknown</v>
      </c>
      <c r="S284" t="str">
        <f>IFERROR(VLOOKUP(Table6[[#This Row],[Company]],Companies[],3,FALSE),"")</f>
        <v/>
      </c>
    </row>
    <row r="285" spans="8:19" x14ac:dyDescent="0.25">
      <c r="H285" s="11">
        <v>63</v>
      </c>
      <c r="I285" s="11">
        <v>81</v>
      </c>
      <c r="J285" s="11">
        <f>_xlfn.NUMBERVALUE(IF(Table3[[#This Row],[Nature Group]]="91",_xlfn.CONCAT(Table3[[#This Row],[Nature Group]],LEFT(Table3[[#This Row],[Nature Detail]],1)),TEXT(Table3[[#This Row],[Nature Group]],"##")))</f>
        <v>63</v>
      </c>
      <c r="K285" s="19" t="str">
        <f>IFERROR(VLOOKUP(Table3[[#This Row],[Calculated Group]],NatureGroups[],2,FALSE),"Unknown")</f>
        <v>Production cost direct and indirect</v>
      </c>
      <c r="L285" s="19" t="str">
        <f>IF(AND(Table3[[#This Row],[Nature Group]]&gt;=61,Table3[[#This Row],[Nature Group]]&lt;90),VLOOKUP(Table3[[#This Row],[Nature Detail]],ExpenseCodes[],2,FALSE),"N/a")</f>
        <v>X - Plasma center donor fees</v>
      </c>
      <c r="N285" s="6">
        <v>43</v>
      </c>
      <c r="O285">
        <v>3</v>
      </c>
      <c r="P285">
        <v>1</v>
      </c>
      <c r="Q285" s="1" t="str">
        <f>Table6[[#This Row],[Entity]]&amp;"-"&amp;Table6[[#This Row],[Department]]</f>
        <v>43-3</v>
      </c>
      <c r="R285" t="str">
        <f>IFERROR(VLOOKUP(Table6[[#This Row],[EntDept]],DeptsLookup,2,FALSE),"Unknown")</f>
        <v>Unknown</v>
      </c>
      <c r="S285" t="str">
        <f>IFERROR(VLOOKUP(Table6[[#This Row],[Company]],Companies[],3,FALSE),"")</f>
        <v/>
      </c>
    </row>
    <row r="286" spans="8:19" x14ac:dyDescent="0.25">
      <c r="H286" s="11">
        <v>63</v>
      </c>
      <c r="I286" s="11">
        <v>90</v>
      </c>
      <c r="J286" s="11">
        <f>_xlfn.NUMBERVALUE(IF(Table3[[#This Row],[Nature Group]]="91",_xlfn.CONCAT(Table3[[#This Row],[Nature Group]],LEFT(Table3[[#This Row],[Nature Detail]],1)),TEXT(Table3[[#This Row],[Nature Group]],"##")))</f>
        <v>63</v>
      </c>
      <c r="K286" s="19" t="str">
        <f>IFERROR(VLOOKUP(Table3[[#This Row],[Calculated Group]],NatureGroups[],2,FALSE),"Unknown")</f>
        <v>Production cost direct and indirect</v>
      </c>
      <c r="L286" s="19" t="str">
        <f>IF(AND(Table3[[#This Row],[Nature Group]]&gt;=61,Table3[[#This Row],[Nature Group]]&lt;90),VLOOKUP(Table3[[#This Row],[Nature Detail]],ExpenseCodes[],2,FALSE),"N/a")</f>
        <v>X- Phones and electronic equipment not capitalized</v>
      </c>
      <c r="N286" s="6">
        <v>43</v>
      </c>
      <c r="O286">
        <v>3</v>
      </c>
      <c r="P286">
        <v>2</v>
      </c>
      <c r="Q286" s="1" t="str">
        <f>Table6[[#This Row],[Entity]]&amp;"-"&amp;Table6[[#This Row],[Department]]</f>
        <v>43-3</v>
      </c>
      <c r="R286" t="str">
        <f>IFERROR(VLOOKUP(Table6[[#This Row],[EntDept]],DeptsLookup,2,FALSE),"Unknown")</f>
        <v>Unknown</v>
      </c>
      <c r="S286" t="str">
        <f>IFERROR(VLOOKUP(Table6[[#This Row],[Company]],Companies[],3,FALSE),"")</f>
        <v/>
      </c>
    </row>
    <row r="287" spans="8:19" x14ac:dyDescent="0.25">
      <c r="H287" s="11">
        <v>63</v>
      </c>
      <c r="I287" s="11">
        <v>91</v>
      </c>
      <c r="J287" s="11">
        <f>_xlfn.NUMBERVALUE(IF(Table3[[#This Row],[Nature Group]]="91",_xlfn.CONCAT(Table3[[#This Row],[Nature Group]],LEFT(Table3[[#This Row],[Nature Detail]],1)),TEXT(Table3[[#This Row],[Nature Group]],"##")))</f>
        <v>63</v>
      </c>
      <c r="K287" s="19" t="str">
        <f>IFERROR(VLOOKUP(Table3[[#This Row],[Calculated Group]],NatureGroups[],2,FALSE),"Unknown")</f>
        <v>Production cost direct and indirect</v>
      </c>
      <c r="L287" s="19" t="str">
        <f>IF(AND(Table3[[#This Row],[Nature Group]]&gt;=61,Table3[[#This Row],[Nature Group]]&lt;90),VLOOKUP(Table3[[#This Row],[Nature Detail]],ExpenseCodes[],2,FALSE),"N/a")</f>
        <v>x - Computer software &amp; licences not capitalized</v>
      </c>
      <c r="N287" s="6">
        <v>43</v>
      </c>
      <c r="O287">
        <v>3</v>
      </c>
      <c r="P287">
        <v>3</v>
      </c>
      <c r="Q287" s="1" t="str">
        <f>Table6[[#This Row],[Entity]]&amp;"-"&amp;Table6[[#This Row],[Department]]</f>
        <v>43-3</v>
      </c>
      <c r="R287" t="str">
        <f>IFERROR(VLOOKUP(Table6[[#This Row],[EntDept]],DeptsLookup,2,FALSE),"Unknown")</f>
        <v>Unknown</v>
      </c>
      <c r="S287" t="str">
        <f>IFERROR(VLOOKUP(Table6[[#This Row],[Company]],Companies[],3,FALSE),"")</f>
        <v/>
      </c>
    </row>
    <row r="288" spans="8:19" x14ac:dyDescent="0.25">
      <c r="H288" s="11">
        <v>63</v>
      </c>
      <c r="I288" s="11">
        <v>92</v>
      </c>
      <c r="J288" s="11">
        <f>_xlfn.NUMBERVALUE(IF(Table3[[#This Row],[Nature Group]]="91",_xlfn.CONCAT(Table3[[#This Row],[Nature Group]],LEFT(Table3[[#This Row],[Nature Detail]],1)),TEXT(Table3[[#This Row],[Nature Group]],"##")))</f>
        <v>63</v>
      </c>
      <c r="K288" s="19" t="str">
        <f>IFERROR(VLOOKUP(Table3[[#This Row],[Calculated Group]],NatureGroups[],2,FALSE),"Unknown")</f>
        <v>Production cost direct and indirect</v>
      </c>
      <c r="L288" s="19" t="str">
        <f>IF(AND(Table3[[#This Row],[Nature Group]]&gt;=61,Table3[[#This Row],[Nature Group]]&lt;90),VLOOKUP(Table3[[#This Row],[Nature Detail]],ExpenseCodes[],2,FALSE),"N/a")</f>
        <v>x - Equipment, tools, furniture and fixtures not capitalized</v>
      </c>
      <c r="N288" s="6">
        <v>43</v>
      </c>
      <c r="O288">
        <v>3</v>
      </c>
      <c r="P288">
        <v>4</v>
      </c>
      <c r="Q288" s="1" t="str">
        <f>Table6[[#This Row],[Entity]]&amp;"-"&amp;Table6[[#This Row],[Department]]</f>
        <v>43-3</v>
      </c>
      <c r="R288" t="str">
        <f>IFERROR(VLOOKUP(Table6[[#This Row],[EntDept]],DeptsLookup,2,FALSE),"Unknown")</f>
        <v>Unknown</v>
      </c>
      <c r="S288" t="str">
        <f>IFERROR(VLOOKUP(Table6[[#This Row],[Company]],Companies[],3,FALSE),"")</f>
        <v/>
      </c>
    </row>
    <row r="289" spans="8:19" x14ac:dyDescent="0.25">
      <c r="H289" s="11">
        <v>63</v>
      </c>
      <c r="I289" s="11">
        <v>100</v>
      </c>
      <c r="J289" s="11">
        <f>_xlfn.NUMBERVALUE(IF(Table3[[#This Row],[Nature Group]]="91",_xlfn.CONCAT(Table3[[#This Row],[Nature Group]],LEFT(Table3[[#This Row],[Nature Detail]],1)),TEXT(Table3[[#This Row],[Nature Group]],"##")))</f>
        <v>63</v>
      </c>
      <c r="K289" s="19" t="str">
        <f>IFERROR(VLOOKUP(Table3[[#This Row],[Calculated Group]],NatureGroups[],2,FALSE),"Unknown")</f>
        <v>Production cost direct and indirect</v>
      </c>
      <c r="L289" s="19" t="str">
        <f>IF(AND(Table3[[#This Row],[Nature Group]]&gt;=61,Table3[[#This Row],[Nature Group]]&lt;90),VLOOKUP(Table3[[#This Row],[Nature Detail]],ExpenseCodes[],2,FALSE),"N/a")</f>
        <v>x - Depreciation Property, Plant and Equipment</v>
      </c>
      <c r="N289" s="6">
        <v>43</v>
      </c>
      <c r="O289">
        <v>3</v>
      </c>
      <c r="P289">
        <v>5</v>
      </c>
      <c r="Q289" s="1" t="str">
        <f>Table6[[#This Row],[Entity]]&amp;"-"&amp;Table6[[#This Row],[Department]]</f>
        <v>43-3</v>
      </c>
      <c r="R289" t="str">
        <f>IFERROR(VLOOKUP(Table6[[#This Row],[EntDept]],DeptsLookup,2,FALSE),"Unknown")</f>
        <v>Unknown</v>
      </c>
      <c r="S289" t="str">
        <f>IFERROR(VLOOKUP(Table6[[#This Row],[Company]],Companies[],3,FALSE),"")</f>
        <v/>
      </c>
    </row>
    <row r="290" spans="8:19" x14ac:dyDescent="0.25">
      <c r="H290" s="11">
        <v>63</v>
      </c>
      <c r="I290" s="11">
        <v>101</v>
      </c>
      <c r="J290" s="11">
        <f>_xlfn.NUMBERVALUE(IF(Table3[[#This Row],[Nature Group]]="91",_xlfn.CONCAT(Table3[[#This Row],[Nature Group]],LEFT(Table3[[#This Row],[Nature Detail]],1)),TEXT(Table3[[#This Row],[Nature Group]],"##")))</f>
        <v>63</v>
      </c>
      <c r="K290" s="19" t="str">
        <f>IFERROR(VLOOKUP(Table3[[#This Row],[Calculated Group]],NatureGroups[],2,FALSE),"Unknown")</f>
        <v>Production cost direct and indirect</v>
      </c>
      <c r="L290" s="19" t="str">
        <f>IF(AND(Table3[[#This Row],[Nature Group]]&gt;=61,Table3[[#This Row],[Nature Group]]&lt;90),VLOOKUP(Table3[[#This Row],[Nature Detail]],ExpenseCodes[],2,FALSE),"N/a")</f>
        <v>x- Depreciation intangibles</v>
      </c>
      <c r="N290" s="6">
        <v>43</v>
      </c>
      <c r="O290">
        <v>3</v>
      </c>
      <c r="P290">
        <v>6</v>
      </c>
      <c r="Q290" s="1" t="str">
        <f>Table6[[#This Row],[Entity]]&amp;"-"&amp;Table6[[#This Row],[Department]]</f>
        <v>43-3</v>
      </c>
      <c r="R290" t="str">
        <f>IFERROR(VLOOKUP(Table6[[#This Row],[EntDept]],DeptsLookup,2,FALSE),"Unknown")</f>
        <v>Unknown</v>
      </c>
      <c r="S290" t="str">
        <f>IFERROR(VLOOKUP(Table6[[#This Row],[Company]],Companies[],3,FALSE),"")</f>
        <v/>
      </c>
    </row>
    <row r="291" spans="8:19" x14ac:dyDescent="0.25">
      <c r="H291" s="11">
        <v>63</v>
      </c>
      <c r="I291" s="11">
        <v>140</v>
      </c>
      <c r="J291" s="11">
        <f>_xlfn.NUMBERVALUE(IF(Table3[[#This Row],[Nature Group]]="91",_xlfn.CONCAT(Table3[[#This Row],[Nature Group]],LEFT(Table3[[#This Row],[Nature Detail]],1)),TEXT(Table3[[#This Row],[Nature Group]],"##")))</f>
        <v>63</v>
      </c>
      <c r="K291" s="19" t="str">
        <f>IFERROR(VLOOKUP(Table3[[#This Row],[Calculated Group]],NatureGroups[],2,FALSE),"Unknown")</f>
        <v>Production cost direct and indirect</v>
      </c>
      <c r="L291" s="19" t="str">
        <f>IF(AND(Table3[[#This Row],[Nature Group]]&gt;=61,Table3[[#This Row],[Nature Group]]&lt;90),VLOOKUP(Table3[[#This Row],[Nature Detail]],ExpenseCodes[],2,FALSE),"N/a")</f>
        <v>x - Advertising</v>
      </c>
      <c r="N291" s="6">
        <v>43</v>
      </c>
      <c r="O291">
        <v>3</v>
      </c>
      <c r="P291">
        <v>7</v>
      </c>
      <c r="Q291" s="1" t="str">
        <f>Table6[[#This Row],[Entity]]&amp;"-"&amp;Table6[[#This Row],[Department]]</f>
        <v>43-3</v>
      </c>
      <c r="R291" t="str">
        <f>IFERROR(VLOOKUP(Table6[[#This Row],[EntDept]],DeptsLookup,2,FALSE),"Unknown")</f>
        <v>Unknown</v>
      </c>
      <c r="S291" t="str">
        <f>IFERROR(VLOOKUP(Table6[[#This Row],[Company]],Companies[],3,FALSE),"")</f>
        <v/>
      </c>
    </row>
    <row r="292" spans="8:19" x14ac:dyDescent="0.25">
      <c r="H292" s="11">
        <v>63</v>
      </c>
      <c r="I292" s="11">
        <v>171</v>
      </c>
      <c r="J292" s="11">
        <f>_xlfn.NUMBERVALUE(IF(Table3[[#This Row],[Nature Group]]="91",_xlfn.CONCAT(Table3[[#This Row],[Nature Group]],LEFT(Table3[[#This Row],[Nature Detail]],1)),TEXT(Table3[[#This Row],[Nature Group]],"##")))</f>
        <v>63</v>
      </c>
      <c r="K292" s="19" t="str">
        <f>IFERROR(VLOOKUP(Table3[[#This Row],[Calculated Group]],NatureGroups[],2,FALSE),"Unknown")</f>
        <v>Production cost direct and indirect</v>
      </c>
      <c r="L292" s="19" t="e">
        <f>IF(AND(Table3[[#This Row],[Nature Group]]&gt;=61,Table3[[#This Row],[Nature Group]]&lt;90),VLOOKUP(Table3[[#This Row],[Nature Detail]],ExpenseCodes[],2,FALSE),"N/a")</f>
        <v>#N/A</v>
      </c>
      <c r="N292" s="6">
        <v>43</v>
      </c>
      <c r="O292">
        <v>3</v>
      </c>
      <c r="P292">
        <v>8</v>
      </c>
      <c r="Q292" s="1" t="str">
        <f>Table6[[#This Row],[Entity]]&amp;"-"&amp;Table6[[#This Row],[Department]]</f>
        <v>43-3</v>
      </c>
      <c r="R292" t="str">
        <f>IFERROR(VLOOKUP(Table6[[#This Row],[EntDept]],DeptsLookup,2,FALSE),"Unknown")</f>
        <v>Unknown</v>
      </c>
      <c r="S292" t="str">
        <f>IFERROR(VLOOKUP(Table6[[#This Row],[Company]],Companies[],3,FALSE),"")</f>
        <v/>
      </c>
    </row>
    <row r="293" spans="8:19" x14ac:dyDescent="0.25">
      <c r="H293" s="11">
        <v>63</v>
      </c>
      <c r="I293" s="11">
        <v>172</v>
      </c>
      <c r="J293" s="11">
        <f>_xlfn.NUMBERVALUE(IF(Table3[[#This Row],[Nature Group]]="91",_xlfn.CONCAT(Table3[[#This Row],[Nature Group]],LEFT(Table3[[#This Row],[Nature Detail]],1)),TEXT(Table3[[#This Row],[Nature Group]],"##")))</f>
        <v>63</v>
      </c>
      <c r="K293" s="19" t="str">
        <f>IFERROR(VLOOKUP(Table3[[#This Row],[Calculated Group]],NatureGroups[],2,FALSE),"Unknown")</f>
        <v>Production cost direct and indirect</v>
      </c>
      <c r="L293" s="19" t="e">
        <f>IF(AND(Table3[[#This Row],[Nature Group]]&gt;=61,Table3[[#This Row],[Nature Group]]&lt;90),VLOOKUP(Table3[[#This Row],[Nature Detail]],ExpenseCodes[],2,FALSE),"N/a")</f>
        <v>#N/A</v>
      </c>
      <c r="N293" s="6">
        <v>43</v>
      </c>
      <c r="O293">
        <v>3</v>
      </c>
      <c r="P293">
        <v>9</v>
      </c>
      <c r="Q293" s="1" t="str">
        <f>Table6[[#This Row],[Entity]]&amp;"-"&amp;Table6[[#This Row],[Department]]</f>
        <v>43-3</v>
      </c>
      <c r="R293" t="str">
        <f>IFERROR(VLOOKUP(Table6[[#This Row],[EntDept]],DeptsLookup,2,FALSE),"Unknown")</f>
        <v>Unknown</v>
      </c>
      <c r="S293" t="str">
        <f>IFERROR(VLOOKUP(Table6[[#This Row],[Company]],Companies[],3,FALSE),"")</f>
        <v/>
      </c>
    </row>
    <row r="294" spans="8:19" x14ac:dyDescent="0.25">
      <c r="H294" s="11">
        <v>63</v>
      </c>
      <c r="I294" s="11">
        <v>174</v>
      </c>
      <c r="J294" s="11">
        <f>_xlfn.NUMBERVALUE(IF(Table3[[#This Row],[Nature Group]]="91",_xlfn.CONCAT(Table3[[#This Row],[Nature Group]],LEFT(Table3[[#This Row],[Nature Detail]],1)),TEXT(Table3[[#This Row],[Nature Group]],"##")))</f>
        <v>63</v>
      </c>
      <c r="K294" s="19" t="str">
        <f>IFERROR(VLOOKUP(Table3[[#This Row],[Calculated Group]],NatureGroups[],2,FALSE),"Unknown")</f>
        <v>Production cost direct and indirect</v>
      </c>
      <c r="L294" s="19" t="e">
        <f>IF(AND(Table3[[#This Row],[Nature Group]]&gt;=61,Table3[[#This Row],[Nature Group]]&lt;90),VLOOKUP(Table3[[#This Row],[Nature Detail]],ExpenseCodes[],2,FALSE),"N/a")</f>
        <v>#N/A</v>
      </c>
      <c r="N294" s="6">
        <v>43</v>
      </c>
      <c r="O294">
        <v>3</v>
      </c>
      <c r="P294">
        <v>10</v>
      </c>
      <c r="Q294" s="1" t="str">
        <f>Table6[[#This Row],[Entity]]&amp;"-"&amp;Table6[[#This Row],[Department]]</f>
        <v>43-3</v>
      </c>
      <c r="R294" t="str">
        <f>IFERROR(VLOOKUP(Table6[[#This Row],[EntDept]],DeptsLookup,2,FALSE),"Unknown")</f>
        <v>Unknown</v>
      </c>
      <c r="S294" t="str">
        <f>IFERROR(VLOOKUP(Table6[[#This Row],[Company]],Companies[],3,FALSE),"")</f>
        <v>PBL</v>
      </c>
    </row>
    <row r="295" spans="8:19" x14ac:dyDescent="0.25">
      <c r="H295" s="11">
        <v>63</v>
      </c>
      <c r="I295" s="11">
        <v>177</v>
      </c>
      <c r="J295" s="11">
        <f>_xlfn.NUMBERVALUE(IF(Table3[[#This Row],[Nature Group]]="91",_xlfn.CONCAT(Table3[[#This Row],[Nature Group]],LEFT(Table3[[#This Row],[Nature Detail]],1)),TEXT(Table3[[#This Row],[Nature Group]],"##")))</f>
        <v>63</v>
      </c>
      <c r="K295" s="19" t="str">
        <f>IFERROR(VLOOKUP(Table3[[#This Row],[Calculated Group]],NatureGroups[],2,FALSE),"Unknown")</f>
        <v>Production cost direct and indirect</v>
      </c>
      <c r="L295" s="19" t="e">
        <f>IF(AND(Table3[[#This Row],[Nature Group]]&gt;=61,Table3[[#This Row],[Nature Group]]&lt;90),VLOOKUP(Table3[[#This Row],[Nature Detail]],ExpenseCodes[],2,FALSE),"N/a")</f>
        <v>#N/A</v>
      </c>
      <c r="N295" s="6">
        <v>43</v>
      </c>
      <c r="O295">
        <v>4</v>
      </c>
      <c r="P295">
        <v>0</v>
      </c>
      <c r="Q295" s="1" t="str">
        <f>Table6[[#This Row],[Entity]]&amp;"-"&amp;Table6[[#This Row],[Department]]</f>
        <v>43-4</v>
      </c>
      <c r="R295" t="str">
        <f>IFERROR(VLOOKUP(Table6[[#This Row],[EntDept]],DeptsLookup,2,FALSE),"Unknown")</f>
        <v>Unknown</v>
      </c>
      <c r="S295" t="str">
        <f>IFERROR(VLOOKUP(Table6[[#This Row],[Company]],Companies[],3,FALSE),"")</f>
        <v/>
      </c>
    </row>
    <row r="296" spans="8:19" x14ac:dyDescent="0.25">
      <c r="H296" s="11">
        <v>63</v>
      </c>
      <c r="I296" s="11">
        <v>178</v>
      </c>
      <c r="J296" s="11">
        <f>_xlfn.NUMBERVALUE(IF(Table3[[#This Row],[Nature Group]]="91",_xlfn.CONCAT(Table3[[#This Row],[Nature Group]],LEFT(Table3[[#This Row],[Nature Detail]],1)),TEXT(Table3[[#This Row],[Nature Group]],"##")))</f>
        <v>63</v>
      </c>
      <c r="K296" s="19" t="str">
        <f>IFERROR(VLOOKUP(Table3[[#This Row],[Calculated Group]],NatureGroups[],2,FALSE),"Unknown")</f>
        <v>Production cost direct and indirect</v>
      </c>
      <c r="L296" s="19" t="e">
        <f>IF(AND(Table3[[#This Row],[Nature Group]]&gt;=61,Table3[[#This Row],[Nature Group]]&lt;90),VLOOKUP(Table3[[#This Row],[Nature Detail]],ExpenseCodes[],2,FALSE),"N/a")</f>
        <v>#N/A</v>
      </c>
      <c r="N296" s="6">
        <v>43</v>
      </c>
      <c r="O296">
        <v>4</v>
      </c>
      <c r="P296">
        <v>1</v>
      </c>
      <c r="Q296" s="1" t="str">
        <f>Table6[[#This Row],[Entity]]&amp;"-"&amp;Table6[[#This Row],[Department]]</f>
        <v>43-4</v>
      </c>
      <c r="R296" t="str">
        <f>IFERROR(VLOOKUP(Table6[[#This Row],[EntDept]],DeptsLookup,2,FALSE),"Unknown")</f>
        <v>Unknown</v>
      </c>
      <c r="S296" t="str">
        <f>IFERROR(VLOOKUP(Table6[[#This Row],[Company]],Companies[],3,FALSE),"")</f>
        <v/>
      </c>
    </row>
    <row r="297" spans="8:19" x14ac:dyDescent="0.25">
      <c r="H297" s="11">
        <v>63</v>
      </c>
      <c r="I297" s="11">
        <v>191</v>
      </c>
      <c r="J297" s="11">
        <f>_xlfn.NUMBERVALUE(IF(Table3[[#This Row],[Nature Group]]="91",_xlfn.CONCAT(Table3[[#This Row],[Nature Group]],LEFT(Table3[[#This Row],[Nature Detail]],1)),TEXT(Table3[[#This Row],[Nature Group]],"##")))</f>
        <v>63</v>
      </c>
      <c r="K297" s="19" t="str">
        <f>IFERROR(VLOOKUP(Table3[[#This Row],[Calculated Group]],NatureGroups[],2,FALSE),"Unknown")</f>
        <v>Production cost direct and indirect</v>
      </c>
      <c r="L297" s="19" t="e">
        <f>IF(AND(Table3[[#This Row],[Nature Group]]&gt;=61,Table3[[#This Row],[Nature Group]]&lt;90),VLOOKUP(Table3[[#This Row],[Nature Detail]],ExpenseCodes[],2,FALSE),"N/a")</f>
        <v>#N/A</v>
      </c>
      <c r="N297" s="6">
        <v>43</v>
      </c>
      <c r="O297">
        <v>4</v>
      </c>
      <c r="P297">
        <v>2</v>
      </c>
      <c r="Q297" s="1" t="str">
        <f>Table6[[#This Row],[Entity]]&amp;"-"&amp;Table6[[#This Row],[Department]]</f>
        <v>43-4</v>
      </c>
      <c r="R297" t="str">
        <f>IFERROR(VLOOKUP(Table6[[#This Row],[EntDept]],DeptsLookup,2,FALSE),"Unknown")</f>
        <v>Unknown</v>
      </c>
      <c r="S297" t="str">
        <f>IFERROR(VLOOKUP(Table6[[#This Row],[Company]],Companies[],3,FALSE),"")</f>
        <v/>
      </c>
    </row>
    <row r="298" spans="8:19" x14ac:dyDescent="0.25">
      <c r="H298" s="11">
        <v>63</v>
      </c>
      <c r="I298" s="11">
        <v>193</v>
      </c>
      <c r="J298" s="11">
        <f>_xlfn.NUMBERVALUE(IF(Table3[[#This Row],[Nature Group]]="91",_xlfn.CONCAT(Table3[[#This Row],[Nature Group]],LEFT(Table3[[#This Row],[Nature Detail]],1)),TEXT(Table3[[#This Row],[Nature Group]],"##")))</f>
        <v>63</v>
      </c>
      <c r="K298" s="19" t="str">
        <f>IFERROR(VLOOKUP(Table3[[#This Row],[Calculated Group]],NatureGroups[],2,FALSE),"Unknown")</f>
        <v>Production cost direct and indirect</v>
      </c>
      <c r="L298" s="19" t="e">
        <f>IF(AND(Table3[[#This Row],[Nature Group]]&gt;=61,Table3[[#This Row],[Nature Group]]&lt;90),VLOOKUP(Table3[[#This Row],[Nature Detail]],ExpenseCodes[],2,FALSE),"N/a")</f>
        <v>#N/A</v>
      </c>
      <c r="N298" s="6">
        <v>43</v>
      </c>
      <c r="O298">
        <v>4</v>
      </c>
      <c r="P298">
        <v>3</v>
      </c>
      <c r="Q298" s="1" t="str">
        <f>Table6[[#This Row],[Entity]]&amp;"-"&amp;Table6[[#This Row],[Department]]</f>
        <v>43-4</v>
      </c>
      <c r="R298" t="str">
        <f>IFERROR(VLOOKUP(Table6[[#This Row],[EntDept]],DeptsLookup,2,FALSE),"Unknown")</f>
        <v>Unknown</v>
      </c>
      <c r="S298" t="str">
        <f>IFERROR(VLOOKUP(Table6[[#This Row],[Company]],Companies[],3,FALSE),"")</f>
        <v/>
      </c>
    </row>
    <row r="299" spans="8:19" x14ac:dyDescent="0.25">
      <c r="H299" s="11">
        <v>67</v>
      </c>
      <c r="I299" s="11">
        <v>0</v>
      </c>
      <c r="J299" s="11">
        <f>_xlfn.NUMBERVALUE(IF(Table3[[#This Row],[Nature Group]]="91",_xlfn.CONCAT(Table3[[#This Row],[Nature Group]],LEFT(Table3[[#This Row],[Nature Detail]],1)),TEXT(Table3[[#This Row],[Nature Group]],"##")))</f>
        <v>67</v>
      </c>
      <c r="K299" s="19" t="str">
        <f>IFERROR(VLOOKUP(Table3[[#This Row],[Calculated Group]],NatureGroups[],2,FALSE),"Unknown")</f>
        <v>Production cost direct and indirect</v>
      </c>
      <c r="L299" s="19" t="str">
        <f>IF(AND(Table3[[#This Row],[Nature Group]]&gt;=61,Table3[[#This Row],[Nature Group]]&lt;90),VLOOKUP(Table3[[#This Row],[Nature Detail]],ExpenseCodes[],2,FALSE),"N/a")</f>
        <v>X- Salaries- Gross Wages</v>
      </c>
      <c r="N299" s="6">
        <v>43</v>
      </c>
      <c r="O299">
        <v>4</v>
      </c>
      <c r="P299">
        <v>4</v>
      </c>
      <c r="Q299" s="1" t="str">
        <f>Table6[[#This Row],[Entity]]&amp;"-"&amp;Table6[[#This Row],[Department]]</f>
        <v>43-4</v>
      </c>
      <c r="R299" t="str">
        <f>IFERROR(VLOOKUP(Table6[[#This Row],[EntDept]],DeptsLookup,2,FALSE),"Unknown")</f>
        <v>Unknown</v>
      </c>
      <c r="S299" t="str">
        <f>IFERROR(VLOOKUP(Table6[[#This Row],[Company]],Companies[],3,FALSE),"")</f>
        <v/>
      </c>
    </row>
    <row r="300" spans="8:19" x14ac:dyDescent="0.25">
      <c r="H300" s="11">
        <v>67</v>
      </c>
      <c r="I300" s="11">
        <v>3</v>
      </c>
      <c r="J300" s="11">
        <f>_xlfn.NUMBERVALUE(IF(Table3[[#This Row],[Nature Group]]="91",_xlfn.CONCAT(Table3[[#This Row],[Nature Group]],LEFT(Table3[[#This Row],[Nature Detail]],1)),TEXT(Table3[[#This Row],[Nature Group]],"##")))</f>
        <v>67</v>
      </c>
      <c r="K300" s="19" t="str">
        <f>IFERROR(VLOOKUP(Table3[[#This Row],[Calculated Group]],NatureGroups[],2,FALSE),"Unknown")</f>
        <v>Production cost direct and indirect</v>
      </c>
      <c r="L300" s="19" t="str">
        <f>IF(AND(Table3[[#This Row],[Nature Group]]&gt;=61,Table3[[#This Row],[Nature Group]]&lt;90),VLOOKUP(Table3[[#This Row],[Nature Detail]],ExpenseCodes[],2,FALSE),"N/a")</f>
        <v>x - Commissions</v>
      </c>
      <c r="N300" s="6">
        <v>43</v>
      </c>
      <c r="O300">
        <v>4</v>
      </c>
      <c r="P300">
        <v>5</v>
      </c>
      <c r="Q300" s="1" t="str">
        <f>Table6[[#This Row],[Entity]]&amp;"-"&amp;Table6[[#This Row],[Department]]</f>
        <v>43-4</v>
      </c>
      <c r="R300" t="str">
        <f>IFERROR(VLOOKUP(Table6[[#This Row],[EntDept]],DeptsLookup,2,FALSE),"Unknown")</f>
        <v>Unknown</v>
      </c>
      <c r="S300" t="str">
        <f>IFERROR(VLOOKUP(Table6[[#This Row],[Company]],Companies[],3,FALSE),"")</f>
        <v/>
      </c>
    </row>
    <row r="301" spans="8:19" x14ac:dyDescent="0.25">
      <c r="H301" s="11">
        <v>70</v>
      </c>
      <c r="I301" s="11">
        <v>0</v>
      </c>
      <c r="J301" s="11">
        <f>_xlfn.NUMBERVALUE(IF(Table3[[#This Row],[Nature Group]]="91",_xlfn.CONCAT(Table3[[#This Row],[Nature Group]],LEFT(Table3[[#This Row],[Nature Detail]],1)),TEXT(Table3[[#This Row],[Nature Group]],"##")))</f>
        <v>70</v>
      </c>
      <c r="K301" s="19" t="str">
        <f>IFERROR(VLOOKUP(Table3[[#This Row],[Calculated Group]],NatureGroups[],2,FALSE),"Unknown")</f>
        <v>R&amp;D non-rechargeable</v>
      </c>
      <c r="L301" s="19" t="str">
        <f>IF(AND(Table3[[#This Row],[Nature Group]]&gt;=61,Table3[[#This Row],[Nature Group]]&lt;90),VLOOKUP(Table3[[#This Row],[Nature Detail]],ExpenseCodes[],2,FALSE),"N/a")</f>
        <v>X- Salaries- Gross Wages</v>
      </c>
      <c r="N301" s="6">
        <v>43</v>
      </c>
      <c r="O301">
        <v>4</v>
      </c>
      <c r="P301">
        <v>6</v>
      </c>
      <c r="Q301" s="1" t="str">
        <f>Table6[[#This Row],[Entity]]&amp;"-"&amp;Table6[[#This Row],[Department]]</f>
        <v>43-4</v>
      </c>
      <c r="R301" t="str">
        <f>IFERROR(VLOOKUP(Table6[[#This Row],[EntDept]],DeptsLookup,2,FALSE),"Unknown")</f>
        <v>Unknown</v>
      </c>
      <c r="S301" t="str">
        <f>IFERROR(VLOOKUP(Table6[[#This Row],[Company]],Companies[],3,FALSE),"")</f>
        <v/>
      </c>
    </row>
    <row r="302" spans="8:19" x14ac:dyDescent="0.25">
      <c r="H302" s="11">
        <v>70</v>
      </c>
      <c r="I302" s="11">
        <v>1</v>
      </c>
      <c r="J302" s="11">
        <f>_xlfn.NUMBERVALUE(IF(Table3[[#This Row],[Nature Group]]="91",_xlfn.CONCAT(Table3[[#This Row],[Nature Group]],LEFT(Table3[[#This Row],[Nature Detail]],1)),TEXT(Table3[[#This Row],[Nature Group]],"##")))</f>
        <v>70</v>
      </c>
      <c r="K302" s="19" t="str">
        <f>IFERROR(VLOOKUP(Table3[[#This Row],[Calculated Group]],NatureGroups[],2,FALSE),"Unknown")</f>
        <v>R&amp;D non-rechargeable</v>
      </c>
      <c r="L302" s="19" t="str">
        <f>IF(AND(Table3[[#This Row],[Nature Group]]&gt;=61,Table3[[#This Row],[Nature Group]]&lt;90),VLOOKUP(Table3[[#This Row],[Nature Detail]],ExpenseCodes[],2,FALSE),"N/a")</f>
        <v>X- Salaries Overtime</v>
      </c>
      <c r="N302" s="6">
        <v>43</v>
      </c>
      <c r="O302">
        <v>4</v>
      </c>
      <c r="P302">
        <v>7</v>
      </c>
      <c r="Q302" s="1" t="str">
        <f>Table6[[#This Row],[Entity]]&amp;"-"&amp;Table6[[#This Row],[Department]]</f>
        <v>43-4</v>
      </c>
      <c r="R302" t="str">
        <f>IFERROR(VLOOKUP(Table6[[#This Row],[EntDept]],DeptsLookup,2,FALSE),"Unknown")</f>
        <v>Unknown</v>
      </c>
      <c r="S302" t="str">
        <f>IFERROR(VLOOKUP(Table6[[#This Row],[Company]],Companies[],3,FALSE),"")</f>
        <v/>
      </c>
    </row>
    <row r="303" spans="8:19" x14ac:dyDescent="0.25">
      <c r="H303" s="11">
        <v>70</v>
      </c>
      <c r="I303" s="11">
        <v>2</v>
      </c>
      <c r="J303" s="11">
        <f>_xlfn.NUMBERVALUE(IF(Table3[[#This Row],[Nature Group]]="91",_xlfn.CONCAT(Table3[[#This Row],[Nature Group]],LEFT(Table3[[#This Row],[Nature Detail]],1)),TEXT(Table3[[#This Row],[Nature Group]],"##")))</f>
        <v>70</v>
      </c>
      <c r="K303" s="19" t="str">
        <f>IFERROR(VLOOKUP(Table3[[#This Row],[Calculated Group]],NatureGroups[],2,FALSE),"Unknown")</f>
        <v>R&amp;D non-rechargeable</v>
      </c>
      <c r="L303" s="19" t="str">
        <f>IF(AND(Table3[[#This Row],[Nature Group]]&gt;=61,Table3[[#This Row],[Nature Group]]&lt;90),VLOOKUP(Table3[[#This Row],[Nature Detail]],ExpenseCodes[],2,FALSE),"N/a")</f>
        <v>X- Salaries Bonus</v>
      </c>
      <c r="N303" s="6">
        <v>43</v>
      </c>
      <c r="O303">
        <v>4</v>
      </c>
      <c r="P303">
        <v>8</v>
      </c>
      <c r="Q303" s="1" t="str">
        <f>Table6[[#This Row],[Entity]]&amp;"-"&amp;Table6[[#This Row],[Department]]</f>
        <v>43-4</v>
      </c>
      <c r="R303" t="str">
        <f>IFERROR(VLOOKUP(Table6[[#This Row],[EntDept]],DeptsLookup,2,FALSE),"Unknown")</f>
        <v>Unknown</v>
      </c>
      <c r="S303" t="str">
        <f>IFERROR(VLOOKUP(Table6[[#This Row],[Company]],Companies[],3,FALSE),"")</f>
        <v/>
      </c>
    </row>
    <row r="304" spans="8:19" x14ac:dyDescent="0.25">
      <c r="H304" s="11">
        <v>70</v>
      </c>
      <c r="I304" s="11">
        <v>4</v>
      </c>
      <c r="J304" s="11">
        <f>_xlfn.NUMBERVALUE(IF(Table3[[#This Row],[Nature Group]]="91",_xlfn.CONCAT(Table3[[#This Row],[Nature Group]],LEFT(Table3[[#This Row],[Nature Detail]],1)),TEXT(Table3[[#This Row],[Nature Group]],"##")))</f>
        <v>70</v>
      </c>
      <c r="K304" s="19" t="str">
        <f>IFERROR(VLOOKUP(Table3[[#This Row],[Calculated Group]],NatureGroups[],2,FALSE),"Unknown")</f>
        <v>R&amp;D non-rechargeable</v>
      </c>
      <c r="L304" s="19" t="str">
        <f>IF(AND(Table3[[#This Row],[Nature Group]]&gt;=61,Table3[[#This Row],[Nature Group]]&lt;90),VLOOKUP(Table3[[#This Row],[Nature Detail]],ExpenseCodes[],2,FALSE),"N/a")</f>
        <v>x - Car allowance</v>
      </c>
      <c r="N304" s="6">
        <v>43</v>
      </c>
      <c r="O304">
        <v>4</v>
      </c>
      <c r="P304">
        <v>9</v>
      </c>
      <c r="Q304" s="1" t="str">
        <f>Table6[[#This Row],[Entity]]&amp;"-"&amp;Table6[[#This Row],[Department]]</f>
        <v>43-4</v>
      </c>
      <c r="R304" t="str">
        <f>IFERROR(VLOOKUP(Table6[[#This Row],[EntDept]],DeptsLookup,2,FALSE),"Unknown")</f>
        <v>Unknown</v>
      </c>
      <c r="S304" t="str">
        <f>IFERROR(VLOOKUP(Table6[[#This Row],[Company]],Companies[],3,FALSE),"")</f>
        <v/>
      </c>
    </row>
    <row r="305" spans="8:19" x14ac:dyDescent="0.25">
      <c r="H305" s="11">
        <v>70</v>
      </c>
      <c r="I305" s="11">
        <v>5</v>
      </c>
      <c r="J305" s="11">
        <f>_xlfn.NUMBERVALUE(IF(Table3[[#This Row],[Nature Group]]="91",_xlfn.CONCAT(Table3[[#This Row],[Nature Group]],LEFT(Table3[[#This Row],[Nature Detail]],1)),TEXT(Table3[[#This Row],[Nature Group]],"##")))</f>
        <v>70</v>
      </c>
      <c r="K305" s="19" t="str">
        <f>IFERROR(VLOOKUP(Table3[[#This Row],[Calculated Group]],NatureGroups[],2,FALSE),"Unknown")</f>
        <v>R&amp;D non-rechargeable</v>
      </c>
      <c r="L305" s="19" t="e">
        <f>IF(AND(Table3[[#This Row],[Nature Group]]&gt;=61,Table3[[#This Row],[Nature Group]]&lt;90),VLOOKUP(Table3[[#This Row],[Nature Detail]],ExpenseCodes[],2,FALSE),"N/a")</f>
        <v>#N/A</v>
      </c>
      <c r="N305" s="6">
        <v>43</v>
      </c>
      <c r="O305">
        <v>4</v>
      </c>
      <c r="P305">
        <v>10</v>
      </c>
      <c r="Q305" s="1" t="str">
        <f>Table6[[#This Row],[Entity]]&amp;"-"&amp;Table6[[#This Row],[Department]]</f>
        <v>43-4</v>
      </c>
      <c r="R305" t="str">
        <f>IFERROR(VLOOKUP(Table6[[#This Row],[EntDept]],DeptsLookup,2,FALSE),"Unknown")</f>
        <v>Unknown</v>
      </c>
      <c r="S305" t="str">
        <f>IFERROR(VLOOKUP(Table6[[#This Row],[Company]],Companies[],3,FALSE),"")</f>
        <v>PBL</v>
      </c>
    </row>
    <row r="306" spans="8:19" x14ac:dyDescent="0.25">
      <c r="H306" s="11">
        <v>70</v>
      </c>
      <c r="I306" s="11">
        <v>6</v>
      </c>
      <c r="J306" s="11">
        <f>_xlfn.NUMBERVALUE(IF(Table3[[#This Row],[Nature Group]]="91",_xlfn.CONCAT(Table3[[#This Row],[Nature Group]],LEFT(Table3[[#This Row],[Nature Detail]],1)),TEXT(Table3[[#This Row],[Nature Group]],"##")))</f>
        <v>70</v>
      </c>
      <c r="K306" s="19" t="str">
        <f>IFERROR(VLOOKUP(Table3[[#This Row],[Calculated Group]],NatureGroups[],2,FALSE),"Unknown")</f>
        <v>R&amp;D non-rechargeable</v>
      </c>
      <c r="L306" s="19" t="str">
        <f>IF(AND(Table3[[#This Row],[Nature Group]]&gt;=61,Table3[[#This Row],[Nature Group]]&lt;90),VLOOKUP(Table3[[#This Row],[Nature Detail]],ExpenseCodes[],2,FALSE),"N/a")</f>
        <v>X - Pension Contribution</v>
      </c>
      <c r="N306" s="6">
        <v>43</v>
      </c>
      <c r="O306">
        <v>5</v>
      </c>
      <c r="P306">
        <v>0</v>
      </c>
      <c r="Q306" s="1" t="str">
        <f>Table6[[#This Row],[Entity]]&amp;"-"&amp;Table6[[#This Row],[Department]]</f>
        <v>43-5</v>
      </c>
      <c r="R306" t="str">
        <f>IFERROR(VLOOKUP(Table6[[#This Row],[EntDept]],DeptsLookup,2,FALSE),"Unknown")</f>
        <v>Unknown</v>
      </c>
      <c r="S306" t="str">
        <f>IFERROR(VLOOKUP(Table6[[#This Row],[Company]],Companies[],3,FALSE),"")</f>
        <v/>
      </c>
    </row>
    <row r="307" spans="8:19" x14ac:dyDescent="0.25">
      <c r="H307" s="11">
        <v>70</v>
      </c>
      <c r="I307" s="11">
        <v>7</v>
      </c>
      <c r="J307" s="11">
        <f>_xlfn.NUMBERVALUE(IF(Table3[[#This Row],[Nature Group]]="91",_xlfn.CONCAT(Table3[[#This Row],[Nature Group]],LEFT(Table3[[#This Row],[Nature Detail]],1)),TEXT(Table3[[#This Row],[Nature Group]],"##")))</f>
        <v>70</v>
      </c>
      <c r="K307" s="19" t="str">
        <f>IFERROR(VLOOKUP(Table3[[#This Row],[Calculated Group]],NatureGroups[],2,FALSE),"Unknown")</f>
        <v>R&amp;D non-rechargeable</v>
      </c>
      <c r="L307" s="19" t="str">
        <f>IF(AND(Table3[[#This Row],[Nature Group]]&gt;=61,Table3[[#This Row],[Nature Group]]&lt;90),VLOOKUP(Table3[[#This Row],[Nature Detail]],ExpenseCodes[],2,FALSE),"N/a")</f>
        <v>X- Private Medical Insurance</v>
      </c>
      <c r="N307" s="6">
        <v>43</v>
      </c>
      <c r="O307">
        <v>5</v>
      </c>
      <c r="P307">
        <v>1</v>
      </c>
      <c r="Q307" s="1" t="str">
        <f>Table6[[#This Row],[Entity]]&amp;"-"&amp;Table6[[#This Row],[Department]]</f>
        <v>43-5</v>
      </c>
      <c r="R307" t="str">
        <f>IFERROR(VLOOKUP(Table6[[#This Row],[EntDept]],DeptsLookup,2,FALSE),"Unknown")</f>
        <v>Unknown</v>
      </c>
      <c r="S307" t="str">
        <f>IFERROR(VLOOKUP(Table6[[#This Row],[Company]],Companies[],3,FALSE),"")</f>
        <v/>
      </c>
    </row>
    <row r="308" spans="8:19" x14ac:dyDescent="0.25">
      <c r="H308" s="11">
        <v>70</v>
      </c>
      <c r="I308" s="11">
        <v>8</v>
      </c>
      <c r="J308" s="11">
        <f>_xlfn.NUMBERVALUE(IF(Table3[[#This Row],[Nature Group]]="91",_xlfn.CONCAT(Table3[[#This Row],[Nature Group]],LEFT(Table3[[#This Row],[Nature Detail]],1)),TEXT(Table3[[#This Row],[Nature Group]],"##")))</f>
        <v>70</v>
      </c>
      <c r="K308" s="19" t="str">
        <f>IFERROR(VLOOKUP(Table3[[#This Row],[Calculated Group]],NatureGroups[],2,FALSE),"Unknown")</f>
        <v>R&amp;D non-rechargeable</v>
      </c>
      <c r="L308" s="19" t="str">
        <f>IF(AND(Table3[[#This Row],[Nature Group]]&gt;=61,Table3[[#This Row],[Nature Group]]&lt;90),VLOOKUP(Table3[[#This Row],[Nature Detail]],ExpenseCodes[],2,FALSE),"N/a")</f>
        <v>X- Employee Life cover</v>
      </c>
      <c r="N308" s="6">
        <v>43</v>
      </c>
      <c r="O308">
        <v>5</v>
      </c>
      <c r="P308">
        <v>2</v>
      </c>
      <c r="Q308" s="1" t="str">
        <f>Table6[[#This Row],[Entity]]&amp;"-"&amp;Table6[[#This Row],[Department]]</f>
        <v>43-5</v>
      </c>
      <c r="R308" t="str">
        <f>IFERROR(VLOOKUP(Table6[[#This Row],[EntDept]],DeptsLookup,2,FALSE),"Unknown")</f>
        <v>Unknown</v>
      </c>
      <c r="S308" t="str">
        <f>IFERROR(VLOOKUP(Table6[[#This Row],[Company]],Companies[],3,FALSE),"")</f>
        <v/>
      </c>
    </row>
    <row r="309" spans="8:19" x14ac:dyDescent="0.25">
      <c r="H309" s="11">
        <v>70</v>
      </c>
      <c r="I309" s="11">
        <v>9</v>
      </c>
      <c r="J309" s="11">
        <f>_xlfn.NUMBERVALUE(IF(Table3[[#This Row],[Nature Group]]="91",_xlfn.CONCAT(Table3[[#This Row],[Nature Group]],LEFT(Table3[[#This Row],[Nature Detail]],1)),TEXT(Table3[[#This Row],[Nature Group]],"##")))</f>
        <v>70</v>
      </c>
      <c r="K309" s="19" t="str">
        <f>IFERROR(VLOOKUP(Table3[[#This Row],[Calculated Group]],NatureGroups[],2,FALSE),"Unknown")</f>
        <v>R&amp;D non-rechargeable</v>
      </c>
      <c r="L309" s="19" t="str">
        <f>IF(AND(Table3[[#This Row],[Nature Group]]&gt;=61,Table3[[#This Row],[Nature Group]]&lt;90),VLOOKUP(Table3[[#This Row],[Nature Detail]],ExpenseCodes[],2,FALSE),"N/a")</f>
        <v>X- Payroll taxes</v>
      </c>
      <c r="N309" s="6">
        <v>43</v>
      </c>
      <c r="O309">
        <v>5</v>
      </c>
      <c r="P309">
        <v>3</v>
      </c>
      <c r="Q309" s="1" t="str">
        <f>Table6[[#This Row],[Entity]]&amp;"-"&amp;Table6[[#This Row],[Department]]</f>
        <v>43-5</v>
      </c>
      <c r="R309" t="str">
        <f>IFERROR(VLOOKUP(Table6[[#This Row],[EntDept]],DeptsLookup,2,FALSE),"Unknown")</f>
        <v>Unknown</v>
      </c>
      <c r="S309" t="str">
        <f>IFERROR(VLOOKUP(Table6[[#This Row],[Company]],Companies[],3,FALSE),"")</f>
        <v/>
      </c>
    </row>
    <row r="310" spans="8:19" x14ac:dyDescent="0.25">
      <c r="H310" s="11">
        <v>70</v>
      </c>
      <c r="I310" s="11">
        <v>10</v>
      </c>
      <c r="J310" s="11">
        <f>_xlfn.NUMBERVALUE(IF(Table3[[#This Row],[Nature Group]]="91",_xlfn.CONCAT(Table3[[#This Row],[Nature Group]],LEFT(Table3[[#This Row],[Nature Detail]],1)),TEXT(Table3[[#This Row],[Nature Group]],"##")))</f>
        <v>70</v>
      </c>
      <c r="K310" s="19" t="str">
        <f>IFERROR(VLOOKUP(Table3[[#This Row],[Calculated Group]],NatureGroups[],2,FALSE),"Unknown")</f>
        <v>R&amp;D non-rechargeable</v>
      </c>
      <c r="L310" s="19" t="str">
        <f>IF(AND(Table3[[#This Row],[Nature Group]]&gt;=61,Table3[[#This Row],[Nature Group]]&lt;90),VLOOKUP(Table3[[#This Row],[Nature Detail]],ExpenseCodes[],2,FALSE),"N/a")</f>
        <v>X-Share-based payments expense</v>
      </c>
      <c r="N310" s="6">
        <v>43</v>
      </c>
      <c r="O310">
        <v>5</v>
      </c>
      <c r="P310">
        <v>4</v>
      </c>
      <c r="Q310" s="1" t="str">
        <f>Table6[[#This Row],[Entity]]&amp;"-"&amp;Table6[[#This Row],[Department]]</f>
        <v>43-5</v>
      </c>
      <c r="R310" t="str">
        <f>IFERROR(VLOOKUP(Table6[[#This Row],[EntDept]],DeptsLookup,2,FALSE),"Unknown")</f>
        <v>Unknown</v>
      </c>
      <c r="S310" t="str">
        <f>IFERROR(VLOOKUP(Table6[[#This Row],[Company]],Companies[],3,FALSE),"")</f>
        <v/>
      </c>
    </row>
    <row r="311" spans="8:19" x14ac:dyDescent="0.25">
      <c r="H311" s="11">
        <v>70</v>
      </c>
      <c r="I311" s="11">
        <v>11</v>
      </c>
      <c r="J311" s="11">
        <f>_xlfn.NUMBERVALUE(IF(Table3[[#This Row],[Nature Group]]="91",_xlfn.CONCAT(Table3[[#This Row],[Nature Group]],LEFT(Table3[[#This Row],[Nature Detail]],1)),TEXT(Table3[[#This Row],[Nature Group]],"##")))</f>
        <v>70</v>
      </c>
      <c r="K311" s="19" t="str">
        <f>IFERROR(VLOOKUP(Table3[[#This Row],[Calculated Group]],NatureGroups[],2,FALSE),"Unknown")</f>
        <v>R&amp;D non-rechargeable</v>
      </c>
      <c r="L311" s="19" t="str">
        <f>IF(AND(Table3[[#This Row],[Nature Group]]&gt;=61,Table3[[#This Row],[Nature Group]]&lt;90),VLOOKUP(Table3[[#This Row],[Nature Detail]],ExpenseCodes[],2,FALSE),"N/a")</f>
        <v>X- Training</v>
      </c>
      <c r="N311" s="6">
        <v>43</v>
      </c>
      <c r="O311">
        <v>5</v>
      </c>
      <c r="P311">
        <v>5</v>
      </c>
      <c r="Q311" s="1" t="str">
        <f>Table6[[#This Row],[Entity]]&amp;"-"&amp;Table6[[#This Row],[Department]]</f>
        <v>43-5</v>
      </c>
      <c r="R311" t="str">
        <f>IFERROR(VLOOKUP(Table6[[#This Row],[EntDept]],DeptsLookup,2,FALSE),"Unknown")</f>
        <v>Unknown</v>
      </c>
      <c r="S311" t="str">
        <f>IFERROR(VLOOKUP(Table6[[#This Row],[Company]],Companies[],3,FALSE),"")</f>
        <v/>
      </c>
    </row>
    <row r="312" spans="8:19" x14ac:dyDescent="0.25">
      <c r="H312" s="11">
        <v>70</v>
      </c>
      <c r="I312" s="11">
        <v>12</v>
      </c>
      <c r="J312" s="11">
        <f>_xlfn.NUMBERVALUE(IF(Table3[[#This Row],[Nature Group]]="91",_xlfn.CONCAT(Table3[[#This Row],[Nature Group]],LEFT(Table3[[#This Row],[Nature Detail]],1)),TEXT(Table3[[#This Row],[Nature Group]],"##")))</f>
        <v>70</v>
      </c>
      <c r="K312" s="19" t="str">
        <f>IFERROR(VLOOKUP(Table3[[#This Row],[Calculated Group]],NatureGroups[],2,FALSE),"Unknown")</f>
        <v>R&amp;D non-rechargeable</v>
      </c>
      <c r="L312" s="19" t="str">
        <f>IF(AND(Table3[[#This Row],[Nature Group]]&gt;=61,Table3[[#This Row],[Nature Group]]&lt;90),VLOOKUP(Table3[[#This Row],[Nature Detail]],ExpenseCodes[],2,FALSE),"N/a")</f>
        <v>X- Temporary staff</v>
      </c>
      <c r="N312" s="6">
        <v>43</v>
      </c>
      <c r="O312">
        <v>5</v>
      </c>
      <c r="P312">
        <v>6</v>
      </c>
      <c r="Q312" s="1" t="str">
        <f>Table6[[#This Row],[Entity]]&amp;"-"&amp;Table6[[#This Row],[Department]]</f>
        <v>43-5</v>
      </c>
      <c r="R312" t="str">
        <f>IFERROR(VLOOKUP(Table6[[#This Row],[EntDept]],DeptsLookup,2,FALSE),"Unknown")</f>
        <v>Unknown</v>
      </c>
      <c r="S312" t="str">
        <f>IFERROR(VLOOKUP(Table6[[#This Row],[Company]],Companies[],3,FALSE),"")</f>
        <v/>
      </c>
    </row>
    <row r="313" spans="8:19" x14ac:dyDescent="0.25">
      <c r="H313" s="11">
        <v>70</v>
      </c>
      <c r="I313" s="11">
        <v>13</v>
      </c>
      <c r="J313" s="11">
        <f>_xlfn.NUMBERVALUE(IF(Table3[[#This Row],[Nature Group]]="91",_xlfn.CONCAT(Table3[[#This Row],[Nature Group]],LEFT(Table3[[#This Row],[Nature Detail]],1)),TEXT(Table3[[#This Row],[Nature Group]],"##")))</f>
        <v>70</v>
      </c>
      <c r="K313" s="19" t="str">
        <f>IFERROR(VLOOKUP(Table3[[#This Row],[Calculated Group]],NatureGroups[],2,FALSE),"Unknown")</f>
        <v>R&amp;D non-rechargeable</v>
      </c>
      <c r="L313" s="19" t="str">
        <f>IF(AND(Table3[[#This Row],[Nature Group]]&gt;=61,Table3[[#This Row],[Nature Group]]&lt;90),VLOOKUP(Table3[[#This Row],[Nature Detail]],ExpenseCodes[],2,FALSE),"N/a")</f>
        <v>X- Professional memberships</v>
      </c>
      <c r="N313" s="6">
        <v>43</v>
      </c>
      <c r="O313">
        <v>5</v>
      </c>
      <c r="P313">
        <v>7</v>
      </c>
      <c r="Q313" s="1" t="str">
        <f>Table6[[#This Row],[Entity]]&amp;"-"&amp;Table6[[#This Row],[Department]]</f>
        <v>43-5</v>
      </c>
      <c r="R313" t="str">
        <f>IFERROR(VLOOKUP(Table6[[#This Row],[EntDept]],DeptsLookup,2,FALSE),"Unknown")</f>
        <v>Unknown</v>
      </c>
      <c r="S313" t="str">
        <f>IFERROR(VLOOKUP(Table6[[#This Row],[Company]],Companies[],3,FALSE),"")</f>
        <v/>
      </c>
    </row>
    <row r="314" spans="8:19" x14ac:dyDescent="0.25">
      <c r="H314" s="11">
        <v>70</v>
      </c>
      <c r="I314" s="11">
        <v>14</v>
      </c>
      <c r="J314" s="11">
        <f>_xlfn.NUMBERVALUE(IF(Table3[[#This Row],[Nature Group]]="91",_xlfn.CONCAT(Table3[[#This Row],[Nature Group]],LEFT(Table3[[#This Row],[Nature Detail]],1)),TEXT(Table3[[#This Row],[Nature Group]],"##")))</f>
        <v>70</v>
      </c>
      <c r="K314" s="19" t="str">
        <f>IFERROR(VLOOKUP(Table3[[#This Row],[Calculated Group]],NatureGroups[],2,FALSE),"Unknown")</f>
        <v>R&amp;D non-rechargeable</v>
      </c>
      <c r="L314" s="19" t="str">
        <f>IF(AND(Table3[[#This Row],[Nature Group]]&gt;=61,Table3[[#This Row],[Nature Group]]&lt;90),VLOOKUP(Table3[[#This Row],[Nature Detail]],ExpenseCodes[],2,FALSE),"N/a")</f>
        <v>X- Recruitment and Hiring expenses</v>
      </c>
      <c r="N314" s="6">
        <v>43</v>
      </c>
      <c r="O314">
        <v>5</v>
      </c>
      <c r="P314">
        <v>8</v>
      </c>
      <c r="Q314" s="1" t="str">
        <f>Table6[[#This Row],[Entity]]&amp;"-"&amp;Table6[[#This Row],[Department]]</f>
        <v>43-5</v>
      </c>
      <c r="R314" t="str">
        <f>IFERROR(VLOOKUP(Table6[[#This Row],[EntDept]],DeptsLookup,2,FALSE),"Unknown")</f>
        <v>Unknown</v>
      </c>
      <c r="S314" t="str">
        <f>IFERROR(VLOOKUP(Table6[[#This Row],[Company]],Companies[],3,FALSE),"")</f>
        <v/>
      </c>
    </row>
    <row r="315" spans="8:19" x14ac:dyDescent="0.25">
      <c r="H315" s="11">
        <v>70</v>
      </c>
      <c r="I315" s="11">
        <v>15</v>
      </c>
      <c r="J315" s="11">
        <f>_xlfn.NUMBERVALUE(IF(Table3[[#This Row],[Nature Group]]="91",_xlfn.CONCAT(Table3[[#This Row],[Nature Group]],LEFT(Table3[[#This Row],[Nature Detail]],1)),TEXT(Table3[[#This Row],[Nature Group]],"##")))</f>
        <v>70</v>
      </c>
      <c r="K315" s="19" t="str">
        <f>IFERROR(VLOOKUP(Table3[[#This Row],[Calculated Group]],NatureGroups[],2,FALSE),"Unknown")</f>
        <v>R&amp;D non-rechargeable</v>
      </c>
      <c r="L315" s="19" t="str">
        <f>IF(AND(Table3[[#This Row],[Nature Group]]&gt;=61,Table3[[#This Row],[Nature Group]]&lt;90),VLOOKUP(Table3[[#This Row],[Nature Detail]],ExpenseCodes[],2,FALSE),"N/a")</f>
        <v>X- Consultants  R&amp;D</v>
      </c>
      <c r="N315" s="6">
        <v>43</v>
      </c>
      <c r="O315">
        <v>5</v>
      </c>
      <c r="P315">
        <v>9</v>
      </c>
      <c r="Q315" s="1" t="str">
        <f>Table6[[#This Row],[Entity]]&amp;"-"&amp;Table6[[#This Row],[Department]]</f>
        <v>43-5</v>
      </c>
      <c r="R315" t="str">
        <f>IFERROR(VLOOKUP(Table6[[#This Row],[EntDept]],DeptsLookup,2,FALSE),"Unknown")</f>
        <v>Unknown</v>
      </c>
      <c r="S315" t="str">
        <f>IFERROR(VLOOKUP(Table6[[#This Row],[Company]],Companies[],3,FALSE),"")</f>
        <v/>
      </c>
    </row>
    <row r="316" spans="8:19" x14ac:dyDescent="0.25">
      <c r="H316" s="11">
        <v>70</v>
      </c>
      <c r="I316" s="11">
        <v>16</v>
      </c>
      <c r="J316" s="11">
        <f>_xlfn.NUMBERVALUE(IF(Table3[[#This Row],[Nature Group]]="91",_xlfn.CONCAT(Table3[[#This Row],[Nature Group]],LEFT(Table3[[#This Row],[Nature Detail]],1)),TEXT(Table3[[#This Row],[Nature Group]],"##")))</f>
        <v>70</v>
      </c>
      <c r="K316" s="19" t="str">
        <f>IFERROR(VLOOKUP(Table3[[#This Row],[Calculated Group]],NatureGroups[],2,FALSE),"Unknown")</f>
        <v>R&amp;D non-rechargeable</v>
      </c>
      <c r="L316" s="19" t="str">
        <f>IF(AND(Table3[[#This Row],[Nature Group]]&gt;=61,Table3[[#This Row],[Nature Group]]&lt;90),VLOOKUP(Table3[[#This Row],[Nature Detail]],ExpenseCodes[],2,FALSE),"N/a")</f>
        <v>x - Clinical trials</v>
      </c>
      <c r="N316" s="6">
        <v>43</v>
      </c>
      <c r="O316">
        <v>5</v>
      </c>
      <c r="P316">
        <v>10</v>
      </c>
      <c r="Q316" s="1" t="str">
        <f>Table6[[#This Row],[Entity]]&amp;"-"&amp;Table6[[#This Row],[Department]]</f>
        <v>43-5</v>
      </c>
      <c r="R316" t="str">
        <f>IFERROR(VLOOKUP(Table6[[#This Row],[EntDept]],DeptsLookup,2,FALSE),"Unknown")</f>
        <v>Unknown</v>
      </c>
      <c r="S316" t="str">
        <f>IFERROR(VLOOKUP(Table6[[#This Row],[Company]],Companies[],3,FALSE),"")</f>
        <v>PBL</v>
      </c>
    </row>
    <row r="317" spans="8:19" x14ac:dyDescent="0.25">
      <c r="H317" s="11">
        <v>70</v>
      </c>
      <c r="I317" s="11">
        <v>17</v>
      </c>
      <c r="J317" s="11">
        <f>_xlfn.NUMBERVALUE(IF(Table3[[#This Row],[Nature Group]]="91",_xlfn.CONCAT(Table3[[#This Row],[Nature Group]],LEFT(Table3[[#This Row],[Nature Detail]],1)),TEXT(Table3[[#This Row],[Nature Group]],"##")))</f>
        <v>70</v>
      </c>
      <c r="K317" s="19" t="str">
        <f>IFERROR(VLOOKUP(Table3[[#This Row],[Calculated Group]],NatureGroups[],2,FALSE),"Unknown")</f>
        <v>R&amp;D non-rechargeable</v>
      </c>
      <c r="L317" s="19" t="str">
        <f>IF(AND(Table3[[#This Row],[Nature Group]]&gt;=61,Table3[[#This Row],[Nature Group]]&lt;90),VLOOKUP(Table3[[#This Row],[Nature Detail]],ExpenseCodes[],2,FALSE),"N/a")</f>
        <v>x - Legal fees</v>
      </c>
      <c r="N317" s="6">
        <v>43</v>
      </c>
      <c r="O317">
        <v>6</v>
      </c>
      <c r="P317">
        <v>0</v>
      </c>
      <c r="Q317" s="1" t="str">
        <f>Table6[[#This Row],[Entity]]&amp;"-"&amp;Table6[[#This Row],[Department]]</f>
        <v>43-6</v>
      </c>
      <c r="R317" t="str">
        <f>IFERROR(VLOOKUP(Table6[[#This Row],[EntDept]],DeptsLookup,2,FALSE),"Unknown")</f>
        <v>Unknown</v>
      </c>
      <c r="S317" t="str">
        <f>IFERROR(VLOOKUP(Table6[[#This Row],[Company]],Companies[],3,FALSE),"")</f>
        <v/>
      </c>
    </row>
    <row r="318" spans="8:19" x14ac:dyDescent="0.25">
      <c r="H318" s="11">
        <v>70</v>
      </c>
      <c r="I318" s="11">
        <v>18</v>
      </c>
      <c r="J318" s="11">
        <f>_xlfn.NUMBERVALUE(IF(Table3[[#This Row],[Nature Group]]="91",_xlfn.CONCAT(Table3[[#This Row],[Nature Group]],LEFT(Table3[[#This Row],[Nature Detail]],1)),TEXT(Table3[[#This Row],[Nature Group]],"##")))</f>
        <v>70</v>
      </c>
      <c r="K318" s="19" t="str">
        <f>IFERROR(VLOOKUP(Table3[[#This Row],[Calculated Group]],NatureGroups[],2,FALSE),"Unknown")</f>
        <v>R&amp;D non-rechargeable</v>
      </c>
      <c r="L318" s="19" t="str">
        <f>IF(AND(Table3[[#This Row],[Nature Group]]&gt;=61,Table3[[#This Row],[Nature Group]]&lt;90),VLOOKUP(Table3[[#This Row],[Nature Detail]],ExpenseCodes[],2,FALSE),"N/a")</f>
        <v>x - Auditors and accounting fees</v>
      </c>
      <c r="N318" s="6">
        <v>43</v>
      </c>
      <c r="O318">
        <v>6</v>
      </c>
      <c r="P318">
        <v>1</v>
      </c>
      <c r="Q318" s="1" t="str">
        <f>Table6[[#This Row],[Entity]]&amp;"-"&amp;Table6[[#This Row],[Department]]</f>
        <v>43-6</v>
      </c>
      <c r="R318" t="str">
        <f>IFERROR(VLOOKUP(Table6[[#This Row],[EntDept]],DeptsLookup,2,FALSE),"Unknown")</f>
        <v>Unknown</v>
      </c>
      <c r="S318" t="str">
        <f>IFERROR(VLOOKUP(Table6[[#This Row],[Company]],Companies[],3,FALSE),"")</f>
        <v/>
      </c>
    </row>
    <row r="319" spans="8:19" x14ac:dyDescent="0.25">
      <c r="H319" s="11">
        <v>70</v>
      </c>
      <c r="I319" s="11">
        <v>19</v>
      </c>
      <c r="J319" s="11">
        <f>_xlfn.NUMBERVALUE(IF(Table3[[#This Row],[Nature Group]]="91",_xlfn.CONCAT(Table3[[#This Row],[Nature Group]],LEFT(Table3[[#This Row],[Nature Detail]],1)),TEXT(Table3[[#This Row],[Nature Group]],"##")))</f>
        <v>70</v>
      </c>
      <c r="K319" s="19" t="str">
        <f>IFERROR(VLOOKUP(Table3[[#This Row],[Calculated Group]],NatureGroups[],2,FALSE),"Unknown")</f>
        <v>R&amp;D non-rechargeable</v>
      </c>
      <c r="L319" s="19" t="str">
        <f>IF(AND(Table3[[#This Row],[Nature Group]]&gt;=61,Table3[[#This Row],[Nature Group]]&lt;90),VLOOKUP(Table3[[#This Row],[Nature Detail]],ExpenseCodes[],2,FALSE),"N/a")</f>
        <v>x - IT consultants</v>
      </c>
      <c r="N319" s="6">
        <v>43</v>
      </c>
      <c r="O319">
        <v>6</v>
      </c>
      <c r="P319">
        <v>2</v>
      </c>
      <c r="Q319" s="1" t="str">
        <f>Table6[[#This Row],[Entity]]&amp;"-"&amp;Table6[[#This Row],[Department]]</f>
        <v>43-6</v>
      </c>
      <c r="R319" t="str">
        <f>IFERROR(VLOOKUP(Table6[[#This Row],[EntDept]],DeptsLookup,2,FALSE),"Unknown")</f>
        <v>Unknown</v>
      </c>
      <c r="S319" t="str">
        <f>IFERROR(VLOOKUP(Table6[[#This Row],[Company]],Companies[],3,FALSE),"")</f>
        <v/>
      </c>
    </row>
    <row r="320" spans="8:19" x14ac:dyDescent="0.25">
      <c r="H320" s="11">
        <v>70</v>
      </c>
      <c r="I320" s="11">
        <v>20</v>
      </c>
      <c r="J320" s="11">
        <f>_xlfn.NUMBERVALUE(IF(Table3[[#This Row],[Nature Group]]="91",_xlfn.CONCAT(Table3[[#This Row],[Nature Group]],LEFT(Table3[[#This Row],[Nature Detail]],1)),TEXT(Table3[[#This Row],[Nature Group]],"##")))</f>
        <v>70</v>
      </c>
      <c r="K320" s="19" t="str">
        <f>IFERROR(VLOOKUP(Table3[[#This Row],[Calculated Group]],NatureGroups[],2,FALSE),"Unknown")</f>
        <v>R&amp;D non-rechargeable</v>
      </c>
      <c r="L320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  <c r="N320" s="6">
        <v>43</v>
      </c>
      <c r="O320">
        <v>6</v>
      </c>
      <c r="P320">
        <v>3</v>
      </c>
      <c r="Q320" s="1" t="str">
        <f>Table6[[#This Row],[Entity]]&amp;"-"&amp;Table6[[#This Row],[Department]]</f>
        <v>43-6</v>
      </c>
      <c r="R320" t="str">
        <f>IFERROR(VLOOKUP(Table6[[#This Row],[EntDept]],DeptsLookup,2,FALSE),"Unknown")</f>
        <v>Unknown</v>
      </c>
      <c r="S320" t="str">
        <f>IFERROR(VLOOKUP(Table6[[#This Row],[Company]],Companies[],3,FALSE),"")</f>
        <v/>
      </c>
    </row>
    <row r="321" spans="8:19" x14ac:dyDescent="0.25">
      <c r="H321" s="11">
        <v>70</v>
      </c>
      <c r="I321" s="11">
        <v>21</v>
      </c>
      <c r="J321" s="11">
        <f>_xlfn.NUMBERVALUE(IF(Table3[[#This Row],[Nature Group]]="91",_xlfn.CONCAT(Table3[[#This Row],[Nature Group]],LEFT(Table3[[#This Row],[Nature Detail]],1)),TEXT(Table3[[#This Row],[Nature Group]],"##")))</f>
        <v>70</v>
      </c>
      <c r="K321" s="19" t="str">
        <f>IFERROR(VLOOKUP(Table3[[#This Row],[Calculated Group]],NatureGroups[],2,FALSE),"Unknown")</f>
        <v>R&amp;D non-rechargeable</v>
      </c>
      <c r="L321" s="19" t="str">
        <f>IF(AND(Table3[[#This Row],[Nature Group]]&gt;=61,Table3[[#This Row],[Nature Group]]&lt;90),VLOOKUP(Table3[[#This Row],[Nature Detail]],ExpenseCodes[],2,FALSE),"N/a")</f>
        <v>x - Studies</v>
      </c>
      <c r="N321" s="6">
        <v>43</v>
      </c>
      <c r="O321">
        <v>6</v>
      </c>
      <c r="P321">
        <v>4</v>
      </c>
      <c r="Q321" s="1" t="str">
        <f>Table6[[#This Row],[Entity]]&amp;"-"&amp;Table6[[#This Row],[Department]]</f>
        <v>43-6</v>
      </c>
      <c r="R321" t="str">
        <f>IFERROR(VLOOKUP(Table6[[#This Row],[EntDept]],DeptsLookup,2,FALSE),"Unknown")</f>
        <v>Unknown</v>
      </c>
      <c r="S321" t="str">
        <f>IFERROR(VLOOKUP(Table6[[#This Row],[Company]],Companies[],3,FALSE),"")</f>
        <v/>
      </c>
    </row>
    <row r="322" spans="8:19" x14ac:dyDescent="0.25">
      <c r="H322" s="11">
        <v>70</v>
      </c>
      <c r="I322" s="11">
        <v>22</v>
      </c>
      <c r="J322" s="11">
        <f>_xlfn.NUMBERVALUE(IF(Table3[[#This Row],[Nature Group]]="91",_xlfn.CONCAT(Table3[[#This Row],[Nature Group]],LEFT(Table3[[#This Row],[Nature Detail]],1)),TEXT(Table3[[#This Row],[Nature Group]],"##")))</f>
        <v>70</v>
      </c>
      <c r="K322" s="19" t="str">
        <f>IFERROR(VLOOKUP(Table3[[#This Row],[Calculated Group]],NatureGroups[],2,FALSE),"Unknown")</f>
        <v>R&amp;D non-rechargeable</v>
      </c>
      <c r="L322" s="19" t="str">
        <f>IF(AND(Table3[[#This Row],[Nature Group]]&gt;=61,Table3[[#This Row],[Nature Group]]&lt;90),VLOOKUP(Table3[[#This Row],[Nature Detail]],ExpenseCodes[],2,FALSE),"N/a")</f>
        <v>X - Patent Maintenance</v>
      </c>
      <c r="N322" s="6">
        <v>43</v>
      </c>
      <c r="O322">
        <v>6</v>
      </c>
      <c r="P322">
        <v>5</v>
      </c>
      <c r="Q322" s="1" t="str">
        <f>Table6[[#This Row],[Entity]]&amp;"-"&amp;Table6[[#This Row],[Department]]</f>
        <v>43-6</v>
      </c>
      <c r="R322" t="str">
        <f>IFERROR(VLOOKUP(Table6[[#This Row],[EntDept]],DeptsLookup,2,FALSE),"Unknown")</f>
        <v>Unknown</v>
      </c>
      <c r="S322" t="str">
        <f>IFERROR(VLOOKUP(Table6[[#This Row],[Company]],Companies[],3,FALSE),"")</f>
        <v/>
      </c>
    </row>
    <row r="323" spans="8:19" x14ac:dyDescent="0.25">
      <c r="H323" s="11">
        <v>70</v>
      </c>
      <c r="I323" s="11">
        <v>24</v>
      </c>
      <c r="J323" s="11">
        <f>_xlfn.NUMBERVALUE(IF(Table3[[#This Row],[Nature Group]]="91",_xlfn.CONCAT(Table3[[#This Row],[Nature Group]],LEFT(Table3[[#This Row],[Nature Detail]],1)),TEXT(Table3[[#This Row],[Nature Group]],"##")))</f>
        <v>70</v>
      </c>
      <c r="K323" s="19" t="str">
        <f>IFERROR(VLOOKUP(Table3[[#This Row],[Calculated Group]],NatureGroups[],2,FALSE),"Unknown")</f>
        <v>R&amp;D non-rechargeable</v>
      </c>
      <c r="L323" s="19" t="str">
        <f>IF(AND(Table3[[#This Row],[Nature Group]]&gt;=61,Table3[[#This Row],[Nature Group]]&lt;90),VLOOKUP(Table3[[#This Row],[Nature Detail]],ExpenseCodes[],2,FALSE),"N/a")</f>
        <v>X - Purchase/ sale shipping    (use -000 for purchase and -001 for sale)</v>
      </c>
      <c r="N323" s="6">
        <v>43</v>
      </c>
      <c r="O323">
        <v>6</v>
      </c>
      <c r="P323">
        <v>6</v>
      </c>
      <c r="Q323" s="1" t="str">
        <f>Table6[[#This Row],[Entity]]&amp;"-"&amp;Table6[[#This Row],[Department]]</f>
        <v>43-6</v>
      </c>
      <c r="R323" t="str">
        <f>IFERROR(VLOOKUP(Table6[[#This Row],[EntDept]],DeptsLookup,2,FALSE),"Unknown")</f>
        <v>Unknown</v>
      </c>
      <c r="S323" t="str">
        <f>IFERROR(VLOOKUP(Table6[[#This Row],[Company]],Companies[],3,FALSE),"")</f>
        <v/>
      </c>
    </row>
    <row r="324" spans="8:19" x14ac:dyDescent="0.25">
      <c r="H324" s="11">
        <v>70</v>
      </c>
      <c r="I324" s="11">
        <v>25</v>
      </c>
      <c r="J324" s="11">
        <f>_xlfn.NUMBERVALUE(IF(Table3[[#This Row],[Nature Group]]="91",_xlfn.CONCAT(Table3[[#This Row],[Nature Group]],LEFT(Table3[[#This Row],[Nature Detail]],1)),TEXT(Table3[[#This Row],[Nature Group]],"##")))</f>
        <v>70</v>
      </c>
      <c r="K324" s="19" t="str">
        <f>IFERROR(VLOOKUP(Table3[[#This Row],[Calculated Group]],NatureGroups[],2,FALSE),"Unknown")</f>
        <v>R&amp;D non-rechargeable</v>
      </c>
      <c r="L324" s="19" t="str">
        <f>IF(AND(Table3[[#This Row],[Nature Group]]&gt;=61,Table3[[#This Row],[Nature Group]]&lt;90),VLOOKUP(Table3[[#This Row],[Nature Detail]],ExpenseCodes[],2,FALSE),"N/a")</f>
        <v>X- Travel Flights</v>
      </c>
      <c r="N324" s="6">
        <v>43</v>
      </c>
      <c r="O324">
        <v>6</v>
      </c>
      <c r="P324">
        <v>7</v>
      </c>
      <c r="Q324" s="1" t="str">
        <f>Table6[[#This Row],[Entity]]&amp;"-"&amp;Table6[[#This Row],[Department]]</f>
        <v>43-6</v>
      </c>
      <c r="R324" t="str">
        <f>IFERROR(VLOOKUP(Table6[[#This Row],[EntDept]],DeptsLookup,2,FALSE),"Unknown")</f>
        <v>Unknown</v>
      </c>
      <c r="S324" t="str">
        <f>IFERROR(VLOOKUP(Table6[[#This Row],[Company]],Companies[],3,FALSE),"")</f>
        <v/>
      </c>
    </row>
    <row r="325" spans="8:19" x14ac:dyDescent="0.25">
      <c r="H325" s="11">
        <v>70</v>
      </c>
      <c r="I325" s="11">
        <v>26</v>
      </c>
      <c r="J325" s="11">
        <f>_xlfn.NUMBERVALUE(IF(Table3[[#This Row],[Nature Group]]="91",_xlfn.CONCAT(Table3[[#This Row],[Nature Group]],LEFT(Table3[[#This Row],[Nature Detail]],1)),TEXT(Table3[[#This Row],[Nature Group]],"##")))</f>
        <v>70</v>
      </c>
      <c r="K325" s="19" t="str">
        <f>IFERROR(VLOOKUP(Table3[[#This Row],[Calculated Group]],NatureGroups[],2,FALSE),"Unknown")</f>
        <v>R&amp;D non-rechargeable</v>
      </c>
      <c r="L325" s="19" t="str">
        <f>IF(AND(Table3[[#This Row],[Nature Group]]&gt;=61,Table3[[#This Row],[Nature Group]]&lt;90),VLOOKUP(Table3[[#This Row],[Nature Detail]],ExpenseCodes[],2,FALSE),"N/a")</f>
        <v>X- Travel ground transportation</v>
      </c>
      <c r="N325" s="6">
        <v>43</v>
      </c>
      <c r="O325">
        <v>6</v>
      </c>
      <c r="P325">
        <v>8</v>
      </c>
      <c r="Q325" s="1" t="str">
        <f>Table6[[#This Row],[Entity]]&amp;"-"&amp;Table6[[#This Row],[Department]]</f>
        <v>43-6</v>
      </c>
      <c r="R325" t="str">
        <f>IFERROR(VLOOKUP(Table6[[#This Row],[EntDept]],DeptsLookup,2,FALSE),"Unknown")</f>
        <v>Unknown</v>
      </c>
      <c r="S325" t="str">
        <f>IFERROR(VLOOKUP(Table6[[#This Row],[Company]],Companies[],3,FALSE),"")</f>
        <v/>
      </c>
    </row>
    <row r="326" spans="8:19" x14ac:dyDescent="0.25">
      <c r="H326" s="11">
        <v>70</v>
      </c>
      <c r="I326" s="11">
        <v>27</v>
      </c>
      <c r="J326" s="11">
        <f>_xlfn.NUMBERVALUE(IF(Table3[[#This Row],[Nature Group]]="91",_xlfn.CONCAT(Table3[[#This Row],[Nature Group]],LEFT(Table3[[#This Row],[Nature Detail]],1)),TEXT(Table3[[#This Row],[Nature Group]],"##")))</f>
        <v>70</v>
      </c>
      <c r="K326" s="19" t="str">
        <f>IFERROR(VLOOKUP(Table3[[#This Row],[Calculated Group]],NatureGroups[],2,FALSE),"Unknown")</f>
        <v>R&amp;D non-rechargeable</v>
      </c>
      <c r="L326" s="19" t="str">
        <f>IF(AND(Table3[[#This Row],[Nature Group]]&gt;=61,Table3[[#This Row],[Nature Group]]&lt;90),VLOOKUP(Table3[[#This Row],[Nature Detail]],ExpenseCodes[],2,FALSE),"N/a")</f>
        <v>X- Travel accomodations</v>
      </c>
      <c r="N326" s="6">
        <v>43</v>
      </c>
      <c r="O326">
        <v>6</v>
      </c>
      <c r="P326">
        <v>9</v>
      </c>
      <c r="Q326" s="1" t="str">
        <f>Table6[[#This Row],[Entity]]&amp;"-"&amp;Table6[[#This Row],[Department]]</f>
        <v>43-6</v>
      </c>
      <c r="R326" t="str">
        <f>IFERROR(VLOOKUP(Table6[[#This Row],[EntDept]],DeptsLookup,2,FALSE),"Unknown")</f>
        <v>Unknown</v>
      </c>
      <c r="S326" t="str">
        <f>IFERROR(VLOOKUP(Table6[[#This Row],[Company]],Companies[],3,FALSE),"")</f>
        <v/>
      </c>
    </row>
    <row r="327" spans="8:19" x14ac:dyDescent="0.25">
      <c r="H327" s="11">
        <v>70</v>
      </c>
      <c r="I327" s="11">
        <v>28</v>
      </c>
      <c r="J327" s="11">
        <f>_xlfn.NUMBERVALUE(IF(Table3[[#This Row],[Nature Group]]="91",_xlfn.CONCAT(Table3[[#This Row],[Nature Group]],LEFT(Table3[[#This Row],[Nature Detail]],1)),TEXT(Table3[[#This Row],[Nature Group]],"##")))</f>
        <v>70</v>
      </c>
      <c r="K327" s="19" t="str">
        <f>IFERROR(VLOOKUP(Table3[[#This Row],[Calculated Group]],NatureGroups[],2,FALSE),"Unknown")</f>
        <v>R&amp;D non-rechargeable</v>
      </c>
      <c r="L327" s="19" t="str">
        <f>IF(AND(Table3[[#This Row],[Nature Group]]&gt;=61,Table3[[#This Row],[Nature Group]]&lt;90),VLOOKUP(Table3[[#This Row],[Nature Detail]],ExpenseCodes[],2,FALSE),"N/a")</f>
        <v>X- Travel mileage</v>
      </c>
      <c r="N327" s="6">
        <v>43</v>
      </c>
      <c r="O327">
        <v>6</v>
      </c>
      <c r="P327">
        <v>10</v>
      </c>
      <c r="Q327" s="1" t="str">
        <f>Table6[[#This Row],[Entity]]&amp;"-"&amp;Table6[[#This Row],[Department]]</f>
        <v>43-6</v>
      </c>
      <c r="R327" t="str">
        <f>IFERROR(VLOOKUP(Table6[[#This Row],[EntDept]],DeptsLookup,2,FALSE),"Unknown")</f>
        <v>Unknown</v>
      </c>
      <c r="S327" t="str">
        <f>IFERROR(VLOOKUP(Table6[[#This Row],[Company]],Companies[],3,FALSE),"")</f>
        <v>PBL</v>
      </c>
    </row>
    <row r="328" spans="8:19" x14ac:dyDescent="0.25">
      <c r="H328" s="11">
        <v>70</v>
      </c>
      <c r="I328" s="11">
        <v>29</v>
      </c>
      <c r="J328" s="11">
        <f>_xlfn.NUMBERVALUE(IF(Table3[[#This Row],[Nature Group]]="91",_xlfn.CONCAT(Table3[[#This Row],[Nature Group]],LEFT(Table3[[#This Row],[Nature Detail]],1)),TEXT(Table3[[#This Row],[Nature Group]],"##")))</f>
        <v>70</v>
      </c>
      <c r="K328" s="19" t="str">
        <f>IFERROR(VLOOKUP(Table3[[#This Row],[Calculated Group]],NatureGroups[],2,FALSE),"Unknown")</f>
        <v>R&amp;D non-rechargeable</v>
      </c>
      <c r="L328" s="19" t="str">
        <f>IF(AND(Table3[[#This Row],[Nature Group]]&gt;=61,Table3[[#This Row],[Nature Group]]&lt;90),VLOOKUP(Table3[[#This Row],[Nature Detail]],ExpenseCodes[],2,FALSE),"N/a")</f>
        <v>X- Travel meals</v>
      </c>
      <c r="N328" s="6">
        <v>43</v>
      </c>
      <c r="O328">
        <v>7</v>
      </c>
      <c r="P328">
        <v>0</v>
      </c>
      <c r="Q328" s="1" t="str">
        <f>Table6[[#This Row],[Entity]]&amp;"-"&amp;Table6[[#This Row],[Department]]</f>
        <v>43-7</v>
      </c>
      <c r="R328" t="str">
        <f>IFERROR(VLOOKUP(Table6[[#This Row],[EntDept]],DeptsLookup,2,FALSE),"Unknown")</f>
        <v>Unknown</v>
      </c>
      <c r="S328" t="str">
        <f>IFERROR(VLOOKUP(Table6[[#This Row],[Company]],Companies[],3,FALSE),"")</f>
        <v/>
      </c>
    </row>
    <row r="329" spans="8:19" x14ac:dyDescent="0.25">
      <c r="H329" s="11">
        <v>70</v>
      </c>
      <c r="I329" s="11">
        <v>30</v>
      </c>
      <c r="J329" s="11">
        <f>_xlfn.NUMBERVALUE(IF(Table3[[#This Row],[Nature Group]]="91",_xlfn.CONCAT(Table3[[#This Row],[Nature Group]],LEFT(Table3[[#This Row],[Nature Detail]],1)),TEXT(Table3[[#This Row],[Nature Group]],"##")))</f>
        <v>70</v>
      </c>
      <c r="K329" s="19" t="str">
        <f>IFERROR(VLOOKUP(Table3[[#This Row],[Calculated Group]],NatureGroups[],2,FALSE),"Unknown")</f>
        <v>R&amp;D non-rechargeable</v>
      </c>
      <c r="L329" s="19" t="str">
        <f>IF(AND(Table3[[#This Row],[Nature Group]]&gt;=61,Table3[[#This Row],[Nature Group]]&lt;90),VLOOKUP(Table3[[#This Row],[Nature Detail]],ExpenseCodes[],2,FALSE),"N/a")</f>
        <v>x - Meals and groceries</v>
      </c>
      <c r="N329" s="6">
        <v>43</v>
      </c>
      <c r="O329">
        <v>7</v>
      </c>
      <c r="P329">
        <v>1</v>
      </c>
      <c r="Q329" s="1" t="str">
        <f>Table6[[#This Row],[Entity]]&amp;"-"&amp;Table6[[#This Row],[Department]]</f>
        <v>43-7</v>
      </c>
      <c r="R329" t="str">
        <f>IFERROR(VLOOKUP(Table6[[#This Row],[EntDept]],DeptsLookup,2,FALSE),"Unknown")</f>
        <v>Unknown</v>
      </c>
      <c r="S329" t="str">
        <f>IFERROR(VLOOKUP(Table6[[#This Row],[Company]],Companies[],3,FALSE),"")</f>
        <v/>
      </c>
    </row>
    <row r="330" spans="8:19" x14ac:dyDescent="0.25">
      <c r="H330" s="11">
        <v>70</v>
      </c>
      <c r="I330" s="11">
        <v>31</v>
      </c>
      <c r="J330" s="11">
        <f>_xlfn.NUMBERVALUE(IF(Table3[[#This Row],[Nature Group]]="91",_xlfn.CONCAT(Table3[[#This Row],[Nature Group]],LEFT(Table3[[#This Row],[Nature Detail]],1)),TEXT(Table3[[#This Row],[Nature Group]],"##")))</f>
        <v>70</v>
      </c>
      <c r="K330" s="19" t="str">
        <f>IFERROR(VLOOKUP(Table3[[#This Row],[Calculated Group]],NatureGroups[],2,FALSE),"Unknown")</f>
        <v>R&amp;D non-rechargeable</v>
      </c>
      <c r="L330" s="19" t="str">
        <f>IF(AND(Table3[[#This Row],[Nature Group]]&gt;=61,Table3[[#This Row],[Nature Group]]&lt;90),VLOOKUP(Table3[[#This Row],[Nature Detail]],ExpenseCodes[],2,FALSE),"N/a")</f>
        <v>x - Entertainment</v>
      </c>
      <c r="N330" s="6">
        <v>43</v>
      </c>
      <c r="O330">
        <v>7</v>
      </c>
      <c r="P330">
        <v>2</v>
      </c>
      <c r="Q330" s="1" t="str">
        <f>Table6[[#This Row],[Entity]]&amp;"-"&amp;Table6[[#This Row],[Department]]</f>
        <v>43-7</v>
      </c>
      <c r="R330" t="str">
        <f>IFERROR(VLOOKUP(Table6[[#This Row],[EntDept]],DeptsLookup,2,FALSE),"Unknown")</f>
        <v>Unknown</v>
      </c>
      <c r="S330" t="str">
        <f>IFERROR(VLOOKUP(Table6[[#This Row],[Company]],Companies[],3,FALSE),"")</f>
        <v/>
      </c>
    </row>
    <row r="331" spans="8:19" x14ac:dyDescent="0.25">
      <c r="H331" s="11">
        <v>70</v>
      </c>
      <c r="I331" s="11">
        <v>35</v>
      </c>
      <c r="J331" s="11">
        <f>_xlfn.NUMBERVALUE(IF(Table3[[#This Row],[Nature Group]]="91",_xlfn.CONCAT(Table3[[#This Row],[Nature Group]],LEFT(Table3[[#This Row],[Nature Detail]],1)),TEXT(Table3[[#This Row],[Nature Group]],"##")))</f>
        <v>70</v>
      </c>
      <c r="K331" s="19" t="str">
        <f>IFERROR(VLOOKUP(Table3[[#This Row],[Calculated Group]],NatureGroups[],2,FALSE),"Unknown")</f>
        <v>R&amp;D non-rechargeable</v>
      </c>
      <c r="L331" s="19" t="str">
        <f>IF(AND(Table3[[#This Row],[Nature Group]]&gt;=61,Table3[[#This Row],[Nature Group]]&lt;90),VLOOKUP(Table3[[#This Row],[Nature Detail]],ExpenseCodes[],2,FALSE),"N/a")</f>
        <v>x - Relocation expense</v>
      </c>
      <c r="N331" s="6">
        <v>43</v>
      </c>
      <c r="O331">
        <v>7</v>
      </c>
      <c r="P331">
        <v>4</v>
      </c>
      <c r="Q331" s="1" t="str">
        <f>Table6[[#This Row],[Entity]]&amp;"-"&amp;Table6[[#This Row],[Department]]</f>
        <v>43-7</v>
      </c>
      <c r="R331" t="str">
        <f>IFERROR(VLOOKUP(Table6[[#This Row],[EntDept]],DeptsLookup,2,FALSE),"Unknown")</f>
        <v>Unknown</v>
      </c>
      <c r="S331" t="str">
        <f>IFERROR(VLOOKUP(Table6[[#This Row],[Company]],Companies[],3,FALSE),"")</f>
        <v/>
      </c>
    </row>
    <row r="332" spans="8:19" x14ac:dyDescent="0.25">
      <c r="H332" s="11">
        <v>70</v>
      </c>
      <c r="I332" s="11">
        <v>36</v>
      </c>
      <c r="J332" s="11">
        <f>_xlfn.NUMBERVALUE(IF(Table3[[#This Row],[Nature Group]]="91",_xlfn.CONCAT(Table3[[#This Row],[Nature Group]],LEFT(Table3[[#This Row],[Nature Detail]],1)),TEXT(Table3[[#This Row],[Nature Group]],"##")))</f>
        <v>70</v>
      </c>
      <c r="K332" s="19" t="str">
        <f>IFERROR(VLOOKUP(Table3[[#This Row],[Calculated Group]],NatureGroups[],2,FALSE),"Unknown")</f>
        <v>R&amp;D non-rechargeable</v>
      </c>
      <c r="L332" s="19" t="str">
        <f>IF(AND(Table3[[#This Row],[Nature Group]]&gt;=61,Table3[[#This Row],[Nature Group]]&lt;90),VLOOKUP(Table3[[#This Row],[Nature Detail]],ExpenseCodes[],2,FALSE),"N/a")</f>
        <v>X- Equipment rental</v>
      </c>
      <c r="N332" s="6">
        <v>44</v>
      </c>
      <c r="O332">
        <v>0</v>
      </c>
      <c r="P332">
        <v>0</v>
      </c>
      <c r="Q332" s="1" t="str">
        <f>Table6[[#This Row],[Entity]]&amp;"-"&amp;Table6[[#This Row],[Department]]</f>
        <v>44-0</v>
      </c>
      <c r="R332" t="str">
        <f>IFERROR(VLOOKUP(Table6[[#This Row],[EntDept]],DeptsLookup,2,FALSE),"Unknown")</f>
        <v>No Dept</v>
      </c>
      <c r="S332" t="str">
        <f>IFERROR(VLOOKUP(Table6[[#This Row],[Company]],Companies[],3,FALSE),"")</f>
        <v/>
      </c>
    </row>
    <row r="333" spans="8:19" x14ac:dyDescent="0.25">
      <c r="H333" s="11">
        <v>70</v>
      </c>
      <c r="I333" s="11">
        <v>37</v>
      </c>
      <c r="J333" s="11">
        <f>_xlfn.NUMBERVALUE(IF(Table3[[#This Row],[Nature Group]]="91",_xlfn.CONCAT(Table3[[#This Row],[Nature Group]],LEFT(Table3[[#This Row],[Nature Detail]],1)),TEXT(Table3[[#This Row],[Nature Group]],"##")))</f>
        <v>70</v>
      </c>
      <c r="K333" s="19" t="str">
        <f>IFERROR(VLOOKUP(Table3[[#This Row],[Calculated Group]],NatureGroups[],2,FALSE),"Unknown")</f>
        <v>R&amp;D non-rechargeable</v>
      </c>
      <c r="L333" s="19" t="str">
        <f>IF(AND(Table3[[#This Row],[Nature Group]]&gt;=61,Table3[[#This Row],[Nature Group]]&lt;90),VLOOKUP(Table3[[#This Row],[Nature Detail]],ExpenseCodes[],2,FALSE),"N/a")</f>
        <v>X- Space rental</v>
      </c>
      <c r="N333" s="6">
        <v>44</v>
      </c>
      <c r="O333">
        <v>0</v>
      </c>
      <c r="P333">
        <v>1</v>
      </c>
      <c r="Q333" s="1" t="str">
        <f>Table6[[#This Row],[Entity]]&amp;"-"&amp;Table6[[#This Row],[Department]]</f>
        <v>44-0</v>
      </c>
      <c r="R333" t="str">
        <f>IFERROR(VLOOKUP(Table6[[#This Row],[EntDept]],DeptsLookup,2,FALSE),"Unknown")</f>
        <v>No Dept</v>
      </c>
      <c r="S333" t="str">
        <f>IFERROR(VLOOKUP(Table6[[#This Row],[Company]],Companies[],3,FALSE),"")</f>
        <v/>
      </c>
    </row>
    <row r="334" spans="8:19" x14ac:dyDescent="0.25">
      <c r="H334" s="11">
        <v>70</v>
      </c>
      <c r="I334" s="11">
        <v>38</v>
      </c>
      <c r="J334" s="11">
        <f>_xlfn.NUMBERVALUE(IF(Table3[[#This Row],[Nature Group]]="91",_xlfn.CONCAT(Table3[[#This Row],[Nature Group]],LEFT(Table3[[#This Row],[Nature Detail]],1)),TEXT(Table3[[#This Row],[Nature Group]],"##")))</f>
        <v>70</v>
      </c>
      <c r="K334" s="19" t="str">
        <f>IFERROR(VLOOKUP(Table3[[#This Row],[Calculated Group]],NatureGroups[],2,FALSE),"Unknown")</f>
        <v>R&amp;D non-rechargeable</v>
      </c>
      <c r="L334" s="19" t="str">
        <f>IF(AND(Table3[[#This Row],[Nature Group]]&gt;=61,Table3[[#This Row],[Nature Group]]&lt;90),VLOOKUP(Table3[[#This Row],[Nature Detail]],ExpenseCodes[],2,FALSE),"N/a")</f>
        <v>X - Business Rates</v>
      </c>
      <c r="N334" s="6">
        <v>44</v>
      </c>
      <c r="O334">
        <v>0</v>
      </c>
      <c r="P334">
        <v>2</v>
      </c>
      <c r="Q334" s="1" t="str">
        <f>Table6[[#This Row],[Entity]]&amp;"-"&amp;Table6[[#This Row],[Department]]</f>
        <v>44-0</v>
      </c>
      <c r="R334" t="str">
        <f>IFERROR(VLOOKUP(Table6[[#This Row],[EntDept]],DeptsLookup,2,FALSE),"Unknown")</f>
        <v>No Dept</v>
      </c>
      <c r="S334" t="str">
        <f>IFERROR(VLOOKUP(Table6[[#This Row],[Company]],Companies[],3,FALSE),"")</f>
        <v/>
      </c>
    </row>
    <row r="335" spans="8:19" x14ac:dyDescent="0.25">
      <c r="H335" s="11">
        <v>70</v>
      </c>
      <c r="I335" s="11">
        <v>40</v>
      </c>
      <c r="J335" s="11">
        <f>_xlfn.NUMBERVALUE(IF(Table3[[#This Row],[Nature Group]]="91",_xlfn.CONCAT(Table3[[#This Row],[Nature Group]],LEFT(Table3[[#This Row],[Nature Detail]],1)),TEXT(Table3[[#This Row],[Nature Group]],"##")))</f>
        <v>70</v>
      </c>
      <c r="K335" s="19" t="str">
        <f>IFERROR(VLOOKUP(Table3[[#This Row],[Calculated Group]],NatureGroups[],2,FALSE),"Unknown")</f>
        <v>R&amp;D non-rechargeable</v>
      </c>
      <c r="L335" s="19" t="str">
        <f>IF(AND(Table3[[#This Row],[Nature Group]]&gt;=61,Table3[[#This Row],[Nature Group]]&lt;90),VLOOKUP(Table3[[#This Row],[Nature Detail]],ExpenseCodes[],2,FALSE),"N/a")</f>
        <v>X- Subscriptions, research papers, books, etc</v>
      </c>
      <c r="N335" s="6">
        <v>44</v>
      </c>
      <c r="O335">
        <v>0</v>
      </c>
      <c r="P335">
        <v>3</v>
      </c>
      <c r="Q335" s="1" t="str">
        <f>Table6[[#This Row],[Entity]]&amp;"-"&amp;Table6[[#This Row],[Department]]</f>
        <v>44-0</v>
      </c>
      <c r="R335" t="str">
        <f>IFERROR(VLOOKUP(Table6[[#This Row],[EntDept]],DeptsLookup,2,FALSE),"Unknown")</f>
        <v>No Dept</v>
      </c>
      <c r="S335" t="str">
        <f>IFERROR(VLOOKUP(Table6[[#This Row],[Company]],Companies[],3,FALSE),"")</f>
        <v/>
      </c>
    </row>
    <row r="336" spans="8:19" x14ac:dyDescent="0.25">
      <c r="H336" s="11">
        <v>70</v>
      </c>
      <c r="I336" s="11">
        <v>42</v>
      </c>
      <c r="J336" s="11">
        <f>_xlfn.NUMBERVALUE(IF(Table3[[#This Row],[Nature Group]]="91",_xlfn.CONCAT(Table3[[#This Row],[Nature Group]],LEFT(Table3[[#This Row],[Nature Detail]],1)),TEXT(Table3[[#This Row],[Nature Group]],"##")))</f>
        <v>70</v>
      </c>
      <c r="K336" s="19" t="str">
        <f>IFERROR(VLOOKUP(Table3[[#This Row],[Calculated Group]],NatureGroups[],2,FALSE),"Unknown")</f>
        <v>R&amp;D non-rechargeable</v>
      </c>
      <c r="L336" s="19" t="str">
        <f>IF(AND(Table3[[#This Row],[Nature Group]]&gt;=61,Table3[[#This Row],[Nature Group]]&lt;90),VLOOKUP(Table3[[#This Row],[Nature Detail]],ExpenseCodes[],2,FALSE),"N/a")</f>
        <v>x - Stationary, printing &amp; photocopying</v>
      </c>
      <c r="N336" s="6">
        <v>44</v>
      </c>
      <c r="O336">
        <v>0</v>
      </c>
      <c r="P336">
        <v>10</v>
      </c>
      <c r="Q336" s="1" t="str">
        <f>Table6[[#This Row],[Entity]]&amp;"-"&amp;Table6[[#This Row],[Department]]</f>
        <v>44-0</v>
      </c>
      <c r="R336" t="str">
        <f>IFERROR(VLOOKUP(Table6[[#This Row],[EntDept]],DeptsLookup,2,FALSE),"Unknown")</f>
        <v>No Dept</v>
      </c>
      <c r="S336" t="str">
        <f>IFERROR(VLOOKUP(Table6[[#This Row],[Company]],Companies[],3,FALSE),"")</f>
        <v>PBL</v>
      </c>
    </row>
    <row r="337" spans="8:19" x14ac:dyDescent="0.25">
      <c r="H337" s="11">
        <v>70</v>
      </c>
      <c r="I337" s="11">
        <v>43</v>
      </c>
      <c r="J337" s="11">
        <f>_xlfn.NUMBERVALUE(IF(Table3[[#This Row],[Nature Group]]="91",_xlfn.CONCAT(Table3[[#This Row],[Nature Group]],LEFT(Table3[[#This Row],[Nature Detail]],1)),TEXT(Table3[[#This Row],[Nature Group]],"##")))</f>
        <v>70</v>
      </c>
      <c r="K337" s="19" t="str">
        <f>IFERROR(VLOOKUP(Table3[[#This Row],[Calculated Group]],NatureGroups[],2,FALSE),"Unknown")</f>
        <v>R&amp;D non-rechargeable</v>
      </c>
      <c r="L337" s="19" t="str">
        <f>IF(AND(Table3[[#This Row],[Nature Group]]&gt;=61,Table3[[#This Row],[Nature Group]]&lt;90),VLOOKUP(Table3[[#This Row],[Nature Detail]],ExpenseCodes[],2,FALSE),"N/a")</f>
        <v>x - Phones and internet charges</v>
      </c>
      <c r="N337" s="6">
        <v>44</v>
      </c>
      <c r="O337">
        <v>0</v>
      </c>
      <c r="P337">
        <v>20</v>
      </c>
      <c r="Q337" s="1" t="str">
        <f>Table6[[#This Row],[Entity]]&amp;"-"&amp;Table6[[#This Row],[Department]]</f>
        <v>44-0</v>
      </c>
      <c r="R337" t="str">
        <f>IFERROR(VLOOKUP(Table6[[#This Row],[EntDept]],DeptsLookup,2,FALSE),"Unknown")</f>
        <v>No Dept</v>
      </c>
      <c r="S337" t="str">
        <f>IFERROR(VLOOKUP(Table6[[#This Row],[Company]],Companies[],3,FALSE),"")</f>
        <v>PBT</v>
      </c>
    </row>
    <row r="338" spans="8:19" x14ac:dyDescent="0.25">
      <c r="H338" s="11">
        <v>70</v>
      </c>
      <c r="I338" s="11">
        <v>44</v>
      </c>
      <c r="J338" s="11">
        <f>_xlfn.NUMBERVALUE(IF(Table3[[#This Row],[Nature Group]]="91",_xlfn.CONCAT(Table3[[#This Row],[Nature Group]],LEFT(Table3[[#This Row],[Nature Detail]],1)),TEXT(Table3[[#This Row],[Nature Group]],"##")))</f>
        <v>70</v>
      </c>
      <c r="K338" s="19" t="str">
        <f>IFERROR(VLOOKUP(Table3[[#This Row],[Calculated Group]],NatureGroups[],2,FALSE),"Unknown")</f>
        <v>R&amp;D non-rechargeable</v>
      </c>
      <c r="L338" s="19" t="str">
        <f>IF(AND(Table3[[#This Row],[Nature Group]]&gt;=61,Table3[[#This Row],[Nature Group]]&lt;90),VLOOKUP(Table3[[#This Row],[Nature Detail]],ExpenseCodes[],2,FALSE),"N/a")</f>
        <v xml:space="preserve">X- Postage, courrier and customs (not inventory) </v>
      </c>
      <c r="N338" s="6">
        <v>44</v>
      </c>
      <c r="O338">
        <v>0</v>
      </c>
      <c r="P338">
        <v>40</v>
      </c>
      <c r="Q338" s="1" t="str">
        <f>Table6[[#This Row],[Entity]]&amp;"-"&amp;Table6[[#This Row],[Department]]</f>
        <v>44-0</v>
      </c>
      <c r="R338" t="str">
        <f>IFERROR(VLOOKUP(Table6[[#This Row],[EntDept]],DeptsLookup,2,FALSE),"Unknown")</f>
        <v>No Dept</v>
      </c>
      <c r="S338" t="str">
        <f>IFERROR(VLOOKUP(Table6[[#This Row],[Company]],Companies[],3,FALSE),"")</f>
        <v>PLI</v>
      </c>
    </row>
    <row r="339" spans="8:19" x14ac:dyDescent="0.25">
      <c r="H339" s="11">
        <v>70</v>
      </c>
      <c r="I339" s="11">
        <v>45</v>
      </c>
      <c r="J339" s="11">
        <f>_xlfn.NUMBERVALUE(IF(Table3[[#This Row],[Nature Group]]="91",_xlfn.CONCAT(Table3[[#This Row],[Nature Group]],LEFT(Table3[[#This Row],[Nature Detail]],1)),TEXT(Table3[[#This Row],[Nature Group]],"##")))</f>
        <v>70</v>
      </c>
      <c r="K339" s="19" t="str">
        <f>IFERROR(VLOOKUP(Table3[[#This Row],[Calculated Group]],NatureGroups[],2,FALSE),"Unknown")</f>
        <v>R&amp;D non-rechargeable</v>
      </c>
      <c r="L339" s="19" t="str">
        <f>IF(AND(Table3[[#This Row],[Nature Group]]&gt;=61,Table3[[#This Row],[Nature Group]]&lt;90),VLOOKUP(Table3[[#This Row],[Nature Detail]],ExpenseCodes[],2,FALSE),"N/a")</f>
        <v>X- Energy costs</v>
      </c>
      <c r="N339" s="6">
        <v>44</v>
      </c>
      <c r="O339">
        <v>0</v>
      </c>
      <c r="P339">
        <v>43</v>
      </c>
      <c r="Q339" s="1" t="str">
        <f>Table6[[#This Row],[Entity]]&amp;"-"&amp;Table6[[#This Row],[Department]]</f>
        <v>44-0</v>
      </c>
      <c r="R339" t="str">
        <f>IFERROR(VLOOKUP(Table6[[#This Row],[EntDept]],DeptsLookup,2,FALSE),"Unknown")</f>
        <v>No Dept</v>
      </c>
      <c r="S339" t="str">
        <f>IFERROR(VLOOKUP(Table6[[#This Row],[Company]],Companies[],3,FALSE),"")</f>
        <v>PBP</v>
      </c>
    </row>
    <row r="340" spans="8:19" x14ac:dyDescent="0.25">
      <c r="H340" s="11">
        <v>70</v>
      </c>
      <c r="I340" s="11">
        <v>46</v>
      </c>
      <c r="J340" s="11">
        <f>_xlfn.NUMBERVALUE(IF(Table3[[#This Row],[Nature Group]]="91",_xlfn.CONCAT(Table3[[#This Row],[Nature Group]],LEFT(Table3[[#This Row],[Nature Detail]],1)),TEXT(Table3[[#This Row],[Nature Group]],"##")))</f>
        <v>70</v>
      </c>
      <c r="K340" s="19" t="str">
        <f>IFERROR(VLOOKUP(Table3[[#This Row],[Calculated Group]],NatureGroups[],2,FALSE),"Unknown")</f>
        <v>R&amp;D non-rechargeable</v>
      </c>
      <c r="L340" s="19" t="str">
        <f>IF(AND(Table3[[#This Row],[Nature Group]]&gt;=61,Table3[[#This Row],[Nature Group]]&lt;90),VLOOKUP(Table3[[#This Row],[Nature Detail]],ExpenseCodes[],2,FALSE),"N/a")</f>
        <v>X- Processing fees</v>
      </c>
      <c r="N340" s="6">
        <v>44</v>
      </c>
      <c r="O340">
        <v>1</v>
      </c>
      <c r="P340">
        <v>1</v>
      </c>
      <c r="Q340" s="1" t="str">
        <f>Table6[[#This Row],[Entity]]&amp;"-"&amp;Table6[[#This Row],[Department]]</f>
        <v>44-1</v>
      </c>
      <c r="R340" t="str">
        <f>IFERROR(VLOOKUP(Table6[[#This Row],[EntDept]],DeptsLookup,2,FALSE),"Unknown")</f>
        <v>Unknown</v>
      </c>
      <c r="S340" t="str">
        <f>IFERROR(VLOOKUP(Table6[[#This Row],[Company]],Companies[],3,FALSE),"")</f>
        <v/>
      </c>
    </row>
    <row r="341" spans="8:19" x14ac:dyDescent="0.25">
      <c r="H341" s="11">
        <v>70</v>
      </c>
      <c r="I341" s="11">
        <v>47</v>
      </c>
      <c r="J341" s="11">
        <f>_xlfn.NUMBERVALUE(IF(Table3[[#This Row],[Nature Group]]="91",_xlfn.CONCAT(Table3[[#This Row],[Nature Group]],LEFT(Table3[[#This Row],[Nature Detail]],1)),TEXT(Table3[[#This Row],[Nature Group]],"##")))</f>
        <v>70</v>
      </c>
      <c r="K341" s="19" t="str">
        <f>IFERROR(VLOOKUP(Table3[[#This Row],[Calculated Group]],NatureGroups[],2,FALSE),"Unknown")</f>
        <v>R&amp;D non-rechargeable</v>
      </c>
      <c r="L341" s="19" t="str">
        <f>IF(AND(Table3[[#This Row],[Nature Group]]&gt;=61,Table3[[#This Row],[Nature Group]]&lt;90),VLOOKUP(Table3[[#This Row],[Nature Detail]],ExpenseCodes[],2,FALSE),"N/a")</f>
        <v>X - Outsourced manufacturing</v>
      </c>
      <c r="N341" s="6">
        <v>44</v>
      </c>
      <c r="O341">
        <v>1</v>
      </c>
      <c r="P341">
        <v>2</v>
      </c>
      <c r="Q341" s="1" t="str">
        <f>Table6[[#This Row],[Entity]]&amp;"-"&amp;Table6[[#This Row],[Department]]</f>
        <v>44-1</v>
      </c>
      <c r="R341" t="str">
        <f>IFERROR(VLOOKUP(Table6[[#This Row],[EntDept]],DeptsLookup,2,FALSE),"Unknown")</f>
        <v>Unknown</v>
      </c>
      <c r="S341" t="str">
        <f>IFERROR(VLOOKUP(Table6[[#This Row],[Company]],Companies[],3,FALSE),"")</f>
        <v/>
      </c>
    </row>
    <row r="342" spans="8:19" x14ac:dyDescent="0.25">
      <c r="H342" s="11">
        <v>70</v>
      </c>
      <c r="I342" s="11">
        <v>50</v>
      </c>
      <c r="J342" s="11">
        <f>_xlfn.NUMBERVALUE(IF(Table3[[#This Row],[Nature Group]]="91",_xlfn.CONCAT(Table3[[#This Row],[Nature Group]],LEFT(Table3[[#This Row],[Nature Detail]],1)),TEXT(Table3[[#This Row],[Nature Group]],"##")))</f>
        <v>70</v>
      </c>
      <c r="K342" s="19" t="str">
        <f>IFERROR(VLOOKUP(Table3[[#This Row],[Calculated Group]],NatureGroups[],2,FALSE),"Unknown")</f>
        <v>R&amp;D non-rechargeable</v>
      </c>
      <c r="L342" s="19" t="str">
        <f>IF(AND(Table3[[#This Row],[Nature Group]]&gt;=61,Table3[[#This Row],[Nature Group]]&lt;90),VLOOKUP(Table3[[#This Row],[Nature Detail]],ExpenseCodes[],2,FALSE),"N/a")</f>
        <v>X- Taxes and levies</v>
      </c>
      <c r="N342" s="6">
        <v>44</v>
      </c>
      <c r="O342">
        <v>3</v>
      </c>
      <c r="P342">
        <v>0</v>
      </c>
      <c r="Q342" s="1" t="str">
        <f>Table6[[#This Row],[Entity]]&amp;"-"&amp;Table6[[#This Row],[Department]]</f>
        <v>44-3</v>
      </c>
      <c r="R342" t="str">
        <f>IFERROR(VLOOKUP(Table6[[#This Row],[EntDept]],DeptsLookup,2,FALSE),"Unknown")</f>
        <v>Unknown</v>
      </c>
      <c r="S342" t="str">
        <f>IFERROR(VLOOKUP(Table6[[#This Row],[Company]],Companies[],3,FALSE),"")</f>
        <v/>
      </c>
    </row>
    <row r="343" spans="8:19" x14ac:dyDescent="0.25">
      <c r="H343" s="11">
        <v>70</v>
      </c>
      <c r="I343" s="11">
        <v>55</v>
      </c>
      <c r="J343" s="11">
        <f>_xlfn.NUMBERVALUE(IF(Table3[[#This Row],[Nature Group]]="91",_xlfn.CONCAT(Table3[[#This Row],[Nature Group]],LEFT(Table3[[#This Row],[Nature Detail]],1)),TEXT(Table3[[#This Row],[Nature Group]],"##")))</f>
        <v>70</v>
      </c>
      <c r="K343" s="19" t="str">
        <f>IFERROR(VLOOKUP(Table3[[#This Row],[Calculated Group]],NatureGroups[],2,FALSE),"Unknown")</f>
        <v>R&amp;D non-rechargeable</v>
      </c>
      <c r="L343" s="19" t="str">
        <f>IF(AND(Table3[[#This Row],[Nature Group]]&gt;=61,Table3[[#This Row],[Nature Group]]&lt;90),VLOOKUP(Table3[[#This Row],[Nature Detail]],ExpenseCodes[],2,FALSE),"N/a")</f>
        <v>X- Property insurance</v>
      </c>
      <c r="N343" s="6">
        <v>44</v>
      </c>
      <c r="O343">
        <v>3</v>
      </c>
      <c r="P343">
        <v>1</v>
      </c>
      <c r="Q343" s="1" t="str">
        <f>Table6[[#This Row],[Entity]]&amp;"-"&amp;Table6[[#This Row],[Department]]</f>
        <v>44-3</v>
      </c>
      <c r="R343" t="str">
        <f>IFERROR(VLOOKUP(Table6[[#This Row],[EntDept]],DeptsLookup,2,FALSE),"Unknown")</f>
        <v>Unknown</v>
      </c>
      <c r="S343" t="str">
        <f>IFERROR(VLOOKUP(Table6[[#This Row],[Company]],Companies[],3,FALSE),"")</f>
        <v/>
      </c>
    </row>
    <row r="344" spans="8:19" x14ac:dyDescent="0.25">
      <c r="H344" s="11">
        <v>70</v>
      </c>
      <c r="I344" s="11">
        <v>56</v>
      </c>
      <c r="J344" s="11">
        <f>_xlfn.NUMBERVALUE(IF(Table3[[#This Row],[Nature Group]]="91",_xlfn.CONCAT(Table3[[#This Row],[Nature Group]],LEFT(Table3[[#This Row],[Nature Detail]],1)),TEXT(Table3[[#This Row],[Nature Group]],"##")))</f>
        <v>70</v>
      </c>
      <c r="K344" s="19" t="str">
        <f>IFERROR(VLOOKUP(Table3[[#This Row],[Calculated Group]],NatureGroups[],2,FALSE),"Unknown")</f>
        <v>R&amp;D non-rechargeable</v>
      </c>
      <c r="L344" s="19" t="str">
        <f>IF(AND(Table3[[#This Row],[Nature Group]]&gt;=61,Table3[[#This Row],[Nature Group]]&lt;90),VLOOKUP(Table3[[#This Row],[Nature Detail]],ExpenseCodes[],2,FALSE),"N/a")</f>
        <v>X- Business interruption insurance</v>
      </c>
      <c r="N344" s="6">
        <v>44</v>
      </c>
      <c r="O344">
        <v>5</v>
      </c>
      <c r="P344">
        <v>0</v>
      </c>
      <c r="Q344" s="1" t="str">
        <f>Table6[[#This Row],[Entity]]&amp;"-"&amp;Table6[[#This Row],[Department]]</f>
        <v>44-5</v>
      </c>
      <c r="R344" t="str">
        <f>IFERROR(VLOOKUP(Table6[[#This Row],[EntDept]],DeptsLookup,2,FALSE),"Unknown")</f>
        <v>Unknown</v>
      </c>
      <c r="S344" t="str">
        <f>IFERROR(VLOOKUP(Table6[[#This Row],[Company]],Companies[],3,FALSE),"")</f>
        <v/>
      </c>
    </row>
    <row r="345" spans="8:19" x14ac:dyDescent="0.25">
      <c r="H345" s="11">
        <v>70</v>
      </c>
      <c r="I345" s="11">
        <v>57</v>
      </c>
      <c r="J345" s="11">
        <f>_xlfn.NUMBERVALUE(IF(Table3[[#This Row],[Nature Group]]="91",_xlfn.CONCAT(Table3[[#This Row],[Nature Group]],LEFT(Table3[[#This Row],[Nature Detail]],1)),TEXT(Table3[[#This Row],[Nature Group]],"##")))</f>
        <v>70</v>
      </c>
      <c r="K345" s="19" t="str">
        <f>IFERROR(VLOOKUP(Table3[[#This Row],[Calculated Group]],NatureGroups[],2,FALSE),"Unknown")</f>
        <v>R&amp;D non-rechargeable</v>
      </c>
      <c r="L345" s="19" t="str">
        <f>IF(AND(Table3[[#This Row],[Nature Group]]&gt;=61,Table3[[#This Row],[Nature Group]]&lt;90),VLOOKUP(Table3[[#This Row],[Nature Detail]],ExpenseCodes[],2,FALSE),"N/a")</f>
        <v>x - Directors &amp; Officers insurance</v>
      </c>
      <c r="N345" s="6">
        <v>44</v>
      </c>
      <c r="O345">
        <v>5</v>
      </c>
      <c r="P345">
        <v>1</v>
      </c>
      <c r="Q345" s="1" t="str">
        <f>Table6[[#This Row],[Entity]]&amp;"-"&amp;Table6[[#This Row],[Department]]</f>
        <v>44-5</v>
      </c>
      <c r="R345" t="str">
        <f>IFERROR(VLOOKUP(Table6[[#This Row],[EntDept]],DeptsLookup,2,FALSE),"Unknown")</f>
        <v>Unknown</v>
      </c>
      <c r="S345" t="str">
        <f>IFERROR(VLOOKUP(Table6[[#This Row],[Company]],Companies[],3,FALSE),"")</f>
        <v/>
      </c>
    </row>
    <row r="346" spans="8:19" x14ac:dyDescent="0.25">
      <c r="H346" s="11">
        <v>70</v>
      </c>
      <c r="I346" s="11">
        <v>60</v>
      </c>
      <c r="J346" s="11">
        <f>_xlfn.NUMBERVALUE(IF(Table3[[#This Row],[Nature Group]]="91",_xlfn.CONCAT(Table3[[#This Row],[Nature Group]],LEFT(Table3[[#This Row],[Nature Detail]],1)),TEXT(Table3[[#This Row],[Nature Group]],"##")))</f>
        <v>70</v>
      </c>
      <c r="K346" s="19" t="str">
        <f>IFERROR(VLOOKUP(Table3[[#This Row],[Calculated Group]],NatureGroups[],2,FALSE),"Unknown")</f>
        <v>R&amp;D non-rechargeable</v>
      </c>
      <c r="L346" s="19" t="str">
        <f>IF(AND(Table3[[#This Row],[Nature Group]]&gt;=61,Table3[[#This Row],[Nature Group]]&lt;90),VLOOKUP(Table3[[#This Row],[Nature Detail]],ExpenseCodes[],2,FALSE),"N/a")</f>
        <v>x - Donations</v>
      </c>
      <c r="N346" s="6">
        <v>70</v>
      </c>
      <c r="O346">
        <v>0</v>
      </c>
      <c r="P346">
        <v>0</v>
      </c>
      <c r="Q346" s="1" t="str">
        <f>Table6[[#This Row],[Entity]]&amp;"-"&amp;Table6[[#This Row],[Department]]</f>
        <v>70-0</v>
      </c>
      <c r="R346" t="str">
        <f>IFERROR(VLOOKUP(Table6[[#This Row],[EntDept]],DeptsLookup,2,FALSE),"Unknown")</f>
        <v>No Dept</v>
      </c>
      <c r="S346" t="str">
        <f>IFERROR(VLOOKUP(Table6[[#This Row],[Company]],Companies[],3,FALSE),"")</f>
        <v/>
      </c>
    </row>
    <row r="347" spans="8:19" x14ac:dyDescent="0.25">
      <c r="H347" s="11">
        <v>70</v>
      </c>
      <c r="I347" s="11">
        <v>61</v>
      </c>
      <c r="J347" s="11">
        <f>_xlfn.NUMBERVALUE(IF(Table3[[#This Row],[Nature Group]]="91",_xlfn.CONCAT(Table3[[#This Row],[Nature Group]],LEFT(Table3[[#This Row],[Nature Detail]],1)),TEXT(Table3[[#This Row],[Nature Group]],"##")))</f>
        <v>70</v>
      </c>
      <c r="K347" s="19" t="str">
        <f>IFERROR(VLOOKUP(Table3[[#This Row],[Calculated Group]],NatureGroups[],2,FALSE),"Unknown")</f>
        <v>R&amp;D non-rechargeable</v>
      </c>
      <c r="L347" s="19" t="str">
        <f>IF(AND(Table3[[#This Row],[Nature Group]]&gt;=61,Table3[[#This Row],[Nature Group]]&lt;90),VLOOKUP(Table3[[#This Row],[Nature Detail]],ExpenseCodes[],2,FALSE),"N/a")</f>
        <v>x - Office functions</v>
      </c>
      <c r="N347" s="6">
        <v>70</v>
      </c>
      <c r="O347">
        <v>0</v>
      </c>
      <c r="P347">
        <v>40</v>
      </c>
      <c r="Q347" s="1" t="str">
        <f>Table6[[#This Row],[Entity]]&amp;"-"&amp;Table6[[#This Row],[Department]]</f>
        <v>70-0</v>
      </c>
      <c r="R347" t="str">
        <f>IFERROR(VLOOKUP(Table6[[#This Row],[EntDept]],DeptsLookup,2,FALSE),"Unknown")</f>
        <v>No Dept</v>
      </c>
      <c r="S347" t="str">
        <f>IFERROR(VLOOKUP(Table6[[#This Row],[Company]],Companies[],3,FALSE),"")</f>
        <v>PLI</v>
      </c>
    </row>
    <row r="348" spans="8:19" x14ac:dyDescent="0.25">
      <c r="H348" s="11">
        <v>70</v>
      </c>
      <c r="I348" s="11">
        <v>65</v>
      </c>
      <c r="J348" s="11">
        <f>_xlfn.NUMBERVALUE(IF(Table3[[#This Row],[Nature Group]]="91",_xlfn.CONCAT(Table3[[#This Row],[Nature Group]],LEFT(Table3[[#This Row],[Nature Detail]],1)),TEXT(Table3[[#This Row],[Nature Group]],"##")))</f>
        <v>70</v>
      </c>
      <c r="K348" s="19" t="str">
        <f>IFERROR(VLOOKUP(Table3[[#This Row],[Calculated Group]],NatureGroups[],2,FALSE),"Unknown")</f>
        <v>R&amp;D non-rechargeable</v>
      </c>
      <c r="L348" s="19" t="str">
        <f>IF(AND(Table3[[#This Row],[Nature Group]]&gt;=61,Table3[[#This Row],[Nature Group]]&lt;90),VLOOKUP(Table3[[#This Row],[Nature Detail]],ExpenseCodes[],2,FALSE),"N/a")</f>
        <v>X- Packaging supplies</v>
      </c>
      <c r="N348" s="6">
        <v>70</v>
      </c>
      <c r="O348">
        <v>1</v>
      </c>
      <c r="P348">
        <v>0</v>
      </c>
      <c r="Q348" s="1" t="str">
        <f>Table6[[#This Row],[Entity]]&amp;"-"&amp;Table6[[#This Row],[Department]]</f>
        <v>70-1</v>
      </c>
      <c r="R348" t="str">
        <f>IFERROR(VLOOKUP(Table6[[#This Row],[EntDept]],DeptsLookup,2,FALSE),"Unknown")</f>
        <v>Unknown</v>
      </c>
      <c r="S348" t="str">
        <f>IFERROR(VLOOKUP(Table6[[#This Row],[Company]],Companies[],3,FALSE),"")</f>
        <v/>
      </c>
    </row>
    <row r="349" spans="8:19" x14ac:dyDescent="0.25">
      <c r="H349" s="11">
        <v>70</v>
      </c>
      <c r="I349" s="11">
        <v>66</v>
      </c>
      <c r="J349" s="11">
        <f>_xlfn.NUMBERVALUE(IF(Table3[[#This Row],[Nature Group]]="91",_xlfn.CONCAT(Table3[[#This Row],[Nature Group]],LEFT(Table3[[#This Row],[Nature Detail]],1)),TEXT(Table3[[#This Row],[Nature Group]],"##")))</f>
        <v>70</v>
      </c>
      <c r="K349" s="19" t="str">
        <f>IFERROR(VLOOKUP(Table3[[#This Row],[Calculated Group]],NatureGroups[],2,FALSE),"Unknown")</f>
        <v>R&amp;D non-rechargeable</v>
      </c>
      <c r="L349" s="19" t="str">
        <f>IF(AND(Table3[[#This Row],[Nature Group]]&gt;=61,Table3[[#This Row],[Nature Group]]&lt;90),VLOOKUP(Table3[[#This Row],[Nature Detail]],ExpenseCodes[],2,FALSE),"N/a")</f>
        <v>X- Consumables</v>
      </c>
    </row>
    <row r="350" spans="8:19" x14ac:dyDescent="0.25">
      <c r="H350" s="11">
        <v>70</v>
      </c>
      <c r="I350" s="11">
        <v>67</v>
      </c>
      <c r="J350" s="11">
        <f>_xlfn.NUMBERVALUE(IF(Table3[[#This Row],[Nature Group]]="91",_xlfn.CONCAT(Table3[[#This Row],[Nature Group]],LEFT(Table3[[#This Row],[Nature Detail]],1)),TEXT(Table3[[#This Row],[Nature Group]],"##")))</f>
        <v>70</v>
      </c>
      <c r="K350" s="19" t="str">
        <f>IFERROR(VLOOKUP(Table3[[#This Row],[Calculated Group]],NatureGroups[],2,FALSE),"Unknown")</f>
        <v>R&amp;D non-rechargeable</v>
      </c>
      <c r="L350" s="19" t="str">
        <f>IF(AND(Table3[[#This Row],[Nature Group]]&gt;=61,Table3[[#This Row],[Nature Group]]&lt;90),VLOOKUP(Table3[[#This Row],[Nature Detail]],ExpenseCodes[],2,FALSE),"N/a")</f>
        <v>X-  Hardware</v>
      </c>
    </row>
    <row r="351" spans="8:19" x14ac:dyDescent="0.25">
      <c r="H351" s="11">
        <v>70</v>
      </c>
      <c r="I351" s="11">
        <v>68</v>
      </c>
      <c r="J351" s="11">
        <f>_xlfn.NUMBERVALUE(IF(Table3[[#This Row],[Nature Group]]="91",_xlfn.CONCAT(Table3[[#This Row],[Nature Group]],LEFT(Table3[[#This Row],[Nature Detail]],1)),TEXT(Table3[[#This Row],[Nature Group]],"##")))</f>
        <v>70</v>
      </c>
      <c r="K351" s="19" t="str">
        <f>IFERROR(VLOOKUP(Table3[[#This Row],[Calculated Group]],NatureGroups[],2,FALSE),"Unknown")</f>
        <v>R&amp;D non-rechargeable</v>
      </c>
      <c r="L351" s="19" t="str">
        <f>IF(AND(Table3[[#This Row],[Nature Group]]&gt;=61,Table3[[#This Row],[Nature Group]]&lt;90),VLOOKUP(Table3[[#This Row],[Nature Detail]],ExpenseCodes[],2,FALSE),"N/a")</f>
        <v>x - Repairs and maintenance</v>
      </c>
    </row>
    <row r="352" spans="8:19" x14ac:dyDescent="0.25">
      <c r="H352" s="11">
        <v>70</v>
      </c>
      <c r="I352" s="11">
        <v>69</v>
      </c>
      <c r="J352" s="11">
        <f>_xlfn.NUMBERVALUE(IF(Table3[[#This Row],[Nature Group]]="91",_xlfn.CONCAT(Table3[[#This Row],[Nature Group]],LEFT(Table3[[#This Row],[Nature Detail]],1)),TEXT(Table3[[#This Row],[Nature Group]],"##")))</f>
        <v>70</v>
      </c>
      <c r="K352" s="19" t="str">
        <f>IFERROR(VLOOKUP(Table3[[#This Row],[Calculated Group]],NatureGroups[],2,FALSE),"Unknown")</f>
        <v>R&amp;D non-rechargeable</v>
      </c>
      <c r="L352" s="19" t="str">
        <f>IF(AND(Table3[[#This Row],[Nature Group]]&gt;=61,Table3[[#This Row],[Nature Group]]&lt;90),VLOOKUP(Table3[[#This Row],[Nature Detail]],ExpenseCodes[],2,FALSE),"N/a")</f>
        <v>x - Clothing laundry</v>
      </c>
    </row>
    <row r="353" spans="8:12" x14ac:dyDescent="0.25">
      <c r="H353" s="11">
        <v>70</v>
      </c>
      <c r="I353" s="11">
        <v>70</v>
      </c>
      <c r="J353" s="11">
        <f>_xlfn.NUMBERVALUE(IF(Table3[[#This Row],[Nature Group]]="91",_xlfn.CONCAT(Table3[[#This Row],[Nature Group]],LEFT(Table3[[#This Row],[Nature Detail]],1)),TEXT(Table3[[#This Row],[Nature Group]],"##")))</f>
        <v>70</v>
      </c>
      <c r="K353" s="19" t="str">
        <f>IFERROR(VLOOKUP(Table3[[#This Row],[Calculated Group]],NatureGroups[],2,FALSE),"Unknown")</f>
        <v>R&amp;D non-rechargeable</v>
      </c>
      <c r="L353" s="19" t="str">
        <f>IF(AND(Table3[[#This Row],[Nature Group]]&gt;=61,Table3[[#This Row],[Nature Group]]&lt;90),VLOOKUP(Table3[[#This Row],[Nature Detail]],ExpenseCodes[],2,FALSE),"N/a")</f>
        <v>x - Protective wear</v>
      </c>
    </row>
    <row r="354" spans="8:12" x14ac:dyDescent="0.25">
      <c r="H354" s="11">
        <v>70</v>
      </c>
      <c r="I354" s="11">
        <v>71</v>
      </c>
      <c r="J354" s="11">
        <f>_xlfn.NUMBERVALUE(IF(Table3[[#This Row],[Nature Group]]="91",_xlfn.CONCAT(Table3[[#This Row],[Nature Group]],LEFT(Table3[[#This Row],[Nature Detail]],1)),TEXT(Table3[[#This Row],[Nature Group]],"##")))</f>
        <v>70</v>
      </c>
      <c r="K354" s="19" t="str">
        <f>IFERROR(VLOOKUP(Table3[[#This Row],[Calculated Group]],NatureGroups[],2,FALSE),"Unknown")</f>
        <v>R&amp;D non-rechargeable</v>
      </c>
      <c r="L354" s="19" t="str">
        <f>IF(AND(Table3[[#This Row],[Nature Group]]&gt;=61,Table3[[#This Row],[Nature Group]]&lt;90),VLOOKUP(Table3[[#This Row],[Nature Detail]],ExpenseCodes[],2,FALSE),"N/a")</f>
        <v>x - Health &amp; safety</v>
      </c>
    </row>
    <row r="355" spans="8:12" x14ac:dyDescent="0.25">
      <c r="H355" s="11">
        <v>70</v>
      </c>
      <c r="I355" s="11">
        <v>72</v>
      </c>
      <c r="J355" s="11">
        <f>_xlfn.NUMBERVALUE(IF(Table3[[#This Row],[Nature Group]]="91",_xlfn.CONCAT(Table3[[#This Row],[Nature Group]],LEFT(Table3[[#This Row],[Nature Detail]],1)),TEXT(Table3[[#This Row],[Nature Group]],"##")))</f>
        <v>70</v>
      </c>
      <c r="K355" s="19" t="str">
        <f>IFERROR(VLOOKUP(Table3[[#This Row],[Calculated Group]],NatureGroups[],2,FALSE),"Unknown")</f>
        <v>R&amp;D non-rechargeable</v>
      </c>
      <c r="L355" s="19" t="str">
        <f>IF(AND(Table3[[#This Row],[Nature Group]]&gt;=61,Table3[[#This Row],[Nature Group]]&lt;90),VLOOKUP(Table3[[#This Row],[Nature Detail]],ExpenseCodes[],2,FALSE),"N/a")</f>
        <v>x - Waste disposal</v>
      </c>
    </row>
    <row r="356" spans="8:12" x14ac:dyDescent="0.25">
      <c r="H356" s="11">
        <v>70</v>
      </c>
      <c r="I356" s="11">
        <v>73</v>
      </c>
      <c r="J356" s="11">
        <f>_xlfn.NUMBERVALUE(IF(Table3[[#This Row],[Nature Group]]="91",_xlfn.CONCAT(Table3[[#This Row],[Nature Group]],LEFT(Table3[[#This Row],[Nature Detail]],1)),TEXT(Table3[[#This Row],[Nature Group]],"##")))</f>
        <v>70</v>
      </c>
      <c r="K356" s="19" t="str">
        <f>IFERROR(VLOOKUP(Table3[[#This Row],[Calculated Group]],NatureGroups[],2,FALSE),"Unknown")</f>
        <v>R&amp;D non-rechargeable</v>
      </c>
      <c r="L356" s="19" t="str">
        <f>IF(AND(Table3[[#This Row],[Nature Group]]&gt;=61,Table3[[#This Row],[Nature Group]]&lt;90),VLOOKUP(Table3[[#This Row],[Nature Detail]],ExpenseCodes[],2,FALSE),"N/a")</f>
        <v>x - Cleaning services</v>
      </c>
    </row>
    <row r="357" spans="8:12" x14ac:dyDescent="0.25">
      <c r="H357" s="11">
        <v>70</v>
      </c>
      <c r="I357" s="11">
        <v>74</v>
      </c>
      <c r="J357" s="11">
        <f>_xlfn.NUMBERVALUE(IF(Table3[[#This Row],[Nature Group]]="91",_xlfn.CONCAT(Table3[[#This Row],[Nature Group]],LEFT(Table3[[#This Row],[Nature Detail]],1)),TEXT(Table3[[#This Row],[Nature Group]],"##")))</f>
        <v>70</v>
      </c>
      <c r="K357" s="19" t="str">
        <f>IFERROR(VLOOKUP(Table3[[#This Row],[Calculated Group]],NatureGroups[],2,FALSE),"Unknown")</f>
        <v>R&amp;D non-rechargeable</v>
      </c>
      <c r="L357" s="19" t="str">
        <f>IF(AND(Table3[[#This Row],[Nature Group]]&gt;=61,Table3[[#This Row],[Nature Group]]&lt;90),VLOOKUP(Table3[[#This Row],[Nature Detail]],ExpenseCodes[],2,FALSE),"N/a")</f>
        <v>x - Maintenance and warranty contracts &amp; calibration</v>
      </c>
    </row>
    <row r="358" spans="8:12" x14ac:dyDescent="0.25">
      <c r="H358" s="11">
        <v>70</v>
      </c>
      <c r="I358" s="11">
        <v>76</v>
      </c>
      <c r="J358" s="11">
        <f>_xlfn.NUMBERVALUE(IF(Table3[[#This Row],[Nature Group]]="91",_xlfn.CONCAT(Table3[[#This Row],[Nature Group]],LEFT(Table3[[#This Row],[Nature Detail]],1)),TEXT(Table3[[#This Row],[Nature Group]],"##")))</f>
        <v>70</v>
      </c>
      <c r="K358" s="19" t="str">
        <f>IFERROR(VLOOKUP(Table3[[#This Row],[Calculated Group]],NatureGroups[],2,FALSE),"Unknown")</f>
        <v>R&amp;D non-rechargeable</v>
      </c>
      <c r="L358" s="19" t="str">
        <f>IF(AND(Table3[[#This Row],[Nature Group]]&gt;=61,Table3[[#This Row],[Nature Group]]&lt;90),VLOOKUP(Table3[[#This Row],[Nature Detail]],ExpenseCodes[],2,FALSE),"N/a")</f>
        <v>X- External analysis</v>
      </c>
    </row>
    <row r="359" spans="8:12" x14ac:dyDescent="0.25">
      <c r="H359" s="11">
        <v>70</v>
      </c>
      <c r="I359" s="11">
        <v>77</v>
      </c>
      <c r="J359" s="11">
        <f>_xlfn.NUMBERVALUE(IF(Table3[[#This Row],[Nature Group]]="91",_xlfn.CONCAT(Table3[[#This Row],[Nature Group]],LEFT(Table3[[#This Row],[Nature Detail]],1)),TEXT(Table3[[#This Row],[Nature Group]],"##")))</f>
        <v>70</v>
      </c>
      <c r="K359" s="19" t="str">
        <f>IFERROR(VLOOKUP(Table3[[#This Row],[Calculated Group]],NatureGroups[],2,FALSE),"Unknown")</f>
        <v>R&amp;D non-rechargeable</v>
      </c>
      <c r="L359" s="19" t="str">
        <f>IF(AND(Table3[[#This Row],[Nature Group]]&gt;=61,Table3[[#This Row],[Nature Group]]&lt;90),VLOOKUP(Table3[[#This Row],[Nature Detail]],ExpenseCodes[],2,FALSE),"N/a")</f>
        <v>X- Internal analysis supplies</v>
      </c>
    </row>
    <row r="360" spans="8:12" x14ac:dyDescent="0.25">
      <c r="H360" s="11">
        <v>70</v>
      </c>
      <c r="I360" s="11">
        <v>78</v>
      </c>
      <c r="J360" s="11">
        <f>_xlfn.NUMBERVALUE(IF(Table3[[#This Row],[Nature Group]]="91",_xlfn.CONCAT(Table3[[#This Row],[Nature Group]],LEFT(Table3[[#This Row],[Nature Detail]],1)),TEXT(Table3[[#This Row],[Nature Group]],"##")))</f>
        <v>70</v>
      </c>
      <c r="K360" s="19" t="str">
        <f>IFERROR(VLOOKUP(Table3[[#This Row],[Calculated Group]],NatureGroups[],2,FALSE),"Unknown")</f>
        <v>R&amp;D non-rechargeable</v>
      </c>
      <c r="L360" s="19" t="str">
        <f>IF(AND(Table3[[#This Row],[Nature Group]]&gt;=61,Table3[[#This Row],[Nature Group]]&lt;90),VLOOKUP(Table3[[#This Row],[Nature Detail]],ExpenseCodes[],2,FALSE),"N/a")</f>
        <v>x - Grants</v>
      </c>
    </row>
    <row r="361" spans="8:12" x14ac:dyDescent="0.25">
      <c r="H361" s="11">
        <v>70</v>
      </c>
      <c r="I361" s="11">
        <v>79</v>
      </c>
      <c r="J361" s="11">
        <f>_xlfn.NUMBERVALUE(IF(Table3[[#This Row],[Nature Group]]="91",_xlfn.CONCAT(Table3[[#This Row],[Nature Group]],LEFT(Table3[[#This Row],[Nature Detail]],1)),TEXT(Table3[[#This Row],[Nature Group]],"##")))</f>
        <v>70</v>
      </c>
      <c r="K361" s="19" t="str">
        <f>IFERROR(VLOOKUP(Table3[[#This Row],[Calculated Group]],NatureGroups[],2,FALSE),"Unknown")</f>
        <v>R&amp;D non-rechargeable</v>
      </c>
      <c r="L361" s="19" t="str">
        <f>IF(AND(Table3[[#This Row],[Nature Group]]&gt;=61,Table3[[#This Row],[Nature Group]]&lt;90),VLOOKUP(Table3[[#This Row],[Nature Detail]],ExpenseCodes[],2,FALSE),"N/a")</f>
        <v>x - Reallocation of overheads</v>
      </c>
    </row>
    <row r="362" spans="8:12" x14ac:dyDescent="0.25">
      <c r="H362" s="11">
        <v>70</v>
      </c>
      <c r="I362" s="11">
        <v>90</v>
      </c>
      <c r="J362" s="11">
        <f>_xlfn.NUMBERVALUE(IF(Table3[[#This Row],[Nature Group]]="91",_xlfn.CONCAT(Table3[[#This Row],[Nature Group]],LEFT(Table3[[#This Row],[Nature Detail]],1)),TEXT(Table3[[#This Row],[Nature Group]],"##")))</f>
        <v>70</v>
      </c>
      <c r="K362" s="19" t="str">
        <f>IFERROR(VLOOKUP(Table3[[#This Row],[Calculated Group]],NatureGroups[],2,FALSE),"Unknown")</f>
        <v>R&amp;D non-rechargeable</v>
      </c>
      <c r="L362" s="19" t="str">
        <f>IF(AND(Table3[[#This Row],[Nature Group]]&gt;=61,Table3[[#This Row],[Nature Group]]&lt;90),VLOOKUP(Table3[[#This Row],[Nature Detail]],ExpenseCodes[],2,FALSE),"N/a")</f>
        <v>X- Phones and electronic equipment not capitalized</v>
      </c>
    </row>
    <row r="363" spans="8:12" x14ac:dyDescent="0.25">
      <c r="H363" s="11">
        <v>70</v>
      </c>
      <c r="I363" s="11">
        <v>91</v>
      </c>
      <c r="J363" s="11">
        <f>_xlfn.NUMBERVALUE(IF(Table3[[#This Row],[Nature Group]]="91",_xlfn.CONCAT(Table3[[#This Row],[Nature Group]],LEFT(Table3[[#This Row],[Nature Detail]],1)),TEXT(Table3[[#This Row],[Nature Group]],"##")))</f>
        <v>70</v>
      </c>
      <c r="K363" s="19" t="str">
        <f>IFERROR(VLOOKUP(Table3[[#This Row],[Calculated Group]],NatureGroups[],2,FALSE),"Unknown")</f>
        <v>R&amp;D non-rechargeable</v>
      </c>
      <c r="L363" s="19" t="str">
        <f>IF(AND(Table3[[#This Row],[Nature Group]]&gt;=61,Table3[[#This Row],[Nature Group]]&lt;90),VLOOKUP(Table3[[#This Row],[Nature Detail]],ExpenseCodes[],2,FALSE),"N/a")</f>
        <v>x - Computer software &amp; licences not capitalized</v>
      </c>
    </row>
    <row r="364" spans="8:12" x14ac:dyDescent="0.25">
      <c r="H364" s="11">
        <v>70</v>
      </c>
      <c r="I364" s="11">
        <v>92</v>
      </c>
      <c r="J364" s="11">
        <f>_xlfn.NUMBERVALUE(IF(Table3[[#This Row],[Nature Group]]="91",_xlfn.CONCAT(Table3[[#This Row],[Nature Group]],LEFT(Table3[[#This Row],[Nature Detail]],1)),TEXT(Table3[[#This Row],[Nature Group]],"##")))</f>
        <v>70</v>
      </c>
      <c r="K364" s="19" t="str">
        <f>IFERROR(VLOOKUP(Table3[[#This Row],[Calculated Group]],NatureGroups[],2,FALSE),"Unknown")</f>
        <v>R&amp;D non-rechargeable</v>
      </c>
      <c r="L364" s="19" t="str">
        <f>IF(AND(Table3[[#This Row],[Nature Group]]&gt;=61,Table3[[#This Row],[Nature Group]]&lt;90),VLOOKUP(Table3[[#This Row],[Nature Detail]],ExpenseCodes[],2,FALSE),"N/a")</f>
        <v>x - Equipment, tools, furniture and fixtures not capitalized</v>
      </c>
    </row>
    <row r="365" spans="8:12" x14ac:dyDescent="0.25">
      <c r="H365" s="11">
        <v>70</v>
      </c>
      <c r="I365" s="11">
        <v>100</v>
      </c>
      <c r="J365" s="11">
        <f>_xlfn.NUMBERVALUE(IF(Table3[[#This Row],[Nature Group]]="91",_xlfn.CONCAT(Table3[[#This Row],[Nature Group]],LEFT(Table3[[#This Row],[Nature Detail]],1)),TEXT(Table3[[#This Row],[Nature Group]],"##")))</f>
        <v>70</v>
      </c>
      <c r="K365" s="19" t="str">
        <f>IFERROR(VLOOKUP(Table3[[#This Row],[Calculated Group]],NatureGroups[],2,FALSE),"Unknown")</f>
        <v>R&amp;D non-rechargeable</v>
      </c>
      <c r="L365" s="19" t="str">
        <f>IF(AND(Table3[[#This Row],[Nature Group]]&gt;=61,Table3[[#This Row],[Nature Group]]&lt;90),VLOOKUP(Table3[[#This Row],[Nature Detail]],ExpenseCodes[],2,FALSE),"N/a")</f>
        <v>x - Depreciation Property, Plant and Equipment</v>
      </c>
    </row>
    <row r="366" spans="8:12" x14ac:dyDescent="0.25">
      <c r="H366" s="11">
        <v>70</v>
      </c>
      <c r="I366" s="11">
        <v>101</v>
      </c>
      <c r="J366" s="11">
        <f>_xlfn.NUMBERVALUE(IF(Table3[[#This Row],[Nature Group]]="91",_xlfn.CONCAT(Table3[[#This Row],[Nature Group]],LEFT(Table3[[#This Row],[Nature Detail]],1)),TEXT(Table3[[#This Row],[Nature Group]],"##")))</f>
        <v>70</v>
      </c>
      <c r="K366" s="19" t="str">
        <f>IFERROR(VLOOKUP(Table3[[#This Row],[Calculated Group]],NatureGroups[],2,FALSE),"Unknown")</f>
        <v>R&amp;D non-rechargeable</v>
      </c>
      <c r="L366" s="19" t="str">
        <f>IF(AND(Table3[[#This Row],[Nature Group]]&gt;=61,Table3[[#This Row],[Nature Group]]&lt;90),VLOOKUP(Table3[[#This Row],[Nature Detail]],ExpenseCodes[],2,FALSE),"N/a")</f>
        <v>x- Depreciation intangibles</v>
      </c>
    </row>
    <row r="367" spans="8:12" x14ac:dyDescent="0.25">
      <c r="H367" s="11">
        <v>70</v>
      </c>
      <c r="I367" s="11">
        <v>102</v>
      </c>
      <c r="J367" s="11">
        <f>_xlfn.NUMBERVALUE(IF(Table3[[#This Row],[Nature Group]]="91",_xlfn.CONCAT(Table3[[#This Row],[Nature Group]],LEFT(Table3[[#This Row],[Nature Detail]],1)),TEXT(Table3[[#This Row],[Nature Group]],"##")))</f>
        <v>70</v>
      </c>
      <c r="K367" s="19" t="str">
        <f>IFERROR(VLOOKUP(Table3[[#This Row],[Calculated Group]],NatureGroups[],2,FALSE),"Unknown")</f>
        <v>R&amp;D non-rechargeable</v>
      </c>
      <c r="L367" s="19" t="str">
        <f>IF(AND(Table3[[#This Row],[Nature Group]]&gt;=61,Table3[[#This Row],[Nature Group]]&lt;90),VLOOKUP(Table3[[#This Row],[Nature Detail]],ExpenseCodes[],2,FALSE),"N/a")</f>
        <v>x - Gain and losses of disposals of Property plant and equipment</v>
      </c>
    </row>
    <row r="368" spans="8:12" x14ac:dyDescent="0.25">
      <c r="H368" s="11">
        <v>70</v>
      </c>
      <c r="I368" s="11">
        <v>103</v>
      </c>
      <c r="J368" s="11">
        <f>_xlfn.NUMBERVALUE(IF(Table3[[#This Row],[Nature Group]]="91",_xlfn.CONCAT(Table3[[#This Row],[Nature Group]],LEFT(Table3[[#This Row],[Nature Detail]],1)),TEXT(Table3[[#This Row],[Nature Group]],"##")))</f>
        <v>70</v>
      </c>
      <c r="K368" s="19" t="str">
        <f>IFERROR(VLOOKUP(Table3[[#This Row],[Calculated Group]],NatureGroups[],2,FALSE),"Unknown")</f>
        <v>R&amp;D non-rechargeable</v>
      </c>
      <c r="L368" s="19" t="str">
        <f>IF(AND(Table3[[#This Row],[Nature Group]]&gt;=61,Table3[[#This Row],[Nature Group]]&lt;90),VLOOKUP(Table3[[#This Row],[Nature Detail]],ExpenseCodes[],2,FALSE),"N/a")</f>
        <v>x - Gain and losses of disposals of intangible assets</v>
      </c>
    </row>
    <row r="369" spans="8:12" x14ac:dyDescent="0.25">
      <c r="H369" s="11">
        <v>70</v>
      </c>
      <c r="I369" s="11">
        <v>138</v>
      </c>
      <c r="J369" s="11">
        <f>_xlfn.NUMBERVALUE(IF(Table3[[#This Row],[Nature Group]]="91",_xlfn.CONCAT(Table3[[#This Row],[Nature Group]],LEFT(Table3[[#This Row],[Nature Detail]],1)),TEXT(Table3[[#This Row],[Nature Group]],"##")))</f>
        <v>70</v>
      </c>
      <c r="K369" s="19" t="str">
        <f>IFERROR(VLOOKUP(Table3[[#This Row],[Calculated Group]],NatureGroups[],2,FALSE),"Unknown")</f>
        <v>R&amp;D non-rechargeable</v>
      </c>
      <c r="L369" s="19" t="str">
        <f>IF(AND(Table3[[#This Row],[Nature Group]]&gt;=61,Table3[[#This Row],[Nature Group]]&lt;90),VLOOKUP(Table3[[#This Row],[Nature Detail]],ExpenseCodes[],2,FALSE),"N/a")</f>
        <v>x - Trade shows - registration, booth, etc</v>
      </c>
    </row>
    <row r="370" spans="8:12" x14ac:dyDescent="0.25">
      <c r="H370" s="11">
        <v>70</v>
      </c>
      <c r="I370" s="11">
        <v>170</v>
      </c>
      <c r="J370" s="11">
        <f>_xlfn.NUMBERVALUE(IF(Table3[[#This Row],[Nature Group]]="91",_xlfn.CONCAT(Table3[[#This Row],[Nature Group]],LEFT(Table3[[#This Row],[Nature Detail]],1)),TEXT(Table3[[#This Row],[Nature Group]],"##")))</f>
        <v>70</v>
      </c>
      <c r="K370" s="19" t="str">
        <f>IFERROR(VLOOKUP(Table3[[#This Row],[Calculated Group]],NatureGroups[],2,FALSE),"Unknown")</f>
        <v>R&amp;D non-rechargeable</v>
      </c>
      <c r="L370" s="19" t="e">
        <f>IF(AND(Table3[[#This Row],[Nature Group]]&gt;=61,Table3[[#This Row],[Nature Group]]&lt;90),VLOOKUP(Table3[[#This Row],[Nature Detail]],ExpenseCodes[],2,FALSE),"N/a")</f>
        <v>#N/A</v>
      </c>
    </row>
    <row r="371" spans="8:12" x14ac:dyDescent="0.25">
      <c r="H371" s="11">
        <v>70</v>
      </c>
      <c r="I371" s="11">
        <v>171</v>
      </c>
      <c r="J371" s="11">
        <f>_xlfn.NUMBERVALUE(IF(Table3[[#This Row],[Nature Group]]="91",_xlfn.CONCAT(Table3[[#This Row],[Nature Group]],LEFT(Table3[[#This Row],[Nature Detail]],1)),TEXT(Table3[[#This Row],[Nature Group]],"##")))</f>
        <v>70</v>
      </c>
      <c r="K371" s="19" t="str">
        <f>IFERROR(VLOOKUP(Table3[[#This Row],[Calculated Group]],NatureGroups[],2,FALSE),"Unknown")</f>
        <v>R&amp;D non-rechargeable</v>
      </c>
      <c r="L371" s="19" t="e">
        <f>IF(AND(Table3[[#This Row],[Nature Group]]&gt;=61,Table3[[#This Row],[Nature Group]]&lt;90),VLOOKUP(Table3[[#This Row],[Nature Detail]],ExpenseCodes[],2,FALSE),"N/a")</f>
        <v>#N/A</v>
      </c>
    </row>
    <row r="372" spans="8:12" x14ac:dyDescent="0.25">
      <c r="H372" s="11">
        <v>70</v>
      </c>
      <c r="I372" s="11">
        <v>175</v>
      </c>
      <c r="J372" s="11">
        <f>_xlfn.NUMBERVALUE(IF(Table3[[#This Row],[Nature Group]]="91",_xlfn.CONCAT(Table3[[#This Row],[Nature Group]],LEFT(Table3[[#This Row],[Nature Detail]],1)),TEXT(Table3[[#This Row],[Nature Group]],"##")))</f>
        <v>70</v>
      </c>
      <c r="K372" s="19" t="str">
        <f>IFERROR(VLOOKUP(Table3[[#This Row],[Calculated Group]],NatureGroups[],2,FALSE),"Unknown")</f>
        <v>R&amp;D non-rechargeable</v>
      </c>
      <c r="L372" s="19" t="e">
        <f>IF(AND(Table3[[#This Row],[Nature Group]]&gt;=61,Table3[[#This Row],[Nature Group]]&lt;90),VLOOKUP(Table3[[#This Row],[Nature Detail]],ExpenseCodes[],2,FALSE),"N/a")</f>
        <v>#N/A</v>
      </c>
    </row>
    <row r="373" spans="8:12" x14ac:dyDescent="0.25">
      <c r="H373" s="11">
        <v>70</v>
      </c>
      <c r="I373" s="11">
        <v>178</v>
      </c>
      <c r="J373" s="11">
        <f>_xlfn.NUMBERVALUE(IF(Table3[[#This Row],[Nature Group]]="91",_xlfn.CONCAT(Table3[[#This Row],[Nature Group]],LEFT(Table3[[#This Row],[Nature Detail]],1)),TEXT(Table3[[#This Row],[Nature Group]],"##")))</f>
        <v>70</v>
      </c>
      <c r="K373" s="19" t="str">
        <f>IFERROR(VLOOKUP(Table3[[#This Row],[Calculated Group]],NatureGroups[],2,FALSE),"Unknown")</f>
        <v>R&amp;D non-rechargeable</v>
      </c>
      <c r="L373" s="19" t="e">
        <f>IF(AND(Table3[[#This Row],[Nature Group]]&gt;=61,Table3[[#This Row],[Nature Group]]&lt;90),VLOOKUP(Table3[[#This Row],[Nature Detail]],ExpenseCodes[],2,FALSE),"N/a")</f>
        <v>#N/A</v>
      </c>
    </row>
    <row r="374" spans="8:12" x14ac:dyDescent="0.25">
      <c r="H374" s="11">
        <v>70</v>
      </c>
      <c r="I374" s="11">
        <v>179</v>
      </c>
      <c r="J374" s="11">
        <f>_xlfn.NUMBERVALUE(IF(Table3[[#This Row],[Nature Group]]="91",_xlfn.CONCAT(Table3[[#This Row],[Nature Group]],LEFT(Table3[[#This Row],[Nature Detail]],1)),TEXT(Table3[[#This Row],[Nature Group]],"##")))</f>
        <v>70</v>
      </c>
      <c r="K374" s="19" t="str">
        <f>IFERROR(VLOOKUP(Table3[[#This Row],[Calculated Group]],NatureGroups[],2,FALSE),"Unknown")</f>
        <v>R&amp;D non-rechargeable</v>
      </c>
      <c r="L374" s="19" t="e">
        <f>IF(AND(Table3[[#This Row],[Nature Group]]&gt;=61,Table3[[#This Row],[Nature Group]]&lt;90),VLOOKUP(Table3[[#This Row],[Nature Detail]],ExpenseCodes[],2,FALSE),"N/a")</f>
        <v>#N/A</v>
      </c>
    </row>
    <row r="375" spans="8:12" x14ac:dyDescent="0.25">
      <c r="H375" s="11">
        <v>70</v>
      </c>
      <c r="I375" s="11">
        <v>190</v>
      </c>
      <c r="J375" s="11">
        <f>_xlfn.NUMBERVALUE(IF(Table3[[#This Row],[Nature Group]]="91",_xlfn.CONCAT(Table3[[#This Row],[Nature Group]],LEFT(Table3[[#This Row],[Nature Detail]],1)),TEXT(Table3[[#This Row],[Nature Group]],"##")))</f>
        <v>70</v>
      </c>
      <c r="K375" s="19" t="str">
        <f>IFERROR(VLOOKUP(Table3[[#This Row],[Calculated Group]],NatureGroups[],2,FALSE),"Unknown")</f>
        <v>R&amp;D non-rechargeable</v>
      </c>
      <c r="L375" s="19" t="e">
        <f>IF(AND(Table3[[#This Row],[Nature Group]]&gt;=61,Table3[[#This Row],[Nature Group]]&lt;90),VLOOKUP(Table3[[#This Row],[Nature Detail]],ExpenseCodes[],2,FALSE),"N/a")</f>
        <v>#N/A</v>
      </c>
    </row>
    <row r="376" spans="8:12" x14ac:dyDescent="0.25">
      <c r="H376" s="11">
        <v>70</v>
      </c>
      <c r="I376" s="11">
        <v>191</v>
      </c>
      <c r="J376" s="11">
        <f>_xlfn.NUMBERVALUE(IF(Table3[[#This Row],[Nature Group]]="91",_xlfn.CONCAT(Table3[[#This Row],[Nature Group]],LEFT(Table3[[#This Row],[Nature Detail]],1)),TEXT(Table3[[#This Row],[Nature Group]],"##")))</f>
        <v>70</v>
      </c>
      <c r="K376" s="19" t="str">
        <f>IFERROR(VLOOKUP(Table3[[#This Row],[Calculated Group]],NatureGroups[],2,FALSE),"Unknown")</f>
        <v>R&amp;D non-rechargeable</v>
      </c>
      <c r="L376" s="19" t="e">
        <f>IF(AND(Table3[[#This Row],[Nature Group]]&gt;=61,Table3[[#This Row],[Nature Group]]&lt;90),VLOOKUP(Table3[[#This Row],[Nature Detail]],ExpenseCodes[],2,FALSE),"N/a")</f>
        <v>#N/A</v>
      </c>
    </row>
    <row r="377" spans="8:12" x14ac:dyDescent="0.25">
      <c r="H377" s="11">
        <v>70</v>
      </c>
      <c r="I377" s="11">
        <v>193</v>
      </c>
      <c r="J377" s="11">
        <f>_xlfn.NUMBERVALUE(IF(Table3[[#This Row],[Nature Group]]="91",_xlfn.CONCAT(Table3[[#This Row],[Nature Group]],LEFT(Table3[[#This Row],[Nature Detail]],1)),TEXT(Table3[[#This Row],[Nature Group]],"##")))</f>
        <v>70</v>
      </c>
      <c r="K377" s="19" t="str">
        <f>IFERROR(VLOOKUP(Table3[[#This Row],[Calculated Group]],NatureGroups[],2,FALSE),"Unknown")</f>
        <v>R&amp;D non-rechargeable</v>
      </c>
      <c r="L377" s="19" t="e">
        <f>IF(AND(Table3[[#This Row],[Nature Group]]&gt;=61,Table3[[#This Row],[Nature Group]]&lt;90),VLOOKUP(Table3[[#This Row],[Nature Detail]],ExpenseCodes[],2,FALSE),"N/a")</f>
        <v>#N/A</v>
      </c>
    </row>
    <row r="378" spans="8:12" x14ac:dyDescent="0.25">
      <c r="H378" s="11">
        <v>70</v>
      </c>
      <c r="I378" s="11">
        <v>500</v>
      </c>
      <c r="J378" s="11">
        <f>_xlfn.NUMBERVALUE(IF(Table3[[#This Row],[Nature Group]]="91",_xlfn.CONCAT(Table3[[#This Row],[Nature Group]],LEFT(Table3[[#This Row],[Nature Detail]],1)),TEXT(Table3[[#This Row],[Nature Group]],"##")))</f>
        <v>70</v>
      </c>
      <c r="K378" s="19" t="str">
        <f>IFERROR(VLOOKUP(Table3[[#This Row],[Calculated Group]],NatureGroups[],2,FALSE),"Unknown")</f>
        <v>R&amp;D non-rechargeable</v>
      </c>
      <c r="L378" s="19" t="e">
        <f>IF(AND(Table3[[#This Row],[Nature Group]]&gt;=61,Table3[[#This Row],[Nature Group]]&lt;90),VLOOKUP(Table3[[#This Row],[Nature Detail]],ExpenseCodes[],2,FALSE),"N/a")</f>
        <v>#N/A</v>
      </c>
    </row>
    <row r="379" spans="8:12" x14ac:dyDescent="0.25">
      <c r="H379" s="11">
        <v>71</v>
      </c>
      <c r="I379" s="11">
        <v>193</v>
      </c>
      <c r="J379" s="11">
        <f>_xlfn.NUMBERVALUE(IF(Table3[[#This Row],[Nature Group]]="91",_xlfn.CONCAT(Table3[[#This Row],[Nature Group]],LEFT(Table3[[#This Row],[Nature Detail]],1)),TEXT(Table3[[#This Row],[Nature Group]],"##")))</f>
        <v>71</v>
      </c>
      <c r="K379" s="19" t="str">
        <f>IFERROR(VLOOKUP(Table3[[#This Row],[Calculated Group]],NatureGroups[],2,FALSE),"Unknown")</f>
        <v>R&amp;D rechargeable</v>
      </c>
      <c r="L379" s="19" t="e">
        <f>IF(AND(Table3[[#This Row],[Nature Group]]&gt;=61,Table3[[#This Row],[Nature Group]]&lt;90),VLOOKUP(Table3[[#This Row],[Nature Detail]],ExpenseCodes[],2,FALSE),"N/a")</f>
        <v>#N/A</v>
      </c>
    </row>
    <row r="380" spans="8:12" x14ac:dyDescent="0.25">
      <c r="H380" s="11">
        <v>80</v>
      </c>
      <c r="I380" s="11">
        <v>0</v>
      </c>
      <c r="J380" s="11">
        <f>_xlfn.NUMBERVALUE(IF(Table3[[#This Row],[Nature Group]]="91",_xlfn.CONCAT(Table3[[#This Row],[Nature Group]],LEFT(Table3[[#This Row],[Nature Detail]],1)),TEXT(Table3[[#This Row],[Nature Group]],"##")))</f>
        <v>80</v>
      </c>
      <c r="K380" s="19" t="str">
        <f>IFERROR(VLOOKUP(Table3[[#This Row],[Calculated Group]],NatureGroups[],2,FALSE),"Unknown")</f>
        <v>Admin</v>
      </c>
      <c r="L380" s="19" t="str">
        <f>IF(AND(Table3[[#This Row],[Nature Group]]&gt;=61,Table3[[#This Row],[Nature Group]]&lt;90),VLOOKUP(Table3[[#This Row],[Nature Detail]],ExpenseCodes[],2,FALSE),"N/a")</f>
        <v>X- Salaries- Gross Wages</v>
      </c>
    </row>
    <row r="381" spans="8:12" x14ac:dyDescent="0.25">
      <c r="H381" s="11">
        <v>80</v>
      </c>
      <c r="I381" s="11">
        <v>1</v>
      </c>
      <c r="J381" s="11">
        <f>_xlfn.NUMBERVALUE(IF(Table3[[#This Row],[Nature Group]]="91",_xlfn.CONCAT(Table3[[#This Row],[Nature Group]],LEFT(Table3[[#This Row],[Nature Detail]],1)),TEXT(Table3[[#This Row],[Nature Group]],"##")))</f>
        <v>80</v>
      </c>
      <c r="K381" s="19" t="str">
        <f>IFERROR(VLOOKUP(Table3[[#This Row],[Calculated Group]],NatureGroups[],2,FALSE),"Unknown")</f>
        <v>Admin</v>
      </c>
      <c r="L381" s="19" t="str">
        <f>IF(AND(Table3[[#This Row],[Nature Group]]&gt;=61,Table3[[#This Row],[Nature Group]]&lt;90),VLOOKUP(Table3[[#This Row],[Nature Detail]],ExpenseCodes[],2,FALSE),"N/a")</f>
        <v>X- Salaries Overtime</v>
      </c>
    </row>
    <row r="382" spans="8:12" x14ac:dyDescent="0.25">
      <c r="H382" s="11">
        <v>80</v>
      </c>
      <c r="I382" s="11">
        <v>2</v>
      </c>
      <c r="J382" s="11">
        <f>_xlfn.NUMBERVALUE(IF(Table3[[#This Row],[Nature Group]]="91",_xlfn.CONCAT(Table3[[#This Row],[Nature Group]],LEFT(Table3[[#This Row],[Nature Detail]],1)),TEXT(Table3[[#This Row],[Nature Group]],"##")))</f>
        <v>80</v>
      </c>
      <c r="K382" s="19" t="str">
        <f>IFERROR(VLOOKUP(Table3[[#This Row],[Calculated Group]],NatureGroups[],2,FALSE),"Unknown")</f>
        <v>Admin</v>
      </c>
      <c r="L382" s="19" t="str">
        <f>IF(AND(Table3[[#This Row],[Nature Group]]&gt;=61,Table3[[#This Row],[Nature Group]]&lt;90),VLOOKUP(Table3[[#This Row],[Nature Detail]],ExpenseCodes[],2,FALSE),"N/a")</f>
        <v>X- Salaries Bonus</v>
      </c>
    </row>
    <row r="383" spans="8:12" x14ac:dyDescent="0.25">
      <c r="H383" s="11">
        <v>80</v>
      </c>
      <c r="I383" s="11">
        <v>4</v>
      </c>
      <c r="J383" s="11">
        <f>_xlfn.NUMBERVALUE(IF(Table3[[#This Row],[Nature Group]]="91",_xlfn.CONCAT(Table3[[#This Row],[Nature Group]],LEFT(Table3[[#This Row],[Nature Detail]],1)),TEXT(Table3[[#This Row],[Nature Group]],"##")))</f>
        <v>80</v>
      </c>
      <c r="K383" s="19" t="str">
        <f>IFERROR(VLOOKUP(Table3[[#This Row],[Calculated Group]],NatureGroups[],2,FALSE),"Unknown")</f>
        <v>Admin</v>
      </c>
      <c r="L383" s="19" t="str">
        <f>IF(AND(Table3[[#This Row],[Nature Group]]&gt;=61,Table3[[#This Row],[Nature Group]]&lt;90),VLOOKUP(Table3[[#This Row],[Nature Detail]],ExpenseCodes[],2,FALSE),"N/a")</f>
        <v>x - Car allowance</v>
      </c>
    </row>
    <row r="384" spans="8:12" x14ac:dyDescent="0.25">
      <c r="H384" s="11">
        <v>80</v>
      </c>
      <c r="I384" s="11">
        <v>5</v>
      </c>
      <c r="J384" s="11">
        <f>_xlfn.NUMBERVALUE(IF(Table3[[#This Row],[Nature Group]]="91",_xlfn.CONCAT(Table3[[#This Row],[Nature Group]],LEFT(Table3[[#This Row],[Nature Detail]],1)),TEXT(Table3[[#This Row],[Nature Group]],"##")))</f>
        <v>80</v>
      </c>
      <c r="K384" s="19" t="str">
        <f>IFERROR(VLOOKUP(Table3[[#This Row],[Calculated Group]],NatureGroups[],2,FALSE),"Unknown")</f>
        <v>Admin</v>
      </c>
      <c r="L384" s="19" t="e">
        <f>IF(AND(Table3[[#This Row],[Nature Group]]&gt;=61,Table3[[#This Row],[Nature Group]]&lt;90),VLOOKUP(Table3[[#This Row],[Nature Detail]],ExpenseCodes[],2,FALSE),"N/a")</f>
        <v>#N/A</v>
      </c>
    </row>
    <row r="385" spans="8:12" x14ac:dyDescent="0.25">
      <c r="H385" s="11">
        <v>80</v>
      </c>
      <c r="I385" s="11">
        <v>6</v>
      </c>
      <c r="J385" s="11">
        <f>_xlfn.NUMBERVALUE(IF(Table3[[#This Row],[Nature Group]]="91",_xlfn.CONCAT(Table3[[#This Row],[Nature Group]],LEFT(Table3[[#This Row],[Nature Detail]],1)),TEXT(Table3[[#This Row],[Nature Group]],"##")))</f>
        <v>80</v>
      </c>
      <c r="K385" s="19" t="str">
        <f>IFERROR(VLOOKUP(Table3[[#This Row],[Calculated Group]],NatureGroups[],2,FALSE),"Unknown")</f>
        <v>Admin</v>
      </c>
      <c r="L385" s="19" t="str">
        <f>IF(AND(Table3[[#This Row],[Nature Group]]&gt;=61,Table3[[#This Row],[Nature Group]]&lt;90),VLOOKUP(Table3[[#This Row],[Nature Detail]],ExpenseCodes[],2,FALSE),"N/a")</f>
        <v>X - Pension Contribution</v>
      </c>
    </row>
    <row r="386" spans="8:12" x14ac:dyDescent="0.25">
      <c r="H386" s="11">
        <v>80</v>
      </c>
      <c r="I386" s="11">
        <v>7</v>
      </c>
      <c r="J386" s="11">
        <f>_xlfn.NUMBERVALUE(IF(Table3[[#This Row],[Nature Group]]="91",_xlfn.CONCAT(Table3[[#This Row],[Nature Group]],LEFT(Table3[[#This Row],[Nature Detail]],1)),TEXT(Table3[[#This Row],[Nature Group]],"##")))</f>
        <v>80</v>
      </c>
      <c r="K386" s="19" t="str">
        <f>IFERROR(VLOOKUP(Table3[[#This Row],[Calculated Group]],NatureGroups[],2,FALSE),"Unknown")</f>
        <v>Admin</v>
      </c>
      <c r="L386" s="19" t="str">
        <f>IF(AND(Table3[[#This Row],[Nature Group]]&gt;=61,Table3[[#This Row],[Nature Group]]&lt;90),VLOOKUP(Table3[[#This Row],[Nature Detail]],ExpenseCodes[],2,FALSE),"N/a")</f>
        <v>X- Private Medical Insurance</v>
      </c>
    </row>
    <row r="387" spans="8:12" x14ac:dyDescent="0.25">
      <c r="H387" s="11">
        <v>80</v>
      </c>
      <c r="I387" s="11">
        <v>8</v>
      </c>
      <c r="J387" s="11">
        <f>_xlfn.NUMBERVALUE(IF(Table3[[#This Row],[Nature Group]]="91",_xlfn.CONCAT(Table3[[#This Row],[Nature Group]],LEFT(Table3[[#This Row],[Nature Detail]],1)),TEXT(Table3[[#This Row],[Nature Group]],"##")))</f>
        <v>80</v>
      </c>
      <c r="K387" s="19" t="str">
        <f>IFERROR(VLOOKUP(Table3[[#This Row],[Calculated Group]],NatureGroups[],2,FALSE),"Unknown")</f>
        <v>Admin</v>
      </c>
      <c r="L387" s="19" t="str">
        <f>IF(AND(Table3[[#This Row],[Nature Group]]&gt;=61,Table3[[#This Row],[Nature Group]]&lt;90),VLOOKUP(Table3[[#This Row],[Nature Detail]],ExpenseCodes[],2,FALSE),"N/a")</f>
        <v>X- Employee Life cover</v>
      </c>
    </row>
    <row r="388" spans="8:12" x14ac:dyDescent="0.25">
      <c r="H388" s="11">
        <v>80</v>
      </c>
      <c r="I388" s="11">
        <v>9</v>
      </c>
      <c r="J388" s="11">
        <f>_xlfn.NUMBERVALUE(IF(Table3[[#This Row],[Nature Group]]="91",_xlfn.CONCAT(Table3[[#This Row],[Nature Group]],LEFT(Table3[[#This Row],[Nature Detail]],1)),TEXT(Table3[[#This Row],[Nature Group]],"##")))</f>
        <v>80</v>
      </c>
      <c r="K388" s="19" t="str">
        <f>IFERROR(VLOOKUP(Table3[[#This Row],[Calculated Group]],NatureGroups[],2,FALSE),"Unknown")</f>
        <v>Admin</v>
      </c>
      <c r="L388" s="19" t="str">
        <f>IF(AND(Table3[[#This Row],[Nature Group]]&gt;=61,Table3[[#This Row],[Nature Group]]&lt;90),VLOOKUP(Table3[[#This Row],[Nature Detail]],ExpenseCodes[],2,FALSE),"N/a")</f>
        <v>X- Payroll taxes</v>
      </c>
    </row>
    <row r="389" spans="8:12" x14ac:dyDescent="0.25">
      <c r="H389" s="11">
        <v>80</v>
      </c>
      <c r="I389" s="11">
        <v>10</v>
      </c>
      <c r="J389" s="11">
        <f>_xlfn.NUMBERVALUE(IF(Table3[[#This Row],[Nature Group]]="91",_xlfn.CONCAT(Table3[[#This Row],[Nature Group]],LEFT(Table3[[#This Row],[Nature Detail]],1)),TEXT(Table3[[#This Row],[Nature Group]],"##")))</f>
        <v>80</v>
      </c>
      <c r="K389" s="19" t="str">
        <f>IFERROR(VLOOKUP(Table3[[#This Row],[Calculated Group]],NatureGroups[],2,FALSE),"Unknown")</f>
        <v>Admin</v>
      </c>
      <c r="L389" s="19" t="str">
        <f>IF(AND(Table3[[#This Row],[Nature Group]]&gt;=61,Table3[[#This Row],[Nature Group]]&lt;90),VLOOKUP(Table3[[#This Row],[Nature Detail]],ExpenseCodes[],2,FALSE),"N/a")</f>
        <v>X-Share-based payments expense</v>
      </c>
    </row>
    <row r="390" spans="8:12" x14ac:dyDescent="0.25">
      <c r="H390" s="11">
        <v>80</v>
      </c>
      <c r="I390" s="11">
        <v>11</v>
      </c>
      <c r="J390" s="11">
        <f>_xlfn.NUMBERVALUE(IF(Table3[[#This Row],[Nature Group]]="91",_xlfn.CONCAT(Table3[[#This Row],[Nature Group]],LEFT(Table3[[#This Row],[Nature Detail]],1)),TEXT(Table3[[#This Row],[Nature Group]],"##")))</f>
        <v>80</v>
      </c>
      <c r="K390" s="19" t="str">
        <f>IFERROR(VLOOKUP(Table3[[#This Row],[Calculated Group]],NatureGroups[],2,FALSE),"Unknown")</f>
        <v>Admin</v>
      </c>
      <c r="L390" s="19" t="str">
        <f>IF(AND(Table3[[#This Row],[Nature Group]]&gt;=61,Table3[[#This Row],[Nature Group]]&lt;90),VLOOKUP(Table3[[#This Row],[Nature Detail]],ExpenseCodes[],2,FALSE),"N/a")</f>
        <v>X- Training</v>
      </c>
    </row>
    <row r="391" spans="8:12" x14ac:dyDescent="0.25">
      <c r="H391" s="11">
        <v>80</v>
      </c>
      <c r="I391" s="11">
        <v>12</v>
      </c>
      <c r="J391" s="11">
        <f>_xlfn.NUMBERVALUE(IF(Table3[[#This Row],[Nature Group]]="91",_xlfn.CONCAT(Table3[[#This Row],[Nature Group]],LEFT(Table3[[#This Row],[Nature Detail]],1)),TEXT(Table3[[#This Row],[Nature Group]],"##")))</f>
        <v>80</v>
      </c>
      <c r="K391" s="19" t="str">
        <f>IFERROR(VLOOKUP(Table3[[#This Row],[Calculated Group]],NatureGroups[],2,FALSE),"Unknown")</f>
        <v>Admin</v>
      </c>
      <c r="L391" s="19" t="str">
        <f>IF(AND(Table3[[#This Row],[Nature Group]]&gt;=61,Table3[[#This Row],[Nature Group]]&lt;90),VLOOKUP(Table3[[#This Row],[Nature Detail]],ExpenseCodes[],2,FALSE),"N/a")</f>
        <v>X- Temporary staff</v>
      </c>
    </row>
    <row r="392" spans="8:12" x14ac:dyDescent="0.25">
      <c r="H392" s="11">
        <v>80</v>
      </c>
      <c r="I392" s="11">
        <v>13</v>
      </c>
      <c r="J392" s="11">
        <f>_xlfn.NUMBERVALUE(IF(Table3[[#This Row],[Nature Group]]="91",_xlfn.CONCAT(Table3[[#This Row],[Nature Group]],LEFT(Table3[[#This Row],[Nature Detail]],1)),TEXT(Table3[[#This Row],[Nature Group]],"##")))</f>
        <v>80</v>
      </c>
      <c r="K392" s="19" t="str">
        <f>IFERROR(VLOOKUP(Table3[[#This Row],[Calculated Group]],NatureGroups[],2,FALSE),"Unknown")</f>
        <v>Admin</v>
      </c>
      <c r="L392" s="19" t="str">
        <f>IF(AND(Table3[[#This Row],[Nature Group]]&gt;=61,Table3[[#This Row],[Nature Group]]&lt;90),VLOOKUP(Table3[[#This Row],[Nature Detail]],ExpenseCodes[],2,FALSE),"N/a")</f>
        <v>X- Professional memberships</v>
      </c>
    </row>
    <row r="393" spans="8:12" x14ac:dyDescent="0.25">
      <c r="H393" s="11">
        <v>80</v>
      </c>
      <c r="I393" s="11">
        <v>14</v>
      </c>
      <c r="J393" s="11">
        <f>_xlfn.NUMBERVALUE(IF(Table3[[#This Row],[Nature Group]]="91",_xlfn.CONCAT(Table3[[#This Row],[Nature Group]],LEFT(Table3[[#This Row],[Nature Detail]],1)),TEXT(Table3[[#This Row],[Nature Group]],"##")))</f>
        <v>80</v>
      </c>
      <c r="K393" s="19" t="str">
        <f>IFERROR(VLOOKUP(Table3[[#This Row],[Calculated Group]],NatureGroups[],2,FALSE),"Unknown")</f>
        <v>Admin</v>
      </c>
      <c r="L393" s="19" t="str">
        <f>IF(AND(Table3[[#This Row],[Nature Group]]&gt;=61,Table3[[#This Row],[Nature Group]]&lt;90),VLOOKUP(Table3[[#This Row],[Nature Detail]],ExpenseCodes[],2,FALSE),"N/a")</f>
        <v>X- Recruitment and Hiring expenses</v>
      </c>
    </row>
    <row r="394" spans="8:12" x14ac:dyDescent="0.25">
      <c r="H394" s="11">
        <v>80</v>
      </c>
      <c r="I394" s="11">
        <v>17</v>
      </c>
      <c r="J394" s="11">
        <f>_xlfn.NUMBERVALUE(IF(Table3[[#This Row],[Nature Group]]="91",_xlfn.CONCAT(Table3[[#This Row],[Nature Group]],LEFT(Table3[[#This Row],[Nature Detail]],1)),TEXT(Table3[[#This Row],[Nature Group]],"##")))</f>
        <v>80</v>
      </c>
      <c r="K394" s="19" t="str">
        <f>IFERROR(VLOOKUP(Table3[[#This Row],[Calculated Group]],NatureGroups[],2,FALSE),"Unknown")</f>
        <v>Admin</v>
      </c>
      <c r="L394" s="19" t="str">
        <f>IF(AND(Table3[[#This Row],[Nature Group]]&gt;=61,Table3[[#This Row],[Nature Group]]&lt;90),VLOOKUP(Table3[[#This Row],[Nature Detail]],ExpenseCodes[],2,FALSE),"N/a")</f>
        <v>x - Legal fees</v>
      </c>
    </row>
    <row r="395" spans="8:12" x14ac:dyDescent="0.25">
      <c r="H395" s="11">
        <v>80</v>
      </c>
      <c r="I395" s="11">
        <v>18</v>
      </c>
      <c r="J395" s="11">
        <f>_xlfn.NUMBERVALUE(IF(Table3[[#This Row],[Nature Group]]="91",_xlfn.CONCAT(Table3[[#This Row],[Nature Group]],LEFT(Table3[[#This Row],[Nature Detail]],1)),TEXT(Table3[[#This Row],[Nature Group]],"##")))</f>
        <v>80</v>
      </c>
      <c r="K395" s="19" t="str">
        <f>IFERROR(VLOOKUP(Table3[[#This Row],[Calculated Group]],NatureGroups[],2,FALSE),"Unknown")</f>
        <v>Admin</v>
      </c>
      <c r="L395" s="19" t="str">
        <f>IF(AND(Table3[[#This Row],[Nature Group]]&gt;=61,Table3[[#This Row],[Nature Group]]&lt;90),VLOOKUP(Table3[[#This Row],[Nature Detail]],ExpenseCodes[],2,FALSE),"N/a")</f>
        <v>x - Auditors and accounting fees</v>
      </c>
    </row>
    <row r="396" spans="8:12" x14ac:dyDescent="0.25">
      <c r="H396" s="11">
        <v>80</v>
      </c>
      <c r="I396" s="11">
        <v>19</v>
      </c>
      <c r="J396" s="11">
        <f>_xlfn.NUMBERVALUE(IF(Table3[[#This Row],[Nature Group]]="91",_xlfn.CONCAT(Table3[[#This Row],[Nature Group]],LEFT(Table3[[#This Row],[Nature Detail]],1)),TEXT(Table3[[#This Row],[Nature Group]],"##")))</f>
        <v>80</v>
      </c>
      <c r="K396" s="19" t="str">
        <f>IFERROR(VLOOKUP(Table3[[#This Row],[Calculated Group]],NatureGroups[],2,FALSE),"Unknown")</f>
        <v>Admin</v>
      </c>
      <c r="L396" s="19" t="str">
        <f>IF(AND(Table3[[#This Row],[Nature Group]]&gt;=61,Table3[[#This Row],[Nature Group]]&lt;90),VLOOKUP(Table3[[#This Row],[Nature Detail]],ExpenseCodes[],2,FALSE),"N/a")</f>
        <v>x - IT consultants</v>
      </c>
    </row>
    <row r="397" spans="8:12" x14ac:dyDescent="0.25">
      <c r="H397" s="11">
        <v>80</v>
      </c>
      <c r="I397" s="11">
        <v>20</v>
      </c>
      <c r="J397" s="11">
        <f>_xlfn.NUMBERVALUE(IF(Table3[[#This Row],[Nature Group]]="91",_xlfn.CONCAT(Table3[[#This Row],[Nature Group]],LEFT(Table3[[#This Row],[Nature Detail]],1)),TEXT(Table3[[#This Row],[Nature Group]],"##")))</f>
        <v>80</v>
      </c>
      <c r="K397" s="19" t="str">
        <f>IFERROR(VLOOKUP(Table3[[#This Row],[Calculated Group]],NatureGroups[],2,FALSE),"Unknown")</f>
        <v>Admin</v>
      </c>
      <c r="L397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</row>
    <row r="398" spans="8:12" x14ac:dyDescent="0.25">
      <c r="H398" s="11">
        <v>80</v>
      </c>
      <c r="I398" s="11">
        <v>22</v>
      </c>
      <c r="J398" s="11">
        <f>_xlfn.NUMBERVALUE(IF(Table3[[#This Row],[Nature Group]]="91",_xlfn.CONCAT(Table3[[#This Row],[Nature Group]],LEFT(Table3[[#This Row],[Nature Detail]],1)),TEXT(Table3[[#This Row],[Nature Group]],"##")))</f>
        <v>80</v>
      </c>
      <c r="K398" s="19" t="str">
        <f>IFERROR(VLOOKUP(Table3[[#This Row],[Calculated Group]],NatureGroups[],2,FALSE),"Unknown")</f>
        <v>Admin</v>
      </c>
      <c r="L398" s="19" t="str">
        <f>IF(AND(Table3[[#This Row],[Nature Group]]&gt;=61,Table3[[#This Row],[Nature Group]]&lt;90),VLOOKUP(Table3[[#This Row],[Nature Detail]],ExpenseCodes[],2,FALSE),"N/a")</f>
        <v>X - Patent Maintenance</v>
      </c>
    </row>
    <row r="399" spans="8:12" x14ac:dyDescent="0.25">
      <c r="H399" s="11">
        <v>80</v>
      </c>
      <c r="I399" s="11">
        <v>25</v>
      </c>
      <c r="J399" s="11">
        <f>_xlfn.NUMBERVALUE(IF(Table3[[#This Row],[Nature Group]]="91",_xlfn.CONCAT(Table3[[#This Row],[Nature Group]],LEFT(Table3[[#This Row],[Nature Detail]],1)),TEXT(Table3[[#This Row],[Nature Group]],"##")))</f>
        <v>80</v>
      </c>
      <c r="K399" s="19" t="str">
        <f>IFERROR(VLOOKUP(Table3[[#This Row],[Calculated Group]],NatureGroups[],2,FALSE),"Unknown")</f>
        <v>Admin</v>
      </c>
      <c r="L399" s="19" t="str">
        <f>IF(AND(Table3[[#This Row],[Nature Group]]&gt;=61,Table3[[#This Row],[Nature Group]]&lt;90),VLOOKUP(Table3[[#This Row],[Nature Detail]],ExpenseCodes[],2,FALSE),"N/a")</f>
        <v>X- Travel Flights</v>
      </c>
    </row>
    <row r="400" spans="8:12" x14ac:dyDescent="0.25">
      <c r="H400" s="11">
        <v>80</v>
      </c>
      <c r="I400" s="11">
        <v>26</v>
      </c>
      <c r="J400" s="11">
        <f>_xlfn.NUMBERVALUE(IF(Table3[[#This Row],[Nature Group]]="91",_xlfn.CONCAT(Table3[[#This Row],[Nature Group]],LEFT(Table3[[#This Row],[Nature Detail]],1)),TEXT(Table3[[#This Row],[Nature Group]],"##")))</f>
        <v>80</v>
      </c>
      <c r="K400" s="19" t="str">
        <f>IFERROR(VLOOKUP(Table3[[#This Row],[Calculated Group]],NatureGroups[],2,FALSE),"Unknown")</f>
        <v>Admin</v>
      </c>
      <c r="L400" s="19" t="str">
        <f>IF(AND(Table3[[#This Row],[Nature Group]]&gt;=61,Table3[[#This Row],[Nature Group]]&lt;90),VLOOKUP(Table3[[#This Row],[Nature Detail]],ExpenseCodes[],2,FALSE),"N/a")</f>
        <v>X- Travel ground transportation</v>
      </c>
    </row>
    <row r="401" spans="8:12" x14ac:dyDescent="0.25">
      <c r="H401" s="11">
        <v>80</v>
      </c>
      <c r="I401" s="11">
        <v>27</v>
      </c>
      <c r="J401" s="11">
        <f>_xlfn.NUMBERVALUE(IF(Table3[[#This Row],[Nature Group]]="91",_xlfn.CONCAT(Table3[[#This Row],[Nature Group]],LEFT(Table3[[#This Row],[Nature Detail]],1)),TEXT(Table3[[#This Row],[Nature Group]],"##")))</f>
        <v>80</v>
      </c>
      <c r="K401" s="19" t="str">
        <f>IFERROR(VLOOKUP(Table3[[#This Row],[Calculated Group]],NatureGroups[],2,FALSE),"Unknown")</f>
        <v>Admin</v>
      </c>
      <c r="L401" s="19" t="str">
        <f>IF(AND(Table3[[#This Row],[Nature Group]]&gt;=61,Table3[[#This Row],[Nature Group]]&lt;90),VLOOKUP(Table3[[#This Row],[Nature Detail]],ExpenseCodes[],2,FALSE),"N/a")</f>
        <v>X- Travel accomodations</v>
      </c>
    </row>
    <row r="402" spans="8:12" x14ac:dyDescent="0.25">
      <c r="H402" s="11">
        <v>80</v>
      </c>
      <c r="I402" s="11">
        <v>29</v>
      </c>
      <c r="J402" s="11">
        <f>_xlfn.NUMBERVALUE(IF(Table3[[#This Row],[Nature Group]]="91",_xlfn.CONCAT(Table3[[#This Row],[Nature Group]],LEFT(Table3[[#This Row],[Nature Detail]],1)),TEXT(Table3[[#This Row],[Nature Group]],"##")))</f>
        <v>80</v>
      </c>
      <c r="K402" s="19" t="str">
        <f>IFERROR(VLOOKUP(Table3[[#This Row],[Calculated Group]],NatureGroups[],2,FALSE),"Unknown")</f>
        <v>Admin</v>
      </c>
      <c r="L402" s="19" t="str">
        <f>IF(AND(Table3[[#This Row],[Nature Group]]&gt;=61,Table3[[#This Row],[Nature Group]]&lt;90),VLOOKUP(Table3[[#This Row],[Nature Detail]],ExpenseCodes[],2,FALSE),"N/a")</f>
        <v>X- Travel meals</v>
      </c>
    </row>
    <row r="403" spans="8:12" x14ac:dyDescent="0.25">
      <c r="H403" s="11">
        <v>80</v>
      </c>
      <c r="I403" s="11">
        <v>30</v>
      </c>
      <c r="J403" s="11">
        <f>_xlfn.NUMBERVALUE(IF(Table3[[#This Row],[Nature Group]]="91",_xlfn.CONCAT(Table3[[#This Row],[Nature Group]],LEFT(Table3[[#This Row],[Nature Detail]],1)),TEXT(Table3[[#This Row],[Nature Group]],"##")))</f>
        <v>80</v>
      </c>
      <c r="K403" s="19" t="str">
        <f>IFERROR(VLOOKUP(Table3[[#This Row],[Calculated Group]],NatureGroups[],2,FALSE),"Unknown")</f>
        <v>Admin</v>
      </c>
      <c r="L403" s="19" t="str">
        <f>IF(AND(Table3[[#This Row],[Nature Group]]&gt;=61,Table3[[#This Row],[Nature Group]]&lt;90),VLOOKUP(Table3[[#This Row],[Nature Detail]],ExpenseCodes[],2,FALSE),"N/a")</f>
        <v>x - Meals and groceries</v>
      </c>
    </row>
    <row r="404" spans="8:12" x14ac:dyDescent="0.25">
      <c r="H404" s="11">
        <v>80</v>
      </c>
      <c r="I404" s="11">
        <v>36</v>
      </c>
      <c r="J404" s="11">
        <f>_xlfn.NUMBERVALUE(IF(Table3[[#This Row],[Nature Group]]="91",_xlfn.CONCAT(Table3[[#This Row],[Nature Group]],LEFT(Table3[[#This Row],[Nature Detail]],1)),TEXT(Table3[[#This Row],[Nature Group]],"##")))</f>
        <v>80</v>
      </c>
      <c r="K404" s="19" t="str">
        <f>IFERROR(VLOOKUP(Table3[[#This Row],[Calculated Group]],NatureGroups[],2,FALSE),"Unknown")</f>
        <v>Admin</v>
      </c>
      <c r="L404" s="19" t="str">
        <f>IF(AND(Table3[[#This Row],[Nature Group]]&gt;=61,Table3[[#This Row],[Nature Group]]&lt;90),VLOOKUP(Table3[[#This Row],[Nature Detail]],ExpenseCodes[],2,FALSE),"N/a")</f>
        <v>X- Equipment rental</v>
      </c>
    </row>
    <row r="405" spans="8:12" x14ac:dyDescent="0.25">
      <c r="H405" s="11">
        <v>80</v>
      </c>
      <c r="I405" s="11">
        <v>37</v>
      </c>
      <c r="J405" s="11">
        <f>_xlfn.NUMBERVALUE(IF(Table3[[#This Row],[Nature Group]]="91",_xlfn.CONCAT(Table3[[#This Row],[Nature Group]],LEFT(Table3[[#This Row],[Nature Detail]],1)),TEXT(Table3[[#This Row],[Nature Group]],"##")))</f>
        <v>80</v>
      </c>
      <c r="K405" s="19" t="str">
        <f>IFERROR(VLOOKUP(Table3[[#This Row],[Calculated Group]],NatureGroups[],2,FALSE),"Unknown")</f>
        <v>Admin</v>
      </c>
      <c r="L405" s="19" t="str">
        <f>IF(AND(Table3[[#This Row],[Nature Group]]&gt;=61,Table3[[#This Row],[Nature Group]]&lt;90),VLOOKUP(Table3[[#This Row],[Nature Detail]],ExpenseCodes[],2,FALSE),"N/a")</f>
        <v>X- Space rental</v>
      </c>
    </row>
    <row r="406" spans="8:12" x14ac:dyDescent="0.25">
      <c r="H406" s="11">
        <v>80</v>
      </c>
      <c r="I406" s="11">
        <v>40</v>
      </c>
      <c r="J406" s="11">
        <f>_xlfn.NUMBERVALUE(IF(Table3[[#This Row],[Nature Group]]="91",_xlfn.CONCAT(Table3[[#This Row],[Nature Group]],LEFT(Table3[[#This Row],[Nature Detail]],1)),TEXT(Table3[[#This Row],[Nature Group]],"##")))</f>
        <v>80</v>
      </c>
      <c r="K406" s="19" t="str">
        <f>IFERROR(VLOOKUP(Table3[[#This Row],[Calculated Group]],NatureGroups[],2,FALSE),"Unknown")</f>
        <v>Admin</v>
      </c>
      <c r="L406" s="19" t="str">
        <f>IF(AND(Table3[[#This Row],[Nature Group]]&gt;=61,Table3[[#This Row],[Nature Group]]&lt;90),VLOOKUP(Table3[[#This Row],[Nature Detail]],ExpenseCodes[],2,FALSE),"N/a")</f>
        <v>X- Subscriptions, research papers, books, etc</v>
      </c>
    </row>
    <row r="407" spans="8:12" x14ac:dyDescent="0.25">
      <c r="H407" s="11">
        <v>80</v>
      </c>
      <c r="I407" s="11">
        <v>42</v>
      </c>
      <c r="J407" s="11">
        <f>_xlfn.NUMBERVALUE(IF(Table3[[#This Row],[Nature Group]]="91",_xlfn.CONCAT(Table3[[#This Row],[Nature Group]],LEFT(Table3[[#This Row],[Nature Detail]],1)),TEXT(Table3[[#This Row],[Nature Group]],"##")))</f>
        <v>80</v>
      </c>
      <c r="K407" s="19" t="str">
        <f>IFERROR(VLOOKUP(Table3[[#This Row],[Calculated Group]],NatureGroups[],2,FALSE),"Unknown")</f>
        <v>Admin</v>
      </c>
      <c r="L407" s="19" t="str">
        <f>IF(AND(Table3[[#This Row],[Nature Group]]&gt;=61,Table3[[#This Row],[Nature Group]]&lt;90),VLOOKUP(Table3[[#This Row],[Nature Detail]],ExpenseCodes[],2,FALSE),"N/a")</f>
        <v>x - Stationary, printing &amp; photocopying</v>
      </c>
    </row>
    <row r="408" spans="8:12" x14ac:dyDescent="0.25">
      <c r="H408" s="11">
        <v>80</v>
      </c>
      <c r="I408" s="11">
        <v>43</v>
      </c>
      <c r="J408" s="11">
        <f>_xlfn.NUMBERVALUE(IF(Table3[[#This Row],[Nature Group]]="91",_xlfn.CONCAT(Table3[[#This Row],[Nature Group]],LEFT(Table3[[#This Row],[Nature Detail]],1)),TEXT(Table3[[#This Row],[Nature Group]],"##")))</f>
        <v>80</v>
      </c>
      <c r="K408" s="19" t="str">
        <f>IFERROR(VLOOKUP(Table3[[#This Row],[Calculated Group]],NatureGroups[],2,FALSE),"Unknown")</f>
        <v>Admin</v>
      </c>
      <c r="L408" s="19" t="str">
        <f>IF(AND(Table3[[#This Row],[Nature Group]]&gt;=61,Table3[[#This Row],[Nature Group]]&lt;90),VLOOKUP(Table3[[#This Row],[Nature Detail]],ExpenseCodes[],2,FALSE),"N/a")</f>
        <v>x - Phones and internet charges</v>
      </c>
    </row>
    <row r="409" spans="8:12" x14ac:dyDescent="0.25">
      <c r="H409" s="11">
        <v>80</v>
      </c>
      <c r="I409" s="11">
        <v>44</v>
      </c>
      <c r="J409" s="11">
        <f>_xlfn.NUMBERVALUE(IF(Table3[[#This Row],[Nature Group]]="91",_xlfn.CONCAT(Table3[[#This Row],[Nature Group]],LEFT(Table3[[#This Row],[Nature Detail]],1)),TEXT(Table3[[#This Row],[Nature Group]],"##")))</f>
        <v>80</v>
      </c>
      <c r="K409" s="19" t="str">
        <f>IFERROR(VLOOKUP(Table3[[#This Row],[Calculated Group]],NatureGroups[],2,FALSE),"Unknown")</f>
        <v>Admin</v>
      </c>
      <c r="L409" s="19" t="str">
        <f>IF(AND(Table3[[#This Row],[Nature Group]]&gt;=61,Table3[[#This Row],[Nature Group]]&lt;90),VLOOKUP(Table3[[#This Row],[Nature Detail]],ExpenseCodes[],2,FALSE),"N/a")</f>
        <v xml:space="preserve">X- Postage, courrier and customs (not inventory) </v>
      </c>
    </row>
    <row r="410" spans="8:12" x14ac:dyDescent="0.25">
      <c r="H410" s="11">
        <v>80</v>
      </c>
      <c r="I410" s="11">
        <v>46</v>
      </c>
      <c r="J410" s="11">
        <f>_xlfn.NUMBERVALUE(IF(Table3[[#This Row],[Nature Group]]="91",_xlfn.CONCAT(Table3[[#This Row],[Nature Group]],LEFT(Table3[[#This Row],[Nature Detail]],1)),TEXT(Table3[[#This Row],[Nature Group]],"##")))</f>
        <v>80</v>
      </c>
      <c r="K410" s="19" t="str">
        <f>IFERROR(VLOOKUP(Table3[[#This Row],[Calculated Group]],NatureGroups[],2,FALSE),"Unknown")</f>
        <v>Admin</v>
      </c>
      <c r="L410" s="19" t="str">
        <f>IF(AND(Table3[[#This Row],[Nature Group]]&gt;=61,Table3[[#This Row],[Nature Group]]&lt;90),VLOOKUP(Table3[[#This Row],[Nature Detail]],ExpenseCodes[],2,FALSE),"N/a")</f>
        <v>X- Processing fees</v>
      </c>
    </row>
    <row r="411" spans="8:12" x14ac:dyDescent="0.25">
      <c r="H411" s="11">
        <v>80</v>
      </c>
      <c r="I411" s="11">
        <v>50</v>
      </c>
      <c r="J411" s="11">
        <f>_xlfn.NUMBERVALUE(IF(Table3[[#This Row],[Nature Group]]="91",_xlfn.CONCAT(Table3[[#This Row],[Nature Group]],LEFT(Table3[[#This Row],[Nature Detail]],1)),TEXT(Table3[[#This Row],[Nature Group]],"##")))</f>
        <v>80</v>
      </c>
      <c r="K411" s="19" t="str">
        <f>IFERROR(VLOOKUP(Table3[[#This Row],[Calculated Group]],NatureGroups[],2,FALSE),"Unknown")</f>
        <v>Admin</v>
      </c>
      <c r="L411" s="19" t="str">
        <f>IF(AND(Table3[[#This Row],[Nature Group]]&gt;=61,Table3[[#This Row],[Nature Group]]&lt;90),VLOOKUP(Table3[[#This Row],[Nature Detail]],ExpenseCodes[],2,FALSE),"N/a")</f>
        <v>X- Taxes and levies</v>
      </c>
    </row>
    <row r="412" spans="8:12" x14ac:dyDescent="0.25">
      <c r="H412" s="11">
        <v>80</v>
      </c>
      <c r="I412" s="11">
        <v>52</v>
      </c>
      <c r="J412" s="11">
        <f>_xlfn.NUMBERVALUE(IF(Table3[[#This Row],[Nature Group]]="91",_xlfn.CONCAT(Table3[[#This Row],[Nature Group]],LEFT(Table3[[#This Row],[Nature Detail]],1)),TEXT(Table3[[#This Row],[Nature Group]],"##")))</f>
        <v>80</v>
      </c>
      <c r="K412" s="19" t="str">
        <f>IFERROR(VLOOKUP(Table3[[#This Row],[Calculated Group]],NatureGroups[],2,FALSE),"Unknown")</f>
        <v>Admin</v>
      </c>
      <c r="L412" s="19" t="str">
        <f>IF(AND(Table3[[#This Row],[Nature Group]]&gt;=61,Table3[[#This Row],[Nature Group]]&lt;90),VLOOKUP(Table3[[#This Row],[Nature Detail]],ExpenseCodes[],2,FALSE),"N/a")</f>
        <v>x - Regulatory filing fees - Securities commissions &amp; other</v>
      </c>
    </row>
    <row r="413" spans="8:12" x14ac:dyDescent="0.25">
      <c r="H413" s="11">
        <v>80</v>
      </c>
      <c r="I413" s="11">
        <v>55</v>
      </c>
      <c r="J413" s="11">
        <f>_xlfn.NUMBERVALUE(IF(Table3[[#This Row],[Nature Group]]="91",_xlfn.CONCAT(Table3[[#This Row],[Nature Group]],LEFT(Table3[[#This Row],[Nature Detail]],1)),TEXT(Table3[[#This Row],[Nature Group]],"##")))</f>
        <v>80</v>
      </c>
      <c r="K413" s="19" t="str">
        <f>IFERROR(VLOOKUP(Table3[[#This Row],[Calculated Group]],NatureGroups[],2,FALSE),"Unknown")</f>
        <v>Admin</v>
      </c>
      <c r="L413" s="19" t="str">
        <f>IF(AND(Table3[[#This Row],[Nature Group]]&gt;=61,Table3[[#This Row],[Nature Group]]&lt;90),VLOOKUP(Table3[[#This Row],[Nature Detail]],ExpenseCodes[],2,FALSE),"N/a")</f>
        <v>X- Property insurance</v>
      </c>
    </row>
    <row r="414" spans="8:12" x14ac:dyDescent="0.25">
      <c r="H414" s="11">
        <v>80</v>
      </c>
      <c r="I414" s="11">
        <v>57</v>
      </c>
      <c r="J414" s="11">
        <f>_xlfn.NUMBERVALUE(IF(Table3[[#This Row],[Nature Group]]="91",_xlfn.CONCAT(Table3[[#This Row],[Nature Group]],LEFT(Table3[[#This Row],[Nature Detail]],1)),TEXT(Table3[[#This Row],[Nature Group]],"##")))</f>
        <v>80</v>
      </c>
      <c r="K414" s="19" t="str">
        <f>IFERROR(VLOOKUP(Table3[[#This Row],[Calculated Group]],NatureGroups[],2,FALSE),"Unknown")</f>
        <v>Admin</v>
      </c>
      <c r="L414" s="19" t="str">
        <f>IF(AND(Table3[[#This Row],[Nature Group]]&gt;=61,Table3[[#This Row],[Nature Group]]&lt;90),VLOOKUP(Table3[[#This Row],[Nature Detail]],ExpenseCodes[],2,FALSE),"N/a")</f>
        <v>x - Directors &amp; Officers insurance</v>
      </c>
    </row>
    <row r="415" spans="8:12" x14ac:dyDescent="0.25">
      <c r="H415" s="11">
        <v>80</v>
      </c>
      <c r="I415" s="11">
        <v>60</v>
      </c>
      <c r="J415" s="11">
        <f>_xlfn.NUMBERVALUE(IF(Table3[[#This Row],[Nature Group]]="91",_xlfn.CONCAT(Table3[[#This Row],[Nature Group]],LEFT(Table3[[#This Row],[Nature Detail]],1)),TEXT(Table3[[#This Row],[Nature Group]],"##")))</f>
        <v>80</v>
      </c>
      <c r="K415" s="19" t="str">
        <f>IFERROR(VLOOKUP(Table3[[#This Row],[Calculated Group]],NatureGroups[],2,FALSE),"Unknown")</f>
        <v>Admin</v>
      </c>
      <c r="L415" s="19" t="str">
        <f>IF(AND(Table3[[#This Row],[Nature Group]]&gt;=61,Table3[[#This Row],[Nature Group]]&lt;90),VLOOKUP(Table3[[#This Row],[Nature Detail]],ExpenseCodes[],2,FALSE),"N/a")</f>
        <v>x - Donations</v>
      </c>
    </row>
    <row r="416" spans="8:12" x14ac:dyDescent="0.25">
      <c r="H416" s="11">
        <v>80</v>
      </c>
      <c r="I416" s="11">
        <v>68</v>
      </c>
      <c r="J416" s="11">
        <f>_xlfn.NUMBERVALUE(IF(Table3[[#This Row],[Nature Group]]="91",_xlfn.CONCAT(Table3[[#This Row],[Nature Group]],LEFT(Table3[[#This Row],[Nature Detail]],1)),TEXT(Table3[[#This Row],[Nature Group]],"##")))</f>
        <v>80</v>
      </c>
      <c r="K416" s="19" t="str">
        <f>IFERROR(VLOOKUP(Table3[[#This Row],[Calculated Group]],NatureGroups[],2,FALSE),"Unknown")</f>
        <v>Admin</v>
      </c>
      <c r="L416" s="19" t="str">
        <f>IF(AND(Table3[[#This Row],[Nature Group]]&gt;=61,Table3[[#This Row],[Nature Group]]&lt;90),VLOOKUP(Table3[[#This Row],[Nature Detail]],ExpenseCodes[],2,FALSE),"N/a")</f>
        <v>x - Repairs and maintenance</v>
      </c>
    </row>
    <row r="417" spans="8:12" x14ac:dyDescent="0.25">
      <c r="H417" s="11">
        <v>80</v>
      </c>
      <c r="I417" s="11">
        <v>71</v>
      </c>
      <c r="J417" s="11">
        <f>_xlfn.NUMBERVALUE(IF(Table3[[#This Row],[Nature Group]]="91",_xlfn.CONCAT(Table3[[#This Row],[Nature Group]],LEFT(Table3[[#This Row],[Nature Detail]],1)),TEXT(Table3[[#This Row],[Nature Group]],"##")))</f>
        <v>80</v>
      </c>
      <c r="K417" s="19" t="str">
        <f>IFERROR(VLOOKUP(Table3[[#This Row],[Calculated Group]],NatureGroups[],2,FALSE),"Unknown")</f>
        <v>Admin</v>
      </c>
      <c r="L417" s="19" t="str">
        <f>IF(AND(Table3[[#This Row],[Nature Group]]&gt;=61,Table3[[#This Row],[Nature Group]]&lt;90),VLOOKUP(Table3[[#This Row],[Nature Detail]],ExpenseCodes[],2,FALSE),"N/a")</f>
        <v>x - Health &amp; safety</v>
      </c>
    </row>
    <row r="418" spans="8:12" x14ac:dyDescent="0.25">
      <c r="H418" s="11">
        <v>80</v>
      </c>
      <c r="I418" s="11">
        <v>73</v>
      </c>
      <c r="J418" s="11">
        <f>_xlfn.NUMBERVALUE(IF(Table3[[#This Row],[Nature Group]]="91",_xlfn.CONCAT(Table3[[#This Row],[Nature Group]],LEFT(Table3[[#This Row],[Nature Detail]],1)),TEXT(Table3[[#This Row],[Nature Group]],"##")))</f>
        <v>80</v>
      </c>
      <c r="K418" s="19" t="str">
        <f>IFERROR(VLOOKUP(Table3[[#This Row],[Calculated Group]],NatureGroups[],2,FALSE),"Unknown")</f>
        <v>Admin</v>
      </c>
      <c r="L418" s="19" t="str">
        <f>IF(AND(Table3[[#This Row],[Nature Group]]&gt;=61,Table3[[#This Row],[Nature Group]]&lt;90),VLOOKUP(Table3[[#This Row],[Nature Detail]],ExpenseCodes[],2,FALSE),"N/a")</f>
        <v>x - Cleaning services</v>
      </c>
    </row>
    <row r="419" spans="8:12" x14ac:dyDescent="0.25">
      <c r="H419" s="11">
        <v>80</v>
      </c>
      <c r="I419" s="11">
        <v>78</v>
      </c>
      <c r="J419" s="11">
        <f>_xlfn.NUMBERVALUE(IF(Table3[[#This Row],[Nature Group]]="91",_xlfn.CONCAT(Table3[[#This Row],[Nature Group]],LEFT(Table3[[#This Row],[Nature Detail]],1)),TEXT(Table3[[#This Row],[Nature Group]],"##")))</f>
        <v>80</v>
      </c>
      <c r="K419" s="19" t="str">
        <f>IFERROR(VLOOKUP(Table3[[#This Row],[Calculated Group]],NatureGroups[],2,FALSE),"Unknown")</f>
        <v>Admin</v>
      </c>
      <c r="L419" s="19" t="str">
        <f>IF(AND(Table3[[#This Row],[Nature Group]]&gt;=61,Table3[[#This Row],[Nature Group]]&lt;90),VLOOKUP(Table3[[#This Row],[Nature Detail]],ExpenseCodes[],2,FALSE),"N/a")</f>
        <v>x - Grants</v>
      </c>
    </row>
    <row r="420" spans="8:12" x14ac:dyDescent="0.25">
      <c r="H420" s="11">
        <v>80</v>
      </c>
      <c r="I420" s="11">
        <v>79</v>
      </c>
      <c r="J420" s="11">
        <f>_xlfn.NUMBERVALUE(IF(Table3[[#This Row],[Nature Group]]="91",_xlfn.CONCAT(Table3[[#This Row],[Nature Group]],LEFT(Table3[[#This Row],[Nature Detail]],1)),TEXT(Table3[[#This Row],[Nature Group]],"##")))</f>
        <v>80</v>
      </c>
      <c r="K420" s="19" t="str">
        <f>IFERROR(VLOOKUP(Table3[[#This Row],[Calculated Group]],NatureGroups[],2,FALSE),"Unknown")</f>
        <v>Admin</v>
      </c>
      <c r="L420" s="19" t="str">
        <f>IF(AND(Table3[[#This Row],[Nature Group]]&gt;=61,Table3[[#This Row],[Nature Group]]&lt;90),VLOOKUP(Table3[[#This Row],[Nature Detail]],ExpenseCodes[],2,FALSE),"N/a")</f>
        <v>x - Reallocation of overheads</v>
      </c>
    </row>
    <row r="421" spans="8:12" x14ac:dyDescent="0.25">
      <c r="H421" s="11">
        <v>80</v>
      </c>
      <c r="I421" s="11">
        <v>90</v>
      </c>
      <c r="J421" s="11">
        <f>_xlfn.NUMBERVALUE(IF(Table3[[#This Row],[Nature Group]]="91",_xlfn.CONCAT(Table3[[#This Row],[Nature Group]],LEFT(Table3[[#This Row],[Nature Detail]],1)),TEXT(Table3[[#This Row],[Nature Group]],"##")))</f>
        <v>80</v>
      </c>
      <c r="K421" s="19" t="str">
        <f>IFERROR(VLOOKUP(Table3[[#This Row],[Calculated Group]],NatureGroups[],2,FALSE),"Unknown")</f>
        <v>Admin</v>
      </c>
      <c r="L421" s="19" t="str">
        <f>IF(AND(Table3[[#This Row],[Nature Group]]&gt;=61,Table3[[#This Row],[Nature Group]]&lt;90),VLOOKUP(Table3[[#This Row],[Nature Detail]],ExpenseCodes[],2,FALSE),"N/a")</f>
        <v>X- Phones and electronic equipment not capitalized</v>
      </c>
    </row>
    <row r="422" spans="8:12" x14ac:dyDescent="0.25">
      <c r="H422" s="11">
        <v>80</v>
      </c>
      <c r="I422" s="11">
        <v>91</v>
      </c>
      <c r="J422" s="11">
        <f>_xlfn.NUMBERVALUE(IF(Table3[[#This Row],[Nature Group]]="91",_xlfn.CONCAT(Table3[[#This Row],[Nature Group]],LEFT(Table3[[#This Row],[Nature Detail]],1)),TEXT(Table3[[#This Row],[Nature Group]],"##")))</f>
        <v>80</v>
      </c>
      <c r="K422" s="19" t="str">
        <f>IFERROR(VLOOKUP(Table3[[#This Row],[Calculated Group]],NatureGroups[],2,FALSE),"Unknown")</f>
        <v>Admin</v>
      </c>
      <c r="L422" s="19" t="str">
        <f>IF(AND(Table3[[#This Row],[Nature Group]]&gt;=61,Table3[[#This Row],[Nature Group]]&lt;90),VLOOKUP(Table3[[#This Row],[Nature Detail]],ExpenseCodes[],2,FALSE),"N/a")</f>
        <v>x - Computer software &amp; licences not capitalized</v>
      </c>
    </row>
    <row r="423" spans="8:12" x14ac:dyDescent="0.25">
      <c r="H423" s="11">
        <v>80</v>
      </c>
      <c r="I423" s="11">
        <v>92</v>
      </c>
      <c r="J423" s="11">
        <f>_xlfn.NUMBERVALUE(IF(Table3[[#This Row],[Nature Group]]="91",_xlfn.CONCAT(Table3[[#This Row],[Nature Group]],LEFT(Table3[[#This Row],[Nature Detail]],1)),TEXT(Table3[[#This Row],[Nature Group]],"##")))</f>
        <v>80</v>
      </c>
      <c r="K423" s="19" t="str">
        <f>IFERROR(VLOOKUP(Table3[[#This Row],[Calculated Group]],NatureGroups[],2,FALSE),"Unknown")</f>
        <v>Admin</v>
      </c>
      <c r="L423" s="19" t="str">
        <f>IF(AND(Table3[[#This Row],[Nature Group]]&gt;=61,Table3[[#This Row],[Nature Group]]&lt;90),VLOOKUP(Table3[[#This Row],[Nature Detail]],ExpenseCodes[],2,FALSE),"N/a")</f>
        <v>x - Equipment, tools, furniture and fixtures not capitalized</v>
      </c>
    </row>
    <row r="424" spans="8:12" x14ac:dyDescent="0.25">
      <c r="H424" s="11">
        <v>80</v>
      </c>
      <c r="I424" s="11">
        <v>100</v>
      </c>
      <c r="J424" s="11">
        <f>_xlfn.NUMBERVALUE(IF(Table3[[#This Row],[Nature Group]]="91",_xlfn.CONCAT(Table3[[#This Row],[Nature Group]],LEFT(Table3[[#This Row],[Nature Detail]],1)),TEXT(Table3[[#This Row],[Nature Group]],"##")))</f>
        <v>80</v>
      </c>
      <c r="K424" s="19" t="str">
        <f>IFERROR(VLOOKUP(Table3[[#This Row],[Calculated Group]],NatureGroups[],2,FALSE),"Unknown")</f>
        <v>Admin</v>
      </c>
      <c r="L424" s="19" t="str">
        <f>IF(AND(Table3[[#This Row],[Nature Group]]&gt;=61,Table3[[#This Row],[Nature Group]]&lt;90),VLOOKUP(Table3[[#This Row],[Nature Detail]],ExpenseCodes[],2,FALSE),"N/a")</f>
        <v>x - Depreciation Property, Plant and Equipment</v>
      </c>
    </row>
    <row r="425" spans="8:12" x14ac:dyDescent="0.25">
      <c r="H425" s="11">
        <v>80</v>
      </c>
      <c r="I425" s="11">
        <v>101</v>
      </c>
      <c r="J425" s="11">
        <f>_xlfn.NUMBERVALUE(IF(Table3[[#This Row],[Nature Group]]="91",_xlfn.CONCAT(Table3[[#This Row],[Nature Group]],LEFT(Table3[[#This Row],[Nature Detail]],1)),TEXT(Table3[[#This Row],[Nature Group]],"##")))</f>
        <v>80</v>
      </c>
      <c r="K425" s="19" t="str">
        <f>IFERROR(VLOOKUP(Table3[[#This Row],[Calculated Group]],NatureGroups[],2,FALSE),"Unknown")</f>
        <v>Admin</v>
      </c>
      <c r="L425" s="19" t="str">
        <f>IF(AND(Table3[[#This Row],[Nature Group]]&gt;=61,Table3[[#This Row],[Nature Group]]&lt;90),VLOOKUP(Table3[[#This Row],[Nature Detail]],ExpenseCodes[],2,FALSE),"N/a")</f>
        <v>x- Depreciation intangibles</v>
      </c>
    </row>
    <row r="426" spans="8:12" x14ac:dyDescent="0.25">
      <c r="H426" s="11">
        <v>80</v>
      </c>
      <c r="I426" s="11">
        <v>102</v>
      </c>
      <c r="J426" s="11">
        <f>_xlfn.NUMBERVALUE(IF(Table3[[#This Row],[Nature Group]]="91",_xlfn.CONCAT(Table3[[#This Row],[Nature Group]],LEFT(Table3[[#This Row],[Nature Detail]],1)),TEXT(Table3[[#This Row],[Nature Group]],"##")))</f>
        <v>80</v>
      </c>
      <c r="K426" s="19" t="str">
        <f>IFERROR(VLOOKUP(Table3[[#This Row],[Calculated Group]],NatureGroups[],2,FALSE),"Unknown")</f>
        <v>Admin</v>
      </c>
      <c r="L426" s="19" t="str">
        <f>IF(AND(Table3[[#This Row],[Nature Group]]&gt;=61,Table3[[#This Row],[Nature Group]]&lt;90),VLOOKUP(Table3[[#This Row],[Nature Detail]],ExpenseCodes[],2,FALSE),"N/a")</f>
        <v>x - Gain and losses of disposals of Property plant and equipment</v>
      </c>
    </row>
    <row r="427" spans="8:12" x14ac:dyDescent="0.25">
      <c r="H427" s="11">
        <v>80</v>
      </c>
      <c r="I427" s="11">
        <v>103</v>
      </c>
      <c r="J427" s="11">
        <f>_xlfn.NUMBERVALUE(IF(Table3[[#This Row],[Nature Group]]="91",_xlfn.CONCAT(Table3[[#This Row],[Nature Group]],LEFT(Table3[[#This Row],[Nature Detail]],1)),TEXT(Table3[[#This Row],[Nature Group]],"##")))</f>
        <v>80</v>
      </c>
      <c r="K427" s="19" t="str">
        <f>IFERROR(VLOOKUP(Table3[[#This Row],[Calculated Group]],NatureGroups[],2,FALSE),"Unknown")</f>
        <v>Admin</v>
      </c>
      <c r="L427" s="19" t="str">
        <f>IF(AND(Table3[[#This Row],[Nature Group]]&gt;=61,Table3[[#This Row],[Nature Group]]&lt;90),VLOOKUP(Table3[[#This Row],[Nature Detail]],ExpenseCodes[],2,FALSE),"N/a")</f>
        <v>x - Gain and losses of disposals of intangible assets</v>
      </c>
    </row>
    <row r="428" spans="8:12" x14ac:dyDescent="0.25">
      <c r="H428" s="11">
        <v>80</v>
      </c>
      <c r="I428" s="11">
        <v>132</v>
      </c>
      <c r="J428" s="11">
        <f>_xlfn.NUMBERVALUE(IF(Table3[[#This Row],[Nature Group]]="91",_xlfn.CONCAT(Table3[[#This Row],[Nature Group]],LEFT(Table3[[#This Row],[Nature Detail]],1)),TEXT(Table3[[#This Row],[Nature Group]],"##")))</f>
        <v>80</v>
      </c>
      <c r="K428" s="19" t="str">
        <f>IFERROR(VLOOKUP(Table3[[#This Row],[Calculated Group]],NatureGroups[],2,FALSE),"Unknown")</f>
        <v>Admin</v>
      </c>
      <c r="L428" s="19" t="str">
        <f>IF(AND(Table3[[#This Row],[Nature Group]]&gt;=61,Table3[[#This Row],[Nature Group]]&lt;90),VLOOKUP(Table3[[#This Row],[Nature Detail]],ExpenseCodes[],2,FALSE),"N/a")</f>
        <v>x - Market studies</v>
      </c>
    </row>
    <row r="429" spans="8:12" x14ac:dyDescent="0.25">
      <c r="H429" s="11">
        <v>80</v>
      </c>
      <c r="I429" s="11">
        <v>133</v>
      </c>
      <c r="J429" s="11">
        <f>_xlfn.NUMBERVALUE(IF(Table3[[#This Row],[Nature Group]]="91",_xlfn.CONCAT(Table3[[#This Row],[Nature Group]],LEFT(Table3[[#This Row],[Nature Detail]],1)),TEXT(Table3[[#This Row],[Nature Group]],"##")))</f>
        <v>80</v>
      </c>
      <c r="K429" s="19" t="str">
        <f>IFERROR(VLOOKUP(Table3[[#This Row],[Calculated Group]],NatureGroups[],2,FALSE),"Unknown")</f>
        <v>Admin</v>
      </c>
      <c r="L429" s="19" t="str">
        <f>IF(AND(Table3[[#This Row],[Nature Group]]&gt;=61,Table3[[#This Row],[Nature Group]]&lt;90),VLOOKUP(Table3[[#This Row],[Nature Detail]],ExpenseCodes[],2,FALSE),"N/a")</f>
        <v>x - Promotional items</v>
      </c>
    </row>
    <row r="430" spans="8:12" x14ac:dyDescent="0.25">
      <c r="H430" s="11">
        <v>80</v>
      </c>
      <c r="I430" s="11">
        <v>134</v>
      </c>
      <c r="J430" s="11">
        <f>_xlfn.NUMBERVALUE(IF(Table3[[#This Row],[Nature Group]]="91",_xlfn.CONCAT(Table3[[#This Row],[Nature Group]],LEFT(Table3[[#This Row],[Nature Detail]],1)),TEXT(Table3[[#This Row],[Nature Group]],"##")))</f>
        <v>80</v>
      </c>
      <c r="K430" s="19" t="str">
        <f>IFERROR(VLOOKUP(Table3[[#This Row],[Calculated Group]],NatureGroups[],2,FALSE),"Unknown")</f>
        <v>Admin</v>
      </c>
      <c r="L430" s="19" t="str">
        <f>IF(AND(Table3[[#This Row],[Nature Group]]&gt;=61,Table3[[#This Row],[Nature Group]]&lt;90),VLOOKUP(Table3[[#This Row],[Nature Detail]],ExpenseCodes[],2,FALSE),"N/a")</f>
        <v>x - AGM</v>
      </c>
    </row>
    <row r="431" spans="8:12" x14ac:dyDescent="0.25">
      <c r="H431" s="11">
        <v>80</v>
      </c>
      <c r="I431" s="11">
        <v>135</v>
      </c>
      <c r="J431" s="11">
        <f>_xlfn.NUMBERVALUE(IF(Table3[[#This Row],[Nature Group]]="91",_xlfn.CONCAT(Table3[[#This Row],[Nature Group]],LEFT(Table3[[#This Row],[Nature Detail]],1)),TEXT(Table3[[#This Row],[Nature Group]],"##")))</f>
        <v>80</v>
      </c>
      <c r="K431" s="19" t="str">
        <f>IFERROR(VLOOKUP(Table3[[#This Row],[Calculated Group]],NatureGroups[],2,FALSE),"Unknown")</f>
        <v>Admin</v>
      </c>
      <c r="L431" s="19" t="str">
        <f>IF(AND(Table3[[#This Row],[Nature Group]]&gt;=61,Table3[[#This Row],[Nature Group]]&lt;90),VLOOKUP(Table3[[#This Row],[Nature Detail]],ExpenseCodes[],2,FALSE),"N/a")</f>
        <v>x - Press release wires</v>
      </c>
    </row>
    <row r="432" spans="8:12" x14ac:dyDescent="0.25">
      <c r="H432" s="11">
        <v>80</v>
      </c>
      <c r="I432" s="11">
        <v>136</v>
      </c>
      <c r="J432" s="11">
        <f>_xlfn.NUMBERVALUE(IF(Table3[[#This Row],[Nature Group]]="91",_xlfn.CONCAT(Table3[[#This Row],[Nature Group]],LEFT(Table3[[#This Row],[Nature Detail]],1)),TEXT(Table3[[#This Row],[Nature Group]],"##")))</f>
        <v>80</v>
      </c>
      <c r="K432" s="19" t="str">
        <f>IFERROR(VLOOKUP(Table3[[#This Row],[Calculated Group]],NatureGroups[],2,FALSE),"Unknown")</f>
        <v>Admin</v>
      </c>
      <c r="L432" s="19" t="str">
        <f>IF(AND(Table3[[#This Row],[Nature Group]]&gt;=61,Table3[[#This Row],[Nature Group]]&lt;90),VLOOKUP(Table3[[#This Row],[Nature Detail]],ExpenseCodes[],2,FALSE),"N/a")</f>
        <v>x - Sponsorships - promoting our technology or products</v>
      </c>
    </row>
    <row r="433" spans="8:12" x14ac:dyDescent="0.25">
      <c r="H433" s="11">
        <v>80</v>
      </c>
      <c r="I433" s="11">
        <v>138</v>
      </c>
      <c r="J433" s="11">
        <f>_xlfn.NUMBERVALUE(IF(Table3[[#This Row],[Nature Group]]="91",_xlfn.CONCAT(Table3[[#This Row],[Nature Group]],LEFT(Table3[[#This Row],[Nature Detail]],1)),TEXT(Table3[[#This Row],[Nature Group]],"##")))</f>
        <v>80</v>
      </c>
      <c r="K433" s="19" t="str">
        <f>IFERROR(VLOOKUP(Table3[[#This Row],[Calculated Group]],NatureGroups[],2,FALSE),"Unknown")</f>
        <v>Admin</v>
      </c>
      <c r="L433" s="19" t="str">
        <f>IF(AND(Table3[[#This Row],[Nature Group]]&gt;=61,Table3[[#This Row],[Nature Group]]&lt;90),VLOOKUP(Table3[[#This Row],[Nature Detail]],ExpenseCodes[],2,FALSE),"N/a")</f>
        <v>x - Trade shows - registration, booth, etc</v>
      </c>
    </row>
    <row r="434" spans="8:12" x14ac:dyDescent="0.25">
      <c r="H434" s="11">
        <v>80</v>
      </c>
      <c r="I434" s="11">
        <v>139</v>
      </c>
      <c r="J434" s="11">
        <f>_xlfn.NUMBERVALUE(IF(Table3[[#This Row],[Nature Group]]="91",_xlfn.CONCAT(Table3[[#This Row],[Nature Group]],LEFT(Table3[[#This Row],[Nature Detail]],1)),TEXT(Table3[[#This Row],[Nature Group]],"##")))</f>
        <v>80</v>
      </c>
      <c r="K434" s="19" t="str">
        <f>IFERROR(VLOOKUP(Table3[[#This Row],[Calculated Group]],NatureGroups[],2,FALSE),"Unknown")</f>
        <v>Admin</v>
      </c>
      <c r="L434" s="19" t="str">
        <f>IF(AND(Table3[[#This Row],[Nature Group]]&gt;=61,Table3[[#This Row],[Nature Group]]&lt;90),VLOOKUP(Table3[[#This Row],[Nature Detail]],ExpenseCodes[],2,FALSE),"N/a")</f>
        <v>x - Investor relation events</v>
      </c>
    </row>
    <row r="435" spans="8:12" x14ac:dyDescent="0.25">
      <c r="H435" s="11">
        <v>80</v>
      </c>
      <c r="I435" s="11">
        <v>140</v>
      </c>
      <c r="J435" s="11">
        <f>_xlfn.NUMBERVALUE(IF(Table3[[#This Row],[Nature Group]]="91",_xlfn.CONCAT(Table3[[#This Row],[Nature Group]],LEFT(Table3[[#This Row],[Nature Detail]],1)),TEXT(Table3[[#This Row],[Nature Group]],"##")))</f>
        <v>80</v>
      </c>
      <c r="K435" s="19" t="str">
        <f>IFERROR(VLOOKUP(Table3[[#This Row],[Calculated Group]],NatureGroups[],2,FALSE),"Unknown")</f>
        <v>Admin</v>
      </c>
      <c r="L435" s="19" t="str">
        <f>IF(AND(Table3[[#This Row],[Nature Group]]&gt;=61,Table3[[#This Row],[Nature Group]]&lt;90),VLOOKUP(Table3[[#This Row],[Nature Detail]],ExpenseCodes[],2,FALSE),"N/a")</f>
        <v>x - Advertising</v>
      </c>
    </row>
    <row r="436" spans="8:12" x14ac:dyDescent="0.25">
      <c r="H436" s="11">
        <v>80</v>
      </c>
      <c r="I436" s="11">
        <v>170</v>
      </c>
      <c r="J436" s="11">
        <f>_xlfn.NUMBERVALUE(IF(Table3[[#This Row],[Nature Group]]="91",_xlfn.CONCAT(Table3[[#This Row],[Nature Group]],LEFT(Table3[[#This Row],[Nature Detail]],1)),TEXT(Table3[[#This Row],[Nature Group]],"##")))</f>
        <v>80</v>
      </c>
      <c r="K436" s="19" t="str">
        <f>IFERROR(VLOOKUP(Table3[[#This Row],[Calculated Group]],NatureGroups[],2,FALSE),"Unknown")</f>
        <v>Admin</v>
      </c>
      <c r="L436" s="19" t="e">
        <f>IF(AND(Table3[[#This Row],[Nature Group]]&gt;=61,Table3[[#This Row],[Nature Group]]&lt;90),VLOOKUP(Table3[[#This Row],[Nature Detail]],ExpenseCodes[],2,FALSE),"N/a")</f>
        <v>#N/A</v>
      </c>
    </row>
    <row r="437" spans="8:12" x14ac:dyDescent="0.25">
      <c r="H437" s="11">
        <v>80</v>
      </c>
      <c r="I437" s="11">
        <v>190</v>
      </c>
      <c r="J437" s="11">
        <f>_xlfn.NUMBERVALUE(IF(Table3[[#This Row],[Nature Group]]="91",_xlfn.CONCAT(Table3[[#This Row],[Nature Group]],LEFT(Table3[[#This Row],[Nature Detail]],1)),TEXT(Table3[[#This Row],[Nature Group]],"##")))</f>
        <v>80</v>
      </c>
      <c r="K437" s="19" t="str">
        <f>IFERROR(VLOOKUP(Table3[[#This Row],[Calculated Group]],NatureGroups[],2,FALSE),"Unknown")</f>
        <v>Admin</v>
      </c>
      <c r="L437" s="19" t="e">
        <f>IF(AND(Table3[[#This Row],[Nature Group]]&gt;=61,Table3[[#This Row],[Nature Group]]&lt;90),VLOOKUP(Table3[[#This Row],[Nature Detail]],ExpenseCodes[],2,FALSE),"N/a")</f>
        <v>#N/A</v>
      </c>
    </row>
    <row r="438" spans="8:12" x14ac:dyDescent="0.25">
      <c r="H438" s="11">
        <v>80</v>
      </c>
      <c r="I438" s="11">
        <v>191</v>
      </c>
      <c r="J438" s="11">
        <f>_xlfn.NUMBERVALUE(IF(Table3[[#This Row],[Nature Group]]="91",_xlfn.CONCAT(Table3[[#This Row],[Nature Group]],LEFT(Table3[[#This Row],[Nature Detail]],1)),TEXT(Table3[[#This Row],[Nature Group]],"##")))</f>
        <v>80</v>
      </c>
      <c r="K438" s="19" t="str">
        <f>IFERROR(VLOOKUP(Table3[[#This Row],[Calculated Group]],NatureGroups[],2,FALSE),"Unknown")</f>
        <v>Admin</v>
      </c>
      <c r="L438" s="19" t="e">
        <f>IF(AND(Table3[[#This Row],[Nature Group]]&gt;=61,Table3[[#This Row],[Nature Group]]&lt;90),VLOOKUP(Table3[[#This Row],[Nature Detail]],ExpenseCodes[],2,FALSE),"N/a")</f>
        <v>#N/A</v>
      </c>
    </row>
    <row r="439" spans="8:12" x14ac:dyDescent="0.25">
      <c r="H439" s="11">
        <v>80</v>
      </c>
      <c r="I439" s="11">
        <v>193</v>
      </c>
      <c r="J439" s="11">
        <f>_xlfn.NUMBERVALUE(IF(Table3[[#This Row],[Nature Group]]="91",_xlfn.CONCAT(Table3[[#This Row],[Nature Group]],LEFT(Table3[[#This Row],[Nature Detail]],1)),TEXT(Table3[[#This Row],[Nature Group]],"##")))</f>
        <v>80</v>
      </c>
      <c r="K439" s="19" t="str">
        <f>IFERROR(VLOOKUP(Table3[[#This Row],[Calculated Group]],NatureGroups[],2,FALSE),"Unknown")</f>
        <v>Admin</v>
      </c>
      <c r="L439" s="19" t="e">
        <f>IF(AND(Table3[[#This Row],[Nature Group]]&gt;=61,Table3[[#This Row],[Nature Group]]&lt;90),VLOOKUP(Table3[[#This Row],[Nature Detail]],ExpenseCodes[],2,FALSE),"N/a")</f>
        <v>#N/A</v>
      </c>
    </row>
    <row r="440" spans="8:12" x14ac:dyDescent="0.25">
      <c r="H440" s="11">
        <v>81</v>
      </c>
      <c r="I440" s="11">
        <v>0</v>
      </c>
      <c r="J440" s="11">
        <f>_xlfn.NUMBERVALUE(IF(Table3[[#This Row],[Nature Group]]="91",_xlfn.CONCAT(Table3[[#This Row],[Nature Group]],LEFT(Table3[[#This Row],[Nature Detail]],1)),TEXT(Table3[[#This Row],[Nature Group]],"##")))</f>
        <v>81</v>
      </c>
      <c r="K440" s="19" t="str">
        <f>IFERROR(VLOOKUP(Table3[[#This Row],[Calculated Group]],NatureGroups[],2,FALSE),"Unknown")</f>
        <v>Marketing</v>
      </c>
      <c r="L440" s="19" t="str">
        <f>IF(AND(Table3[[#This Row],[Nature Group]]&gt;=61,Table3[[#This Row],[Nature Group]]&lt;90),VLOOKUP(Table3[[#This Row],[Nature Detail]],ExpenseCodes[],2,FALSE),"N/a")</f>
        <v>X- Salaries- Gross Wages</v>
      </c>
    </row>
    <row r="441" spans="8:12" x14ac:dyDescent="0.25">
      <c r="H441" s="11">
        <v>81</v>
      </c>
      <c r="I441" s="11">
        <v>6</v>
      </c>
      <c r="J441" s="11">
        <f>_xlfn.NUMBERVALUE(IF(Table3[[#This Row],[Nature Group]]="91",_xlfn.CONCAT(Table3[[#This Row],[Nature Group]],LEFT(Table3[[#This Row],[Nature Detail]],1)),TEXT(Table3[[#This Row],[Nature Group]],"##")))</f>
        <v>81</v>
      </c>
      <c r="K441" s="19" t="str">
        <f>IFERROR(VLOOKUP(Table3[[#This Row],[Calculated Group]],NatureGroups[],2,FALSE),"Unknown")</f>
        <v>Marketing</v>
      </c>
      <c r="L441" s="19" t="str">
        <f>IF(AND(Table3[[#This Row],[Nature Group]]&gt;=61,Table3[[#This Row],[Nature Group]]&lt;90),VLOOKUP(Table3[[#This Row],[Nature Detail]],ExpenseCodes[],2,FALSE),"N/a")</f>
        <v>X - Pension Contribution</v>
      </c>
    </row>
    <row r="442" spans="8:12" x14ac:dyDescent="0.25">
      <c r="H442" s="11">
        <v>81</v>
      </c>
      <c r="I442" s="11">
        <v>7</v>
      </c>
      <c r="J442" s="11">
        <f>_xlfn.NUMBERVALUE(IF(Table3[[#This Row],[Nature Group]]="91",_xlfn.CONCAT(Table3[[#This Row],[Nature Group]],LEFT(Table3[[#This Row],[Nature Detail]],1)),TEXT(Table3[[#This Row],[Nature Group]],"##")))</f>
        <v>81</v>
      </c>
      <c r="K442" s="19" t="str">
        <f>IFERROR(VLOOKUP(Table3[[#This Row],[Calculated Group]],NatureGroups[],2,FALSE),"Unknown")</f>
        <v>Marketing</v>
      </c>
      <c r="L442" s="19" t="str">
        <f>IF(AND(Table3[[#This Row],[Nature Group]]&gt;=61,Table3[[#This Row],[Nature Group]]&lt;90),VLOOKUP(Table3[[#This Row],[Nature Detail]],ExpenseCodes[],2,FALSE),"N/a")</f>
        <v>X- Private Medical Insurance</v>
      </c>
    </row>
    <row r="443" spans="8:12" x14ac:dyDescent="0.25">
      <c r="H443" s="11">
        <v>81</v>
      </c>
      <c r="I443" s="11">
        <v>9</v>
      </c>
      <c r="J443" s="11">
        <f>_xlfn.NUMBERVALUE(IF(Table3[[#This Row],[Nature Group]]="91",_xlfn.CONCAT(Table3[[#This Row],[Nature Group]],LEFT(Table3[[#This Row],[Nature Detail]],1)),TEXT(Table3[[#This Row],[Nature Group]],"##")))</f>
        <v>81</v>
      </c>
      <c r="K443" s="19" t="str">
        <f>IFERROR(VLOOKUP(Table3[[#This Row],[Calculated Group]],NatureGroups[],2,FALSE),"Unknown")</f>
        <v>Marketing</v>
      </c>
      <c r="L443" s="19" t="str">
        <f>IF(AND(Table3[[#This Row],[Nature Group]]&gt;=61,Table3[[#This Row],[Nature Group]]&lt;90),VLOOKUP(Table3[[#This Row],[Nature Detail]],ExpenseCodes[],2,FALSE),"N/a")</f>
        <v>X- Payroll taxes</v>
      </c>
    </row>
    <row r="444" spans="8:12" x14ac:dyDescent="0.25">
      <c r="H444" s="11">
        <v>81</v>
      </c>
      <c r="I444" s="11">
        <v>10</v>
      </c>
      <c r="J444" s="11">
        <f>_xlfn.NUMBERVALUE(IF(Table3[[#This Row],[Nature Group]]="91",_xlfn.CONCAT(Table3[[#This Row],[Nature Group]],LEFT(Table3[[#This Row],[Nature Detail]],1)),TEXT(Table3[[#This Row],[Nature Group]],"##")))</f>
        <v>81</v>
      </c>
      <c r="K444" s="19" t="str">
        <f>IFERROR(VLOOKUP(Table3[[#This Row],[Calculated Group]],NatureGroups[],2,FALSE),"Unknown")</f>
        <v>Marketing</v>
      </c>
      <c r="L444" s="19" t="str">
        <f>IF(AND(Table3[[#This Row],[Nature Group]]&gt;=61,Table3[[#This Row],[Nature Group]]&lt;90),VLOOKUP(Table3[[#This Row],[Nature Detail]],ExpenseCodes[],2,FALSE),"N/a")</f>
        <v>X-Share-based payments expense</v>
      </c>
    </row>
    <row r="445" spans="8:12" x14ac:dyDescent="0.25">
      <c r="H445" s="11">
        <v>81</v>
      </c>
      <c r="I445" s="11">
        <v>11</v>
      </c>
      <c r="J445" s="11">
        <f>_xlfn.NUMBERVALUE(IF(Table3[[#This Row],[Nature Group]]="91",_xlfn.CONCAT(Table3[[#This Row],[Nature Group]],LEFT(Table3[[#This Row],[Nature Detail]],1)),TEXT(Table3[[#This Row],[Nature Group]],"##")))</f>
        <v>81</v>
      </c>
      <c r="K445" s="19" t="str">
        <f>IFERROR(VLOOKUP(Table3[[#This Row],[Calculated Group]],NatureGroups[],2,FALSE),"Unknown")</f>
        <v>Marketing</v>
      </c>
      <c r="L445" s="19" t="str">
        <f>IF(AND(Table3[[#This Row],[Nature Group]]&gt;=61,Table3[[#This Row],[Nature Group]]&lt;90),VLOOKUP(Table3[[#This Row],[Nature Detail]],ExpenseCodes[],2,FALSE),"N/a")</f>
        <v>X- Training</v>
      </c>
    </row>
    <row r="446" spans="8:12" x14ac:dyDescent="0.25">
      <c r="H446" s="11">
        <v>81</v>
      </c>
      <c r="I446" s="11">
        <v>13</v>
      </c>
      <c r="J446" s="11">
        <f>_xlfn.NUMBERVALUE(IF(Table3[[#This Row],[Nature Group]]="91",_xlfn.CONCAT(Table3[[#This Row],[Nature Group]],LEFT(Table3[[#This Row],[Nature Detail]],1)),TEXT(Table3[[#This Row],[Nature Group]],"##")))</f>
        <v>81</v>
      </c>
      <c r="K446" s="19" t="str">
        <f>IFERROR(VLOOKUP(Table3[[#This Row],[Calculated Group]],NatureGroups[],2,FALSE),"Unknown")</f>
        <v>Marketing</v>
      </c>
      <c r="L446" s="19" t="str">
        <f>IF(AND(Table3[[#This Row],[Nature Group]]&gt;=61,Table3[[#This Row],[Nature Group]]&lt;90),VLOOKUP(Table3[[#This Row],[Nature Detail]],ExpenseCodes[],2,FALSE),"N/a")</f>
        <v>X- Professional memberships</v>
      </c>
    </row>
    <row r="447" spans="8:12" x14ac:dyDescent="0.25">
      <c r="H447" s="11">
        <v>81</v>
      </c>
      <c r="I447" s="11">
        <v>14</v>
      </c>
      <c r="J447" s="11">
        <f>_xlfn.NUMBERVALUE(IF(Table3[[#This Row],[Nature Group]]="91",_xlfn.CONCAT(Table3[[#This Row],[Nature Group]],LEFT(Table3[[#This Row],[Nature Detail]],1)),TEXT(Table3[[#This Row],[Nature Group]],"##")))</f>
        <v>81</v>
      </c>
      <c r="K447" s="19" t="str">
        <f>IFERROR(VLOOKUP(Table3[[#This Row],[Calculated Group]],NatureGroups[],2,FALSE),"Unknown")</f>
        <v>Marketing</v>
      </c>
      <c r="L447" s="19" t="str">
        <f>IF(AND(Table3[[#This Row],[Nature Group]]&gt;=61,Table3[[#This Row],[Nature Group]]&lt;90),VLOOKUP(Table3[[#This Row],[Nature Detail]],ExpenseCodes[],2,FALSE),"N/a")</f>
        <v>X- Recruitment and Hiring expenses</v>
      </c>
    </row>
    <row r="448" spans="8:12" x14ac:dyDescent="0.25">
      <c r="H448" s="11">
        <v>81</v>
      </c>
      <c r="I448" s="11">
        <v>20</v>
      </c>
      <c r="J448" s="11">
        <f>_xlfn.NUMBERVALUE(IF(Table3[[#This Row],[Nature Group]]="91",_xlfn.CONCAT(Table3[[#This Row],[Nature Group]],LEFT(Table3[[#This Row],[Nature Detail]],1)),TEXT(Table3[[#This Row],[Nature Group]],"##")))</f>
        <v>81</v>
      </c>
      <c r="K448" s="19" t="str">
        <f>IFERROR(VLOOKUP(Table3[[#This Row],[Calculated Group]],NatureGroups[],2,FALSE),"Unknown")</f>
        <v>Marketing</v>
      </c>
      <c r="L448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</row>
    <row r="449" spans="8:12" x14ac:dyDescent="0.25">
      <c r="H449" s="11">
        <v>81</v>
      </c>
      <c r="I449" s="11">
        <v>25</v>
      </c>
      <c r="J449" s="11">
        <f>_xlfn.NUMBERVALUE(IF(Table3[[#This Row],[Nature Group]]="91",_xlfn.CONCAT(Table3[[#This Row],[Nature Group]],LEFT(Table3[[#This Row],[Nature Detail]],1)),TEXT(Table3[[#This Row],[Nature Group]],"##")))</f>
        <v>81</v>
      </c>
      <c r="K449" s="19" t="str">
        <f>IFERROR(VLOOKUP(Table3[[#This Row],[Calculated Group]],NatureGroups[],2,FALSE),"Unknown")</f>
        <v>Marketing</v>
      </c>
      <c r="L449" s="19" t="str">
        <f>IF(AND(Table3[[#This Row],[Nature Group]]&gt;=61,Table3[[#This Row],[Nature Group]]&lt;90),VLOOKUP(Table3[[#This Row],[Nature Detail]],ExpenseCodes[],2,FALSE),"N/a")</f>
        <v>X- Travel Flights</v>
      </c>
    </row>
    <row r="450" spans="8:12" x14ac:dyDescent="0.25">
      <c r="H450" s="11">
        <v>81</v>
      </c>
      <c r="I450" s="11">
        <v>26</v>
      </c>
      <c r="J450" s="11">
        <f>_xlfn.NUMBERVALUE(IF(Table3[[#This Row],[Nature Group]]="91",_xlfn.CONCAT(Table3[[#This Row],[Nature Group]],LEFT(Table3[[#This Row],[Nature Detail]],1)),TEXT(Table3[[#This Row],[Nature Group]],"##")))</f>
        <v>81</v>
      </c>
      <c r="K450" s="19" t="str">
        <f>IFERROR(VLOOKUP(Table3[[#This Row],[Calculated Group]],NatureGroups[],2,FALSE),"Unknown")</f>
        <v>Marketing</v>
      </c>
      <c r="L450" s="19" t="str">
        <f>IF(AND(Table3[[#This Row],[Nature Group]]&gt;=61,Table3[[#This Row],[Nature Group]]&lt;90),VLOOKUP(Table3[[#This Row],[Nature Detail]],ExpenseCodes[],2,FALSE),"N/a")</f>
        <v>X- Travel ground transportation</v>
      </c>
    </row>
    <row r="451" spans="8:12" x14ac:dyDescent="0.25">
      <c r="H451" s="11">
        <v>81</v>
      </c>
      <c r="I451" s="11">
        <v>27</v>
      </c>
      <c r="J451" s="11">
        <f>_xlfn.NUMBERVALUE(IF(Table3[[#This Row],[Nature Group]]="91",_xlfn.CONCAT(Table3[[#This Row],[Nature Group]],LEFT(Table3[[#This Row],[Nature Detail]],1)),TEXT(Table3[[#This Row],[Nature Group]],"##")))</f>
        <v>81</v>
      </c>
      <c r="K451" s="19" t="str">
        <f>IFERROR(VLOOKUP(Table3[[#This Row],[Calculated Group]],NatureGroups[],2,FALSE),"Unknown")</f>
        <v>Marketing</v>
      </c>
      <c r="L451" s="19" t="str">
        <f>IF(AND(Table3[[#This Row],[Nature Group]]&gt;=61,Table3[[#This Row],[Nature Group]]&lt;90),VLOOKUP(Table3[[#This Row],[Nature Detail]],ExpenseCodes[],2,FALSE),"N/a")</f>
        <v>X- Travel accomodations</v>
      </c>
    </row>
    <row r="452" spans="8:12" x14ac:dyDescent="0.25">
      <c r="H452" s="11">
        <v>81</v>
      </c>
      <c r="I452" s="11">
        <v>29</v>
      </c>
      <c r="J452" s="11">
        <f>_xlfn.NUMBERVALUE(IF(Table3[[#This Row],[Nature Group]]="91",_xlfn.CONCAT(Table3[[#This Row],[Nature Group]],LEFT(Table3[[#This Row],[Nature Detail]],1)),TEXT(Table3[[#This Row],[Nature Group]],"##")))</f>
        <v>81</v>
      </c>
      <c r="K452" s="19" t="str">
        <f>IFERROR(VLOOKUP(Table3[[#This Row],[Calculated Group]],NatureGroups[],2,FALSE),"Unknown")</f>
        <v>Marketing</v>
      </c>
      <c r="L452" s="19" t="str">
        <f>IF(AND(Table3[[#This Row],[Nature Group]]&gt;=61,Table3[[#This Row],[Nature Group]]&lt;90),VLOOKUP(Table3[[#This Row],[Nature Detail]],ExpenseCodes[],2,FALSE),"N/a")</f>
        <v>X- Travel meals</v>
      </c>
    </row>
    <row r="453" spans="8:12" x14ac:dyDescent="0.25">
      <c r="H453" s="11">
        <v>81</v>
      </c>
      <c r="I453" s="11">
        <v>40</v>
      </c>
      <c r="J453" s="11">
        <f>_xlfn.NUMBERVALUE(IF(Table3[[#This Row],[Nature Group]]="91",_xlfn.CONCAT(Table3[[#This Row],[Nature Group]],LEFT(Table3[[#This Row],[Nature Detail]],1)),TEXT(Table3[[#This Row],[Nature Group]],"##")))</f>
        <v>81</v>
      </c>
      <c r="K453" s="19" t="str">
        <f>IFERROR(VLOOKUP(Table3[[#This Row],[Calculated Group]],NatureGroups[],2,FALSE),"Unknown")</f>
        <v>Marketing</v>
      </c>
      <c r="L453" s="19" t="str">
        <f>IF(AND(Table3[[#This Row],[Nature Group]]&gt;=61,Table3[[#This Row],[Nature Group]]&lt;90),VLOOKUP(Table3[[#This Row],[Nature Detail]],ExpenseCodes[],2,FALSE),"N/a")</f>
        <v>X- Subscriptions, research papers, books, etc</v>
      </c>
    </row>
    <row r="454" spans="8:12" x14ac:dyDescent="0.25">
      <c r="H454" s="11">
        <v>81</v>
      </c>
      <c r="I454" s="11">
        <v>42</v>
      </c>
      <c r="J454" s="11">
        <f>_xlfn.NUMBERVALUE(IF(Table3[[#This Row],[Nature Group]]="91",_xlfn.CONCAT(Table3[[#This Row],[Nature Group]],LEFT(Table3[[#This Row],[Nature Detail]],1)),TEXT(Table3[[#This Row],[Nature Group]],"##")))</f>
        <v>81</v>
      </c>
      <c r="K454" s="19" t="str">
        <f>IFERROR(VLOOKUP(Table3[[#This Row],[Calculated Group]],NatureGroups[],2,FALSE),"Unknown")</f>
        <v>Marketing</v>
      </c>
      <c r="L454" s="19" t="str">
        <f>IF(AND(Table3[[#This Row],[Nature Group]]&gt;=61,Table3[[#This Row],[Nature Group]]&lt;90),VLOOKUP(Table3[[#This Row],[Nature Detail]],ExpenseCodes[],2,FALSE),"N/a")</f>
        <v>x - Stationary, printing &amp; photocopying</v>
      </c>
    </row>
    <row r="455" spans="8:12" x14ac:dyDescent="0.25">
      <c r="H455" s="11">
        <v>81</v>
      </c>
      <c r="I455" s="11">
        <v>43</v>
      </c>
      <c r="J455" s="11">
        <f>_xlfn.NUMBERVALUE(IF(Table3[[#This Row],[Nature Group]]="91",_xlfn.CONCAT(Table3[[#This Row],[Nature Group]],LEFT(Table3[[#This Row],[Nature Detail]],1)),TEXT(Table3[[#This Row],[Nature Group]],"##")))</f>
        <v>81</v>
      </c>
      <c r="K455" s="19" t="str">
        <f>IFERROR(VLOOKUP(Table3[[#This Row],[Calculated Group]],NatureGroups[],2,FALSE),"Unknown")</f>
        <v>Marketing</v>
      </c>
      <c r="L455" s="19" t="str">
        <f>IF(AND(Table3[[#This Row],[Nature Group]]&gt;=61,Table3[[#This Row],[Nature Group]]&lt;90),VLOOKUP(Table3[[#This Row],[Nature Detail]],ExpenseCodes[],2,FALSE),"N/a")</f>
        <v>x - Phones and internet charges</v>
      </c>
    </row>
    <row r="456" spans="8:12" x14ac:dyDescent="0.25">
      <c r="H456" s="11">
        <v>81</v>
      </c>
      <c r="I456" s="11">
        <v>44</v>
      </c>
      <c r="J456" s="11">
        <f>_xlfn.NUMBERVALUE(IF(Table3[[#This Row],[Nature Group]]="91",_xlfn.CONCAT(Table3[[#This Row],[Nature Group]],LEFT(Table3[[#This Row],[Nature Detail]],1)),TEXT(Table3[[#This Row],[Nature Group]],"##")))</f>
        <v>81</v>
      </c>
      <c r="K456" s="19" t="str">
        <f>IFERROR(VLOOKUP(Table3[[#This Row],[Calculated Group]],NatureGroups[],2,FALSE),"Unknown")</f>
        <v>Marketing</v>
      </c>
      <c r="L456" s="19" t="str">
        <f>IF(AND(Table3[[#This Row],[Nature Group]]&gt;=61,Table3[[#This Row],[Nature Group]]&lt;90),VLOOKUP(Table3[[#This Row],[Nature Detail]],ExpenseCodes[],2,FALSE),"N/a")</f>
        <v xml:space="preserve">X- Postage, courrier and customs (not inventory) </v>
      </c>
    </row>
    <row r="457" spans="8:12" x14ac:dyDescent="0.25">
      <c r="H457" s="11">
        <v>81</v>
      </c>
      <c r="I457" s="11">
        <v>79</v>
      </c>
      <c r="J457" s="11">
        <f>_xlfn.NUMBERVALUE(IF(Table3[[#This Row],[Nature Group]]="91",_xlfn.CONCAT(Table3[[#This Row],[Nature Group]],LEFT(Table3[[#This Row],[Nature Detail]],1)),TEXT(Table3[[#This Row],[Nature Group]],"##")))</f>
        <v>81</v>
      </c>
      <c r="K457" s="19" t="str">
        <f>IFERROR(VLOOKUP(Table3[[#This Row],[Calculated Group]],NatureGroups[],2,FALSE),"Unknown")</f>
        <v>Marketing</v>
      </c>
      <c r="L457" s="19" t="str">
        <f>IF(AND(Table3[[#This Row],[Nature Group]]&gt;=61,Table3[[#This Row],[Nature Group]]&lt;90),VLOOKUP(Table3[[#This Row],[Nature Detail]],ExpenseCodes[],2,FALSE),"N/a")</f>
        <v>x - Reallocation of overheads</v>
      </c>
    </row>
    <row r="458" spans="8:12" x14ac:dyDescent="0.25">
      <c r="H458" s="11">
        <v>81</v>
      </c>
      <c r="I458" s="11">
        <v>132</v>
      </c>
      <c r="J458" s="11">
        <f>_xlfn.NUMBERVALUE(IF(Table3[[#This Row],[Nature Group]]="91",_xlfn.CONCAT(Table3[[#This Row],[Nature Group]],LEFT(Table3[[#This Row],[Nature Detail]],1)),TEXT(Table3[[#This Row],[Nature Group]],"##")))</f>
        <v>81</v>
      </c>
      <c r="K458" s="19" t="str">
        <f>IFERROR(VLOOKUP(Table3[[#This Row],[Calculated Group]],NatureGroups[],2,FALSE),"Unknown")</f>
        <v>Marketing</v>
      </c>
      <c r="L458" s="19" t="str">
        <f>IF(AND(Table3[[#This Row],[Nature Group]]&gt;=61,Table3[[#This Row],[Nature Group]]&lt;90),VLOOKUP(Table3[[#This Row],[Nature Detail]],ExpenseCodes[],2,FALSE),"N/a")</f>
        <v>x - Market studies</v>
      </c>
    </row>
    <row r="459" spans="8:12" x14ac:dyDescent="0.25">
      <c r="H459" s="11">
        <v>81</v>
      </c>
      <c r="I459" s="11">
        <v>138</v>
      </c>
      <c r="J459" s="11">
        <f>_xlfn.NUMBERVALUE(IF(Table3[[#This Row],[Nature Group]]="91",_xlfn.CONCAT(Table3[[#This Row],[Nature Group]],LEFT(Table3[[#This Row],[Nature Detail]],1)),TEXT(Table3[[#This Row],[Nature Group]],"##")))</f>
        <v>81</v>
      </c>
      <c r="K459" s="19" t="str">
        <f>IFERROR(VLOOKUP(Table3[[#This Row],[Calculated Group]],NatureGroups[],2,FALSE),"Unknown")</f>
        <v>Marketing</v>
      </c>
      <c r="L459" s="19" t="str">
        <f>IF(AND(Table3[[#This Row],[Nature Group]]&gt;=61,Table3[[#This Row],[Nature Group]]&lt;90),VLOOKUP(Table3[[#This Row],[Nature Detail]],ExpenseCodes[],2,FALSE),"N/a")</f>
        <v>x - Trade shows - registration, booth, etc</v>
      </c>
    </row>
    <row r="460" spans="8:12" x14ac:dyDescent="0.25">
      <c r="H460" s="11">
        <v>81</v>
      </c>
      <c r="I460" s="11">
        <v>191</v>
      </c>
      <c r="J460" s="11">
        <f>_xlfn.NUMBERVALUE(IF(Table3[[#This Row],[Nature Group]]="91",_xlfn.CONCAT(Table3[[#This Row],[Nature Group]],LEFT(Table3[[#This Row],[Nature Detail]],1)),TEXT(Table3[[#This Row],[Nature Group]],"##")))</f>
        <v>81</v>
      </c>
      <c r="K460" s="19" t="str">
        <f>IFERROR(VLOOKUP(Table3[[#This Row],[Calculated Group]],NatureGroups[],2,FALSE),"Unknown")</f>
        <v>Marketing</v>
      </c>
      <c r="L460" s="19" t="e">
        <f>IF(AND(Table3[[#This Row],[Nature Group]]&gt;=61,Table3[[#This Row],[Nature Group]]&lt;90),VLOOKUP(Table3[[#This Row],[Nature Detail]],ExpenseCodes[],2,FALSE),"N/a")</f>
        <v>#N/A</v>
      </c>
    </row>
    <row r="461" spans="8:12" x14ac:dyDescent="0.25">
      <c r="H461" s="11">
        <v>81</v>
      </c>
      <c r="I461" s="11">
        <v>193</v>
      </c>
      <c r="J461" s="11">
        <f>_xlfn.NUMBERVALUE(IF(Table3[[#This Row],[Nature Group]]="91",_xlfn.CONCAT(Table3[[#This Row],[Nature Group]],LEFT(Table3[[#This Row],[Nature Detail]],1)),TEXT(Table3[[#This Row],[Nature Group]],"##")))</f>
        <v>81</v>
      </c>
      <c r="K461" s="19" t="str">
        <f>IFERROR(VLOOKUP(Table3[[#This Row],[Calculated Group]],NatureGroups[],2,FALSE),"Unknown")</f>
        <v>Marketing</v>
      </c>
      <c r="L461" s="19" t="e">
        <f>IF(AND(Table3[[#This Row],[Nature Group]]&gt;=61,Table3[[#This Row],[Nature Group]]&lt;90),VLOOKUP(Table3[[#This Row],[Nature Detail]],ExpenseCodes[],2,FALSE),"N/a")</f>
        <v>#N/A</v>
      </c>
    </row>
    <row r="462" spans="8:12" x14ac:dyDescent="0.25">
      <c r="H462" s="11">
        <v>83</v>
      </c>
      <c r="I462" s="11">
        <v>0</v>
      </c>
      <c r="J462" s="11">
        <f>_xlfn.NUMBERVALUE(IF(Table3[[#This Row],[Nature Group]]="91",_xlfn.CONCAT(Table3[[#This Row],[Nature Group]],LEFT(Table3[[#This Row],[Nature Detail]],1)),TEXT(Table3[[#This Row],[Nature Group]],"##")))</f>
        <v>83</v>
      </c>
      <c r="K462" s="19" t="str">
        <f>IFERROR(VLOOKUP(Table3[[#This Row],[Calculated Group]],NatureGroups[],2,FALSE),"Unknown")</f>
        <v>Sales</v>
      </c>
      <c r="L462" s="19" t="str">
        <f>IF(AND(Table3[[#This Row],[Nature Group]]&gt;=61,Table3[[#This Row],[Nature Group]]&lt;90),VLOOKUP(Table3[[#This Row],[Nature Detail]],ExpenseCodes[],2,FALSE),"N/a")</f>
        <v>X- Salaries- Gross Wages</v>
      </c>
    </row>
    <row r="463" spans="8:12" x14ac:dyDescent="0.25">
      <c r="H463" s="11">
        <v>83</v>
      </c>
      <c r="I463" s="11">
        <v>2</v>
      </c>
      <c r="J463" s="11">
        <f>_xlfn.NUMBERVALUE(IF(Table3[[#This Row],[Nature Group]]="91",_xlfn.CONCAT(Table3[[#This Row],[Nature Group]],LEFT(Table3[[#This Row],[Nature Detail]],1)),TEXT(Table3[[#This Row],[Nature Group]],"##")))</f>
        <v>83</v>
      </c>
      <c r="K463" s="19" t="str">
        <f>IFERROR(VLOOKUP(Table3[[#This Row],[Calculated Group]],NatureGroups[],2,FALSE),"Unknown")</f>
        <v>Sales</v>
      </c>
      <c r="L463" s="19" t="str">
        <f>IF(AND(Table3[[#This Row],[Nature Group]]&gt;=61,Table3[[#This Row],[Nature Group]]&lt;90),VLOOKUP(Table3[[#This Row],[Nature Detail]],ExpenseCodes[],2,FALSE),"N/a")</f>
        <v>X- Salaries Bonus</v>
      </c>
    </row>
    <row r="464" spans="8:12" x14ac:dyDescent="0.25">
      <c r="H464" s="11">
        <v>83</v>
      </c>
      <c r="I464" s="11">
        <v>4</v>
      </c>
      <c r="J464" s="11">
        <f>_xlfn.NUMBERVALUE(IF(Table3[[#This Row],[Nature Group]]="91",_xlfn.CONCAT(Table3[[#This Row],[Nature Group]],LEFT(Table3[[#This Row],[Nature Detail]],1)),TEXT(Table3[[#This Row],[Nature Group]],"##")))</f>
        <v>83</v>
      </c>
      <c r="K464" s="19" t="str">
        <f>IFERROR(VLOOKUP(Table3[[#This Row],[Calculated Group]],NatureGroups[],2,FALSE),"Unknown")</f>
        <v>Sales</v>
      </c>
      <c r="L464" s="19" t="str">
        <f>IF(AND(Table3[[#This Row],[Nature Group]]&gt;=61,Table3[[#This Row],[Nature Group]]&lt;90),VLOOKUP(Table3[[#This Row],[Nature Detail]],ExpenseCodes[],2,FALSE),"N/a")</f>
        <v>x - Car allowance</v>
      </c>
    </row>
    <row r="465" spans="8:12" x14ac:dyDescent="0.25">
      <c r="H465" s="11">
        <v>83</v>
      </c>
      <c r="I465" s="11">
        <v>5</v>
      </c>
      <c r="J465" s="11">
        <f>_xlfn.NUMBERVALUE(IF(Table3[[#This Row],[Nature Group]]="91",_xlfn.CONCAT(Table3[[#This Row],[Nature Group]],LEFT(Table3[[#This Row],[Nature Detail]],1)),TEXT(Table3[[#This Row],[Nature Group]],"##")))</f>
        <v>83</v>
      </c>
      <c r="K465" s="19" t="str">
        <f>IFERROR(VLOOKUP(Table3[[#This Row],[Calculated Group]],NatureGroups[],2,FALSE),"Unknown")</f>
        <v>Sales</v>
      </c>
      <c r="L465" s="19" t="e">
        <f>IF(AND(Table3[[#This Row],[Nature Group]]&gt;=61,Table3[[#This Row],[Nature Group]]&lt;90),VLOOKUP(Table3[[#This Row],[Nature Detail]],ExpenseCodes[],2,FALSE),"N/a")</f>
        <v>#N/A</v>
      </c>
    </row>
    <row r="466" spans="8:12" x14ac:dyDescent="0.25">
      <c r="H466" s="11">
        <v>83</v>
      </c>
      <c r="I466" s="11">
        <v>6</v>
      </c>
      <c r="J466" s="11">
        <f>_xlfn.NUMBERVALUE(IF(Table3[[#This Row],[Nature Group]]="91",_xlfn.CONCAT(Table3[[#This Row],[Nature Group]],LEFT(Table3[[#This Row],[Nature Detail]],1)),TEXT(Table3[[#This Row],[Nature Group]],"##")))</f>
        <v>83</v>
      </c>
      <c r="K466" s="19" t="str">
        <f>IFERROR(VLOOKUP(Table3[[#This Row],[Calculated Group]],NatureGroups[],2,FALSE),"Unknown")</f>
        <v>Sales</v>
      </c>
      <c r="L466" s="19" t="str">
        <f>IF(AND(Table3[[#This Row],[Nature Group]]&gt;=61,Table3[[#This Row],[Nature Group]]&lt;90),VLOOKUP(Table3[[#This Row],[Nature Detail]],ExpenseCodes[],2,FALSE),"N/a")</f>
        <v>X - Pension Contribution</v>
      </c>
    </row>
    <row r="467" spans="8:12" x14ac:dyDescent="0.25">
      <c r="H467" s="11">
        <v>83</v>
      </c>
      <c r="I467" s="11">
        <v>7</v>
      </c>
      <c r="J467" s="11">
        <f>_xlfn.NUMBERVALUE(IF(Table3[[#This Row],[Nature Group]]="91",_xlfn.CONCAT(Table3[[#This Row],[Nature Group]],LEFT(Table3[[#This Row],[Nature Detail]],1)),TEXT(Table3[[#This Row],[Nature Group]],"##")))</f>
        <v>83</v>
      </c>
      <c r="K467" s="19" t="str">
        <f>IFERROR(VLOOKUP(Table3[[#This Row],[Calculated Group]],NatureGroups[],2,FALSE),"Unknown")</f>
        <v>Sales</v>
      </c>
      <c r="L467" s="19" t="str">
        <f>IF(AND(Table3[[#This Row],[Nature Group]]&gt;=61,Table3[[#This Row],[Nature Group]]&lt;90),VLOOKUP(Table3[[#This Row],[Nature Detail]],ExpenseCodes[],2,FALSE),"N/a")</f>
        <v>X- Private Medical Insurance</v>
      </c>
    </row>
    <row r="468" spans="8:12" x14ac:dyDescent="0.25">
      <c r="H468" s="11">
        <v>83</v>
      </c>
      <c r="I468" s="11">
        <v>8</v>
      </c>
      <c r="J468" s="11">
        <f>_xlfn.NUMBERVALUE(IF(Table3[[#This Row],[Nature Group]]="91",_xlfn.CONCAT(Table3[[#This Row],[Nature Group]],LEFT(Table3[[#This Row],[Nature Detail]],1)),TEXT(Table3[[#This Row],[Nature Group]],"##")))</f>
        <v>83</v>
      </c>
      <c r="K468" s="19" t="str">
        <f>IFERROR(VLOOKUP(Table3[[#This Row],[Calculated Group]],NatureGroups[],2,FALSE),"Unknown")</f>
        <v>Sales</v>
      </c>
      <c r="L468" s="19" t="str">
        <f>IF(AND(Table3[[#This Row],[Nature Group]]&gt;=61,Table3[[#This Row],[Nature Group]]&lt;90),VLOOKUP(Table3[[#This Row],[Nature Detail]],ExpenseCodes[],2,FALSE),"N/a")</f>
        <v>X- Employee Life cover</v>
      </c>
    </row>
    <row r="469" spans="8:12" x14ac:dyDescent="0.25">
      <c r="H469" s="11">
        <v>83</v>
      </c>
      <c r="I469" s="11">
        <v>9</v>
      </c>
      <c r="J469" s="11">
        <f>_xlfn.NUMBERVALUE(IF(Table3[[#This Row],[Nature Group]]="91",_xlfn.CONCAT(Table3[[#This Row],[Nature Group]],LEFT(Table3[[#This Row],[Nature Detail]],1)),TEXT(Table3[[#This Row],[Nature Group]],"##")))</f>
        <v>83</v>
      </c>
      <c r="K469" s="19" t="str">
        <f>IFERROR(VLOOKUP(Table3[[#This Row],[Calculated Group]],NatureGroups[],2,FALSE),"Unknown")</f>
        <v>Sales</v>
      </c>
      <c r="L469" s="19" t="str">
        <f>IF(AND(Table3[[#This Row],[Nature Group]]&gt;=61,Table3[[#This Row],[Nature Group]]&lt;90),VLOOKUP(Table3[[#This Row],[Nature Detail]],ExpenseCodes[],2,FALSE),"N/a")</f>
        <v>X- Payroll taxes</v>
      </c>
    </row>
    <row r="470" spans="8:12" x14ac:dyDescent="0.25">
      <c r="H470" s="11">
        <v>83</v>
      </c>
      <c r="I470" s="11">
        <v>10</v>
      </c>
      <c r="J470" s="11">
        <f>_xlfn.NUMBERVALUE(IF(Table3[[#This Row],[Nature Group]]="91",_xlfn.CONCAT(Table3[[#This Row],[Nature Group]],LEFT(Table3[[#This Row],[Nature Detail]],1)),TEXT(Table3[[#This Row],[Nature Group]],"##")))</f>
        <v>83</v>
      </c>
      <c r="K470" s="19" t="str">
        <f>IFERROR(VLOOKUP(Table3[[#This Row],[Calculated Group]],NatureGroups[],2,FALSE),"Unknown")</f>
        <v>Sales</v>
      </c>
      <c r="L470" s="19" t="str">
        <f>IF(AND(Table3[[#This Row],[Nature Group]]&gt;=61,Table3[[#This Row],[Nature Group]]&lt;90),VLOOKUP(Table3[[#This Row],[Nature Detail]],ExpenseCodes[],2,FALSE),"N/a")</f>
        <v>X-Share-based payments expense</v>
      </c>
    </row>
    <row r="471" spans="8:12" x14ac:dyDescent="0.25">
      <c r="H471" s="11">
        <v>83</v>
      </c>
      <c r="I471" s="11">
        <v>11</v>
      </c>
      <c r="J471" s="11">
        <f>_xlfn.NUMBERVALUE(IF(Table3[[#This Row],[Nature Group]]="91",_xlfn.CONCAT(Table3[[#This Row],[Nature Group]],LEFT(Table3[[#This Row],[Nature Detail]],1)),TEXT(Table3[[#This Row],[Nature Group]],"##")))</f>
        <v>83</v>
      </c>
      <c r="K471" s="19" t="str">
        <f>IFERROR(VLOOKUP(Table3[[#This Row],[Calculated Group]],NatureGroups[],2,FALSE),"Unknown")</f>
        <v>Sales</v>
      </c>
      <c r="L471" s="19" t="str">
        <f>IF(AND(Table3[[#This Row],[Nature Group]]&gt;=61,Table3[[#This Row],[Nature Group]]&lt;90),VLOOKUP(Table3[[#This Row],[Nature Detail]],ExpenseCodes[],2,FALSE),"N/a")</f>
        <v>X- Training</v>
      </c>
    </row>
    <row r="472" spans="8:12" x14ac:dyDescent="0.25">
      <c r="H472" s="11">
        <v>83</v>
      </c>
      <c r="I472" s="11">
        <v>13</v>
      </c>
      <c r="J472" s="11">
        <f>_xlfn.NUMBERVALUE(IF(Table3[[#This Row],[Nature Group]]="91",_xlfn.CONCAT(Table3[[#This Row],[Nature Group]],LEFT(Table3[[#This Row],[Nature Detail]],1)),TEXT(Table3[[#This Row],[Nature Group]],"##")))</f>
        <v>83</v>
      </c>
      <c r="K472" s="19" t="str">
        <f>IFERROR(VLOOKUP(Table3[[#This Row],[Calculated Group]],NatureGroups[],2,FALSE),"Unknown")</f>
        <v>Sales</v>
      </c>
      <c r="L472" s="19" t="str">
        <f>IF(AND(Table3[[#This Row],[Nature Group]]&gt;=61,Table3[[#This Row],[Nature Group]]&lt;90),VLOOKUP(Table3[[#This Row],[Nature Detail]],ExpenseCodes[],2,FALSE),"N/a")</f>
        <v>X- Professional memberships</v>
      </c>
    </row>
    <row r="473" spans="8:12" x14ac:dyDescent="0.25">
      <c r="H473" s="11">
        <v>83</v>
      </c>
      <c r="I473" s="11">
        <v>14</v>
      </c>
      <c r="J473" s="11">
        <f>_xlfn.NUMBERVALUE(IF(Table3[[#This Row],[Nature Group]]="91",_xlfn.CONCAT(Table3[[#This Row],[Nature Group]],LEFT(Table3[[#This Row],[Nature Detail]],1)),TEXT(Table3[[#This Row],[Nature Group]],"##")))</f>
        <v>83</v>
      </c>
      <c r="K473" s="19" t="str">
        <f>IFERROR(VLOOKUP(Table3[[#This Row],[Calculated Group]],NatureGroups[],2,FALSE),"Unknown")</f>
        <v>Sales</v>
      </c>
      <c r="L473" s="19" t="str">
        <f>IF(AND(Table3[[#This Row],[Nature Group]]&gt;=61,Table3[[#This Row],[Nature Group]]&lt;90),VLOOKUP(Table3[[#This Row],[Nature Detail]],ExpenseCodes[],2,FALSE),"N/a")</f>
        <v>X- Recruitment and Hiring expenses</v>
      </c>
    </row>
    <row r="474" spans="8:12" x14ac:dyDescent="0.25">
      <c r="H474" s="11">
        <v>83</v>
      </c>
      <c r="I474" s="11">
        <v>20</v>
      </c>
      <c r="J474" s="11">
        <f>_xlfn.NUMBERVALUE(IF(Table3[[#This Row],[Nature Group]]="91",_xlfn.CONCAT(Table3[[#This Row],[Nature Group]],LEFT(Table3[[#This Row],[Nature Detail]],1)),TEXT(Table3[[#This Row],[Nature Group]],"##")))</f>
        <v>83</v>
      </c>
      <c r="K474" s="19" t="str">
        <f>IFERROR(VLOOKUP(Table3[[#This Row],[Calculated Group]],NatureGroups[],2,FALSE),"Unknown")</f>
        <v>Sales</v>
      </c>
      <c r="L474" s="19" t="str">
        <f>IF(AND(Table3[[#This Row],[Nature Group]]&gt;=61,Table3[[#This Row],[Nature Group]]&lt;90),VLOOKUP(Table3[[#This Row],[Nature Detail]],ExpenseCodes[],2,FALSE),"N/a")</f>
        <v xml:space="preserve">x - Consulting/Professional Fees </v>
      </c>
    </row>
    <row r="475" spans="8:12" x14ac:dyDescent="0.25">
      <c r="H475" s="11">
        <v>83</v>
      </c>
      <c r="I475" s="11">
        <v>25</v>
      </c>
      <c r="J475" s="11">
        <f>_xlfn.NUMBERVALUE(IF(Table3[[#This Row],[Nature Group]]="91",_xlfn.CONCAT(Table3[[#This Row],[Nature Group]],LEFT(Table3[[#This Row],[Nature Detail]],1)),TEXT(Table3[[#This Row],[Nature Group]],"##")))</f>
        <v>83</v>
      </c>
      <c r="K475" s="19" t="str">
        <f>IFERROR(VLOOKUP(Table3[[#This Row],[Calculated Group]],NatureGroups[],2,FALSE),"Unknown")</f>
        <v>Sales</v>
      </c>
      <c r="L475" s="19" t="str">
        <f>IF(AND(Table3[[#This Row],[Nature Group]]&gt;=61,Table3[[#This Row],[Nature Group]]&lt;90),VLOOKUP(Table3[[#This Row],[Nature Detail]],ExpenseCodes[],2,FALSE),"N/a")</f>
        <v>X- Travel Flights</v>
      </c>
    </row>
    <row r="476" spans="8:12" x14ac:dyDescent="0.25">
      <c r="H476" s="11">
        <v>83</v>
      </c>
      <c r="I476" s="11">
        <v>26</v>
      </c>
      <c r="J476" s="11">
        <f>_xlfn.NUMBERVALUE(IF(Table3[[#This Row],[Nature Group]]="91",_xlfn.CONCAT(Table3[[#This Row],[Nature Group]],LEFT(Table3[[#This Row],[Nature Detail]],1)),TEXT(Table3[[#This Row],[Nature Group]],"##")))</f>
        <v>83</v>
      </c>
      <c r="K476" s="19" t="str">
        <f>IFERROR(VLOOKUP(Table3[[#This Row],[Calculated Group]],NatureGroups[],2,FALSE),"Unknown")</f>
        <v>Sales</v>
      </c>
      <c r="L476" s="19" t="str">
        <f>IF(AND(Table3[[#This Row],[Nature Group]]&gt;=61,Table3[[#This Row],[Nature Group]]&lt;90),VLOOKUP(Table3[[#This Row],[Nature Detail]],ExpenseCodes[],2,FALSE),"N/a")</f>
        <v>X- Travel ground transportation</v>
      </c>
    </row>
    <row r="477" spans="8:12" x14ac:dyDescent="0.25">
      <c r="H477" s="11">
        <v>83</v>
      </c>
      <c r="I477" s="11">
        <v>27</v>
      </c>
      <c r="J477" s="11">
        <f>_xlfn.NUMBERVALUE(IF(Table3[[#This Row],[Nature Group]]="91",_xlfn.CONCAT(Table3[[#This Row],[Nature Group]],LEFT(Table3[[#This Row],[Nature Detail]],1)),TEXT(Table3[[#This Row],[Nature Group]],"##")))</f>
        <v>83</v>
      </c>
      <c r="K477" s="19" t="str">
        <f>IFERROR(VLOOKUP(Table3[[#This Row],[Calculated Group]],NatureGroups[],2,FALSE),"Unknown")</f>
        <v>Sales</v>
      </c>
      <c r="L477" s="19" t="str">
        <f>IF(AND(Table3[[#This Row],[Nature Group]]&gt;=61,Table3[[#This Row],[Nature Group]]&lt;90),VLOOKUP(Table3[[#This Row],[Nature Detail]],ExpenseCodes[],2,FALSE),"N/a")</f>
        <v>X- Travel accomodations</v>
      </c>
    </row>
    <row r="478" spans="8:12" x14ac:dyDescent="0.25">
      <c r="H478" s="11">
        <v>83</v>
      </c>
      <c r="I478" s="11">
        <v>29</v>
      </c>
      <c r="J478" s="11">
        <f>_xlfn.NUMBERVALUE(IF(Table3[[#This Row],[Nature Group]]="91",_xlfn.CONCAT(Table3[[#This Row],[Nature Group]],LEFT(Table3[[#This Row],[Nature Detail]],1)),TEXT(Table3[[#This Row],[Nature Group]],"##")))</f>
        <v>83</v>
      </c>
      <c r="K478" s="19" t="str">
        <f>IFERROR(VLOOKUP(Table3[[#This Row],[Calculated Group]],NatureGroups[],2,FALSE),"Unknown")</f>
        <v>Sales</v>
      </c>
      <c r="L478" s="19" t="str">
        <f>IF(AND(Table3[[#This Row],[Nature Group]]&gt;=61,Table3[[#This Row],[Nature Group]]&lt;90),VLOOKUP(Table3[[#This Row],[Nature Detail]],ExpenseCodes[],2,FALSE),"N/a")</f>
        <v>X- Travel meals</v>
      </c>
    </row>
    <row r="479" spans="8:12" x14ac:dyDescent="0.25">
      <c r="H479" s="11">
        <v>83</v>
      </c>
      <c r="I479" s="11">
        <v>133</v>
      </c>
      <c r="J479" s="11">
        <f>_xlfn.NUMBERVALUE(IF(Table3[[#This Row],[Nature Group]]="91",_xlfn.CONCAT(Table3[[#This Row],[Nature Group]],LEFT(Table3[[#This Row],[Nature Detail]],1)),TEXT(Table3[[#This Row],[Nature Group]],"##")))</f>
        <v>83</v>
      </c>
      <c r="K479" s="19" t="str">
        <f>IFERROR(VLOOKUP(Table3[[#This Row],[Calculated Group]],NatureGroups[],2,FALSE),"Unknown")</f>
        <v>Sales</v>
      </c>
      <c r="L479" s="19" t="str">
        <f>IF(AND(Table3[[#This Row],[Nature Group]]&gt;=61,Table3[[#This Row],[Nature Group]]&lt;90),VLOOKUP(Table3[[#This Row],[Nature Detail]],ExpenseCodes[],2,FALSE),"N/a")</f>
        <v>x - Promotional items</v>
      </c>
    </row>
    <row r="480" spans="8:12" x14ac:dyDescent="0.25">
      <c r="H480" s="11">
        <v>83</v>
      </c>
      <c r="I480" s="11">
        <v>138</v>
      </c>
      <c r="J480" s="11">
        <f>_xlfn.NUMBERVALUE(IF(Table3[[#This Row],[Nature Group]]="91",_xlfn.CONCAT(Table3[[#This Row],[Nature Group]],LEFT(Table3[[#This Row],[Nature Detail]],1)),TEXT(Table3[[#This Row],[Nature Group]],"##")))</f>
        <v>83</v>
      </c>
      <c r="K480" s="19" t="str">
        <f>IFERROR(VLOOKUP(Table3[[#This Row],[Calculated Group]],NatureGroups[],2,FALSE),"Unknown")</f>
        <v>Sales</v>
      </c>
      <c r="L480" s="19" t="str">
        <f>IF(AND(Table3[[#This Row],[Nature Group]]&gt;=61,Table3[[#This Row],[Nature Group]]&lt;90),VLOOKUP(Table3[[#This Row],[Nature Detail]],ExpenseCodes[],2,FALSE),"N/a")</f>
        <v>x - Trade shows - registration, booth, etc</v>
      </c>
    </row>
    <row r="481" spans="8:12" x14ac:dyDescent="0.25">
      <c r="H481" s="11">
        <v>83</v>
      </c>
      <c r="I481" s="11">
        <v>139</v>
      </c>
      <c r="J481" s="11">
        <f>_xlfn.NUMBERVALUE(IF(Table3[[#This Row],[Nature Group]]="91",_xlfn.CONCAT(Table3[[#This Row],[Nature Group]],LEFT(Table3[[#This Row],[Nature Detail]],1)),TEXT(Table3[[#This Row],[Nature Group]],"##")))</f>
        <v>83</v>
      </c>
      <c r="K481" s="19" t="str">
        <f>IFERROR(VLOOKUP(Table3[[#This Row],[Calculated Group]],NatureGroups[],2,FALSE),"Unknown")</f>
        <v>Sales</v>
      </c>
      <c r="L481" s="19" t="str">
        <f>IF(AND(Table3[[#This Row],[Nature Group]]&gt;=61,Table3[[#This Row],[Nature Group]]&lt;90),VLOOKUP(Table3[[#This Row],[Nature Detail]],ExpenseCodes[],2,FALSE),"N/a")</f>
        <v>x - Investor relation events</v>
      </c>
    </row>
    <row r="482" spans="8:12" x14ac:dyDescent="0.25">
      <c r="H482" s="11">
        <v>83</v>
      </c>
      <c r="I482" s="11">
        <v>140</v>
      </c>
      <c r="J482" s="11">
        <f>_xlfn.NUMBERVALUE(IF(Table3[[#This Row],[Nature Group]]="91",_xlfn.CONCAT(Table3[[#This Row],[Nature Group]],LEFT(Table3[[#This Row],[Nature Detail]],1)),TEXT(Table3[[#This Row],[Nature Group]],"##")))</f>
        <v>83</v>
      </c>
      <c r="K482" s="19" t="str">
        <f>IFERROR(VLOOKUP(Table3[[#This Row],[Calculated Group]],NatureGroups[],2,FALSE),"Unknown")</f>
        <v>Sales</v>
      </c>
      <c r="L482" s="19" t="str">
        <f>IF(AND(Table3[[#This Row],[Nature Group]]&gt;=61,Table3[[#This Row],[Nature Group]]&lt;90),VLOOKUP(Table3[[#This Row],[Nature Detail]],ExpenseCodes[],2,FALSE),"N/a")</f>
        <v>x - Advertising</v>
      </c>
    </row>
    <row r="483" spans="8:12" x14ac:dyDescent="0.25">
      <c r="H483" s="11">
        <v>83</v>
      </c>
      <c r="I483" s="11">
        <v>190</v>
      </c>
      <c r="J483" s="11">
        <f>_xlfn.NUMBERVALUE(IF(Table3[[#This Row],[Nature Group]]="91",_xlfn.CONCAT(Table3[[#This Row],[Nature Group]],LEFT(Table3[[#This Row],[Nature Detail]],1)),TEXT(Table3[[#This Row],[Nature Group]],"##")))</f>
        <v>83</v>
      </c>
      <c r="K483" s="19" t="str">
        <f>IFERROR(VLOOKUP(Table3[[#This Row],[Calculated Group]],NatureGroups[],2,FALSE),"Unknown")</f>
        <v>Sales</v>
      </c>
      <c r="L483" s="19" t="e">
        <f>IF(AND(Table3[[#This Row],[Nature Group]]&gt;=61,Table3[[#This Row],[Nature Group]]&lt;90),VLOOKUP(Table3[[#This Row],[Nature Detail]],ExpenseCodes[],2,FALSE),"N/a")</f>
        <v>#N/A</v>
      </c>
    </row>
    <row r="484" spans="8:12" x14ac:dyDescent="0.25">
      <c r="H484" s="8" t="s">
        <v>118</v>
      </c>
      <c r="I484" s="8" t="s">
        <v>57</v>
      </c>
      <c r="J484" s="19">
        <f>_xlfn.NUMBERVALUE(IF(Table3[[#This Row],[Nature Group]]="91",_xlfn.CONCAT(Table3[[#This Row],[Nature Group]],LEFT(Table3[[#This Row],[Nature Detail]],1)),TEXT(Table3[[#This Row],[Nature Group]],"##")))</f>
        <v>89</v>
      </c>
      <c r="K484" s="19" t="str">
        <f>IFERROR(VLOOKUP(Table3[[#This Row],[Calculated Group]],NatureGroups[],2,FALSE),"Unknown")</f>
        <v>Unknown</v>
      </c>
      <c r="L484" s="19" t="str">
        <f>IF(AND(Table3[[#This Row],[Nature Group]]&gt;=61,Table3[[#This Row],[Nature Group]]&lt;90),VLOOKUP(Table3[[#This Row],[Nature Detail]],ExpenseCodes[],2,FALSE),"N/a")</f>
        <v>N/a</v>
      </c>
    </row>
    <row r="485" spans="8:12" x14ac:dyDescent="0.25">
      <c r="H485" s="8" t="s">
        <v>119</v>
      </c>
      <c r="I485" s="8" t="s">
        <v>20</v>
      </c>
      <c r="J485" s="19">
        <f>_xlfn.NUMBERVALUE(IF(Table3[[#This Row],[Nature Group]]="91",_xlfn.CONCAT(Table3[[#This Row],[Nature Group]],LEFT(Table3[[#This Row],[Nature Detail]],1)),TEXT(Table3[[#This Row],[Nature Group]],"##")))</f>
        <v>90</v>
      </c>
      <c r="K485" s="19" t="str">
        <f>IFERROR(VLOOKUP(Table3[[#This Row],[Calculated Group]],NatureGroups[],2,FALSE),"Unknown")</f>
        <v>Financing income and expense</v>
      </c>
      <c r="L485" s="19" t="str">
        <f>IF(AND(Table3[[#This Row],[Nature Group]]&gt;=61,Table3[[#This Row],[Nature Group]]&lt;90),VLOOKUP(Table3[[#This Row],[Nature Detail]],ExpenseCodes[],2,FALSE),"N/a")</f>
        <v>N/a</v>
      </c>
    </row>
    <row r="486" spans="8:12" x14ac:dyDescent="0.25">
      <c r="H486" s="8" t="s">
        <v>119</v>
      </c>
      <c r="I486" s="8" t="s">
        <v>65</v>
      </c>
      <c r="J486" s="19">
        <f>_xlfn.NUMBERVALUE(IF(Table3[[#This Row],[Nature Group]]="91",_xlfn.CONCAT(Table3[[#This Row],[Nature Group]],LEFT(Table3[[#This Row],[Nature Detail]],1)),TEXT(Table3[[#This Row],[Nature Group]],"##")))</f>
        <v>90</v>
      </c>
      <c r="K486" s="19" t="str">
        <f>IFERROR(VLOOKUP(Table3[[#This Row],[Calculated Group]],NatureGroups[],2,FALSE),"Unknown")</f>
        <v>Financing income and expense</v>
      </c>
      <c r="L486" s="19" t="str">
        <f>IF(AND(Table3[[#This Row],[Nature Group]]&gt;=61,Table3[[#This Row],[Nature Group]]&lt;90),VLOOKUP(Table3[[#This Row],[Nature Detail]],ExpenseCodes[],2,FALSE),"N/a")</f>
        <v>N/a</v>
      </c>
    </row>
    <row r="487" spans="8:12" x14ac:dyDescent="0.25">
      <c r="H487" s="8" t="s">
        <v>119</v>
      </c>
      <c r="I487" s="8" t="s">
        <v>35</v>
      </c>
      <c r="J487" s="19">
        <f>_xlfn.NUMBERVALUE(IF(Table3[[#This Row],[Nature Group]]="91",_xlfn.CONCAT(Table3[[#This Row],[Nature Group]],LEFT(Table3[[#This Row],[Nature Detail]],1)),TEXT(Table3[[#This Row],[Nature Group]],"##")))</f>
        <v>90</v>
      </c>
      <c r="K487" s="19" t="str">
        <f>IFERROR(VLOOKUP(Table3[[#This Row],[Calculated Group]],NatureGroups[],2,FALSE),"Unknown")</f>
        <v>Financing income and expense</v>
      </c>
      <c r="L487" s="19" t="str">
        <f>IF(AND(Table3[[#This Row],[Nature Group]]&gt;=61,Table3[[#This Row],[Nature Group]]&lt;90),VLOOKUP(Table3[[#This Row],[Nature Detail]],ExpenseCodes[],2,FALSE),"N/a")</f>
        <v>N/a</v>
      </c>
    </row>
    <row r="488" spans="8:12" x14ac:dyDescent="0.25">
      <c r="H488" s="8" t="s">
        <v>119</v>
      </c>
      <c r="I488" s="8" t="s">
        <v>36</v>
      </c>
      <c r="J488" s="19">
        <f>_xlfn.NUMBERVALUE(IF(Table3[[#This Row],[Nature Group]]="91",_xlfn.CONCAT(Table3[[#This Row],[Nature Group]],LEFT(Table3[[#This Row],[Nature Detail]],1)),TEXT(Table3[[#This Row],[Nature Group]],"##")))</f>
        <v>90</v>
      </c>
      <c r="K488" s="19" t="str">
        <f>IFERROR(VLOOKUP(Table3[[#This Row],[Calculated Group]],NatureGroups[],2,FALSE),"Unknown")</f>
        <v>Financing income and expense</v>
      </c>
      <c r="L488" s="19" t="str">
        <f>IF(AND(Table3[[#This Row],[Nature Group]]&gt;=61,Table3[[#This Row],[Nature Group]]&lt;90),VLOOKUP(Table3[[#This Row],[Nature Detail]],ExpenseCodes[],2,FALSE),"N/a")</f>
        <v>N/a</v>
      </c>
    </row>
    <row r="489" spans="8:12" x14ac:dyDescent="0.25">
      <c r="H489" s="8" t="s">
        <v>119</v>
      </c>
      <c r="I489" s="8" t="s">
        <v>66</v>
      </c>
      <c r="J489" s="19">
        <f>_xlfn.NUMBERVALUE(IF(Table3[[#This Row],[Nature Group]]="91",_xlfn.CONCAT(Table3[[#This Row],[Nature Group]],LEFT(Table3[[#This Row],[Nature Detail]],1)),TEXT(Table3[[#This Row],[Nature Group]],"##")))</f>
        <v>90</v>
      </c>
      <c r="K489" s="19" t="str">
        <f>IFERROR(VLOOKUP(Table3[[#This Row],[Calculated Group]],NatureGroups[],2,FALSE),"Unknown")</f>
        <v>Financing income and expense</v>
      </c>
      <c r="L489" s="19" t="str">
        <f>IF(AND(Table3[[#This Row],[Nature Group]]&gt;=61,Table3[[#This Row],[Nature Group]]&lt;90),VLOOKUP(Table3[[#This Row],[Nature Detail]],ExpenseCodes[],2,FALSE),"N/a")</f>
        <v>N/a</v>
      </c>
    </row>
    <row r="490" spans="8:12" x14ac:dyDescent="0.25">
      <c r="H490" s="8" t="s">
        <v>119</v>
      </c>
      <c r="I490" s="8" t="s">
        <v>67</v>
      </c>
      <c r="J490" s="19">
        <f>_xlfn.NUMBERVALUE(IF(Table3[[#This Row],[Nature Group]]="91",_xlfn.CONCAT(Table3[[#This Row],[Nature Group]],LEFT(Table3[[#This Row],[Nature Detail]],1)),TEXT(Table3[[#This Row],[Nature Group]],"##")))</f>
        <v>90</v>
      </c>
      <c r="K490" s="19" t="str">
        <f>IFERROR(VLOOKUP(Table3[[#This Row],[Calculated Group]],NatureGroups[],2,FALSE),"Unknown")</f>
        <v>Financing income and expense</v>
      </c>
      <c r="L490" s="19" t="str">
        <f>IF(AND(Table3[[#This Row],[Nature Group]]&gt;=61,Table3[[#This Row],[Nature Group]]&lt;90),VLOOKUP(Table3[[#This Row],[Nature Detail]],ExpenseCodes[],2,FALSE),"N/a")</f>
        <v>N/a</v>
      </c>
    </row>
    <row r="491" spans="8:12" x14ac:dyDescent="0.25">
      <c r="H491" s="8" t="s">
        <v>119</v>
      </c>
      <c r="I491" s="8" t="s">
        <v>116</v>
      </c>
      <c r="J491" s="19">
        <f>_xlfn.NUMBERVALUE(IF(Table3[[#This Row],[Nature Group]]="91",_xlfn.CONCAT(Table3[[#This Row],[Nature Group]],LEFT(Table3[[#This Row],[Nature Detail]],1)),TEXT(Table3[[#This Row],[Nature Group]],"##")))</f>
        <v>90</v>
      </c>
      <c r="K491" s="19" t="str">
        <f>IFERROR(VLOOKUP(Table3[[#This Row],[Calculated Group]],NatureGroups[],2,FALSE),"Unknown")</f>
        <v>Financing income and expense</v>
      </c>
      <c r="L491" s="19" t="str">
        <f>IF(AND(Table3[[#This Row],[Nature Group]]&gt;=61,Table3[[#This Row],[Nature Group]]&lt;90),VLOOKUP(Table3[[#This Row],[Nature Detail]],ExpenseCodes[],2,FALSE),"N/a")</f>
        <v>N/a</v>
      </c>
    </row>
    <row r="492" spans="8:12" x14ac:dyDescent="0.25">
      <c r="H492" s="8" t="s">
        <v>119</v>
      </c>
      <c r="I492" s="8" t="s">
        <v>21</v>
      </c>
      <c r="J492" s="19">
        <f>_xlfn.NUMBERVALUE(IF(Table3[[#This Row],[Nature Group]]="91",_xlfn.CONCAT(Table3[[#This Row],[Nature Group]],LEFT(Table3[[#This Row],[Nature Detail]],1)),TEXT(Table3[[#This Row],[Nature Group]],"##")))</f>
        <v>90</v>
      </c>
      <c r="K492" s="19" t="str">
        <f>IFERROR(VLOOKUP(Table3[[#This Row],[Calculated Group]],NatureGroups[],2,FALSE),"Unknown")</f>
        <v>Financing income and expense</v>
      </c>
      <c r="L492" s="19" t="str">
        <f>IF(AND(Table3[[#This Row],[Nature Group]]&gt;=61,Table3[[#This Row],[Nature Group]]&lt;90),VLOOKUP(Table3[[#This Row],[Nature Detail]],ExpenseCodes[],2,FALSE),"N/a")</f>
        <v>N/a</v>
      </c>
    </row>
    <row r="493" spans="8:12" x14ac:dyDescent="0.25">
      <c r="H493" s="8" t="s">
        <v>119</v>
      </c>
      <c r="I493" s="8" t="s">
        <v>29</v>
      </c>
      <c r="J493" s="19">
        <f>_xlfn.NUMBERVALUE(IF(Table3[[#This Row],[Nature Group]]="91",_xlfn.CONCAT(Table3[[#This Row],[Nature Group]],LEFT(Table3[[#This Row],[Nature Detail]],1)),TEXT(Table3[[#This Row],[Nature Group]],"##")))</f>
        <v>90</v>
      </c>
      <c r="K493" s="19" t="str">
        <f>IFERROR(VLOOKUP(Table3[[#This Row],[Calculated Group]],NatureGroups[],2,FALSE),"Unknown")</f>
        <v>Financing income and expense</v>
      </c>
      <c r="L493" s="19" t="str">
        <f>IF(AND(Table3[[#This Row],[Nature Group]]&gt;=61,Table3[[#This Row],[Nature Group]]&lt;90),VLOOKUP(Table3[[#This Row],[Nature Detail]],ExpenseCodes[],2,FALSE),"N/a")</f>
        <v>N/a</v>
      </c>
    </row>
    <row r="494" spans="8:12" x14ac:dyDescent="0.25">
      <c r="H494" s="8" t="s">
        <v>119</v>
      </c>
      <c r="I494" s="8" t="s">
        <v>71</v>
      </c>
      <c r="J494" s="19">
        <f>_xlfn.NUMBERVALUE(IF(Table3[[#This Row],[Nature Group]]="91",_xlfn.CONCAT(Table3[[#This Row],[Nature Group]],LEFT(Table3[[#This Row],[Nature Detail]],1)),TEXT(Table3[[#This Row],[Nature Group]],"##")))</f>
        <v>90</v>
      </c>
      <c r="K494" s="19" t="str">
        <f>IFERROR(VLOOKUP(Table3[[#This Row],[Calculated Group]],NatureGroups[],2,FALSE),"Unknown")</f>
        <v>Financing income and expense</v>
      </c>
      <c r="L494" s="19" t="str">
        <f>IF(AND(Table3[[#This Row],[Nature Group]]&gt;=61,Table3[[#This Row],[Nature Group]]&lt;90),VLOOKUP(Table3[[#This Row],[Nature Detail]],ExpenseCodes[],2,FALSE),"N/a")</f>
        <v>N/a</v>
      </c>
    </row>
    <row r="495" spans="8:12" x14ac:dyDescent="0.25">
      <c r="H495" s="8" t="s">
        <v>119</v>
      </c>
      <c r="I495" s="8" t="s">
        <v>30</v>
      </c>
      <c r="J495" s="19">
        <f>_xlfn.NUMBERVALUE(IF(Table3[[#This Row],[Nature Group]]="91",_xlfn.CONCAT(Table3[[#This Row],[Nature Group]],LEFT(Table3[[#This Row],[Nature Detail]],1)),TEXT(Table3[[#This Row],[Nature Group]],"##")))</f>
        <v>90</v>
      </c>
      <c r="K495" s="19" t="str">
        <f>IFERROR(VLOOKUP(Table3[[#This Row],[Calculated Group]],NatureGroups[],2,FALSE),"Unknown")</f>
        <v>Financing income and expense</v>
      </c>
      <c r="L495" s="19" t="str">
        <f>IF(AND(Table3[[#This Row],[Nature Group]]&gt;=61,Table3[[#This Row],[Nature Group]]&lt;90),VLOOKUP(Table3[[#This Row],[Nature Detail]],ExpenseCodes[],2,FALSE),"N/a")</f>
        <v>N/a</v>
      </c>
    </row>
    <row r="496" spans="8:12" x14ac:dyDescent="0.25">
      <c r="H496" s="8" t="s">
        <v>119</v>
      </c>
      <c r="I496" s="8" t="s">
        <v>45</v>
      </c>
      <c r="J496" s="19">
        <f>_xlfn.NUMBERVALUE(IF(Table3[[#This Row],[Nature Group]]="91",_xlfn.CONCAT(Table3[[#This Row],[Nature Group]],LEFT(Table3[[#This Row],[Nature Detail]],1)),TEXT(Table3[[#This Row],[Nature Group]],"##")))</f>
        <v>90</v>
      </c>
      <c r="K496" s="19" t="str">
        <f>IFERROR(VLOOKUP(Table3[[#This Row],[Calculated Group]],NatureGroups[],2,FALSE),"Unknown")</f>
        <v>Financing income and expense</v>
      </c>
      <c r="L496" s="19" t="str">
        <f>IF(AND(Table3[[#This Row],[Nature Group]]&gt;=61,Table3[[#This Row],[Nature Group]]&lt;90),VLOOKUP(Table3[[#This Row],[Nature Detail]],ExpenseCodes[],2,FALSE),"N/a")</f>
        <v>N/a</v>
      </c>
    </row>
    <row r="497" spans="8:12" x14ac:dyDescent="0.25">
      <c r="H497" s="8" t="s">
        <v>119</v>
      </c>
      <c r="I497" s="8" t="s">
        <v>93</v>
      </c>
      <c r="J497" s="19">
        <f>_xlfn.NUMBERVALUE(IF(Table3[[#This Row],[Nature Group]]="91",_xlfn.CONCAT(Table3[[#This Row],[Nature Group]],LEFT(Table3[[#This Row],[Nature Detail]],1)),TEXT(Table3[[#This Row],[Nature Group]],"##")))</f>
        <v>90</v>
      </c>
      <c r="K497" s="19" t="str">
        <f>IFERROR(VLOOKUP(Table3[[#This Row],[Calculated Group]],NatureGroups[],2,FALSE),"Unknown")</f>
        <v>Financing income and expense</v>
      </c>
      <c r="L497" s="19" t="str">
        <f>IF(AND(Table3[[#This Row],[Nature Group]]&gt;=61,Table3[[#This Row],[Nature Group]]&lt;90),VLOOKUP(Table3[[#This Row],[Nature Detail]],ExpenseCodes[],2,FALSE),"N/a")</f>
        <v>N/a</v>
      </c>
    </row>
    <row r="498" spans="8:12" x14ac:dyDescent="0.25">
      <c r="H498" s="8" t="s">
        <v>119</v>
      </c>
      <c r="I498" s="8" t="s">
        <v>108</v>
      </c>
      <c r="J498" s="19">
        <f>_xlfn.NUMBERVALUE(IF(Table3[[#This Row],[Nature Group]]="91",_xlfn.CONCAT(Table3[[#This Row],[Nature Group]],LEFT(Table3[[#This Row],[Nature Detail]],1)),TEXT(Table3[[#This Row],[Nature Group]],"##")))</f>
        <v>90</v>
      </c>
      <c r="K498" s="19" t="str">
        <f>IFERROR(VLOOKUP(Table3[[#This Row],[Calculated Group]],NatureGroups[],2,FALSE),"Unknown")</f>
        <v>Financing income and expense</v>
      </c>
      <c r="L498" s="19" t="str">
        <f>IF(AND(Table3[[#This Row],[Nature Group]]&gt;=61,Table3[[#This Row],[Nature Group]]&lt;90),VLOOKUP(Table3[[#This Row],[Nature Detail]],ExpenseCodes[],2,FALSE),"N/a")</f>
        <v>N/a</v>
      </c>
    </row>
    <row r="499" spans="8:12" x14ac:dyDescent="0.25">
      <c r="H499" s="8" t="s">
        <v>119</v>
      </c>
      <c r="I499" s="8" t="s">
        <v>117</v>
      </c>
      <c r="J499" s="19">
        <f>_xlfn.NUMBERVALUE(IF(Table3[[#This Row],[Nature Group]]="91",_xlfn.CONCAT(Table3[[#This Row],[Nature Group]],LEFT(Table3[[#This Row],[Nature Detail]],1)),TEXT(Table3[[#This Row],[Nature Group]],"##")))</f>
        <v>90</v>
      </c>
      <c r="K499" s="19" t="str">
        <f>IFERROR(VLOOKUP(Table3[[#This Row],[Calculated Group]],NatureGroups[],2,FALSE),"Unknown")</f>
        <v>Financing income and expense</v>
      </c>
      <c r="L499" s="19" t="str">
        <f>IF(AND(Table3[[#This Row],[Nature Group]]&gt;=61,Table3[[#This Row],[Nature Group]]&lt;90),VLOOKUP(Table3[[#This Row],[Nature Detail]],ExpenseCodes[],2,FALSE),"N/a")</f>
        <v>N/a</v>
      </c>
    </row>
    <row r="500" spans="8:12" x14ac:dyDescent="0.25">
      <c r="H500" s="8" t="s">
        <v>119</v>
      </c>
      <c r="I500" s="8" t="s">
        <v>120</v>
      </c>
      <c r="J500" s="19">
        <f>_xlfn.NUMBERVALUE(IF(Table3[[#This Row],[Nature Group]]="91",_xlfn.CONCAT(Table3[[#This Row],[Nature Group]],LEFT(Table3[[#This Row],[Nature Detail]],1)),TEXT(Table3[[#This Row],[Nature Group]],"##")))</f>
        <v>90</v>
      </c>
      <c r="K500" s="19" t="str">
        <f>IFERROR(VLOOKUP(Table3[[#This Row],[Calculated Group]],NatureGroups[],2,FALSE),"Unknown")</f>
        <v>Financing income and expense</v>
      </c>
      <c r="L500" s="19" t="str">
        <f>IF(AND(Table3[[#This Row],[Nature Group]]&gt;=61,Table3[[#This Row],[Nature Group]]&lt;90),VLOOKUP(Table3[[#This Row],[Nature Detail]],ExpenseCodes[],2,FALSE),"N/a")</f>
        <v>N/a</v>
      </c>
    </row>
    <row r="501" spans="8:12" x14ac:dyDescent="0.25">
      <c r="H501" s="8" t="s">
        <v>119</v>
      </c>
      <c r="I501" s="8" t="s">
        <v>33</v>
      </c>
      <c r="J501" s="19">
        <f>_xlfn.NUMBERVALUE(IF(Table3[[#This Row],[Nature Group]]="91",_xlfn.CONCAT(Table3[[#This Row],[Nature Group]],LEFT(Table3[[#This Row],[Nature Detail]],1)),TEXT(Table3[[#This Row],[Nature Group]],"##")))</f>
        <v>90</v>
      </c>
      <c r="K501" s="19" t="str">
        <f>IFERROR(VLOOKUP(Table3[[#This Row],[Calculated Group]],NatureGroups[],2,FALSE),"Unknown")</f>
        <v>Financing income and expense</v>
      </c>
      <c r="L501" s="19" t="str">
        <f>IF(AND(Table3[[#This Row],[Nature Group]]&gt;=61,Table3[[#This Row],[Nature Group]]&lt;90),VLOOKUP(Table3[[#This Row],[Nature Detail]],ExpenseCodes[],2,FALSE),"N/a")</f>
        <v>N/a</v>
      </c>
    </row>
    <row r="502" spans="8:12" x14ac:dyDescent="0.25">
      <c r="H502" s="8" t="s">
        <v>119</v>
      </c>
      <c r="I502" s="8" t="s">
        <v>121</v>
      </c>
      <c r="J502" s="19">
        <f>_xlfn.NUMBERVALUE(IF(Table3[[#This Row],[Nature Group]]="91",_xlfn.CONCAT(Table3[[#This Row],[Nature Group]],LEFT(Table3[[#This Row],[Nature Detail]],1)),TEXT(Table3[[#This Row],[Nature Group]],"##")))</f>
        <v>90</v>
      </c>
      <c r="K502" s="19" t="str">
        <f>IFERROR(VLOOKUP(Table3[[#This Row],[Calculated Group]],NatureGroups[],2,FALSE),"Unknown")</f>
        <v>Financing income and expense</v>
      </c>
      <c r="L502" s="19" t="str">
        <f>IF(AND(Table3[[#This Row],[Nature Group]]&gt;=61,Table3[[#This Row],[Nature Group]]&lt;90),VLOOKUP(Table3[[#This Row],[Nature Detail]],ExpenseCodes[],2,FALSE),"N/a")</f>
        <v>N/a</v>
      </c>
    </row>
    <row r="503" spans="8:12" x14ac:dyDescent="0.25">
      <c r="H503" s="8" t="s">
        <v>119</v>
      </c>
      <c r="I503" s="8" t="s">
        <v>114</v>
      </c>
      <c r="J503" s="19">
        <f>_xlfn.NUMBERVALUE(IF(Table3[[#This Row],[Nature Group]]="91",_xlfn.CONCAT(Table3[[#This Row],[Nature Group]],LEFT(Table3[[#This Row],[Nature Detail]],1)),TEXT(Table3[[#This Row],[Nature Group]],"##")))</f>
        <v>90</v>
      </c>
      <c r="K503" s="19" t="str">
        <f>IFERROR(VLOOKUP(Table3[[#This Row],[Calculated Group]],NatureGroups[],2,FALSE),"Unknown")</f>
        <v>Financing income and expense</v>
      </c>
      <c r="L503" s="19" t="str">
        <f>IF(AND(Table3[[#This Row],[Nature Group]]&gt;=61,Table3[[#This Row],[Nature Group]]&lt;90),VLOOKUP(Table3[[#This Row],[Nature Detail]],ExpenseCodes[],2,FALSE),"N/a")</f>
        <v>N/a</v>
      </c>
    </row>
    <row r="504" spans="8:12" x14ac:dyDescent="0.25">
      <c r="H504" s="8" t="s">
        <v>119</v>
      </c>
      <c r="I504" s="8" t="s">
        <v>22</v>
      </c>
      <c r="J504" s="19">
        <f>_xlfn.NUMBERVALUE(IF(Table3[[#This Row],[Nature Group]]="91",_xlfn.CONCAT(Table3[[#This Row],[Nature Group]],LEFT(Table3[[#This Row],[Nature Detail]],1)),TEXT(Table3[[#This Row],[Nature Group]],"##")))</f>
        <v>90</v>
      </c>
      <c r="K504" s="19" t="str">
        <f>IFERROR(VLOOKUP(Table3[[#This Row],[Calculated Group]],NatureGroups[],2,FALSE),"Unknown")</f>
        <v>Financing income and expense</v>
      </c>
      <c r="L504" s="19" t="str">
        <f>IF(AND(Table3[[#This Row],[Nature Group]]&gt;=61,Table3[[#This Row],[Nature Group]]&lt;90),VLOOKUP(Table3[[#This Row],[Nature Detail]],ExpenseCodes[],2,FALSE),"N/a")</f>
        <v>N/a</v>
      </c>
    </row>
    <row r="505" spans="8:12" x14ac:dyDescent="0.25">
      <c r="H505" s="8" t="s">
        <v>122</v>
      </c>
      <c r="I505" s="8" t="s">
        <v>30</v>
      </c>
      <c r="J505" s="19">
        <f>_xlfn.NUMBERVALUE(IF(Table3[[#This Row],[Nature Group]]="91",_xlfn.CONCAT(Table3[[#This Row],[Nature Group]],LEFT(Table3[[#This Row],[Nature Detail]],1)),TEXT(Table3[[#This Row],[Nature Group]],"##")))</f>
        <v>910</v>
      </c>
      <c r="K505" s="19" t="str">
        <f>IFERROR(VLOOKUP(Table3[[#This Row],[Calculated Group]],NatureGroups[],2,FALSE),"Unknown")</f>
        <v xml:space="preserve">Impairments </v>
      </c>
      <c r="L505" s="19" t="str">
        <f>IF(AND(Table3[[#This Row],[Nature Group]]&gt;=61,Table3[[#This Row],[Nature Group]]&lt;90),VLOOKUP(Table3[[#This Row],[Nature Detail]],ExpenseCodes[],2,FALSE),"N/a")</f>
        <v>N/a</v>
      </c>
    </row>
    <row r="506" spans="8:12" x14ac:dyDescent="0.25">
      <c r="H506" s="8" t="s">
        <v>122</v>
      </c>
      <c r="I506" s="8" t="s">
        <v>41</v>
      </c>
      <c r="J506" s="19">
        <f>_xlfn.NUMBERVALUE(IF(Table3[[#This Row],[Nature Group]]="91",_xlfn.CONCAT(Table3[[#This Row],[Nature Group]],LEFT(Table3[[#This Row],[Nature Detail]],1)),TEXT(Table3[[#This Row],[Nature Group]],"##")))</f>
        <v>910</v>
      </c>
      <c r="K506" s="19" t="str">
        <f>IFERROR(VLOOKUP(Table3[[#This Row],[Calculated Group]],NatureGroups[],2,FALSE),"Unknown")</f>
        <v xml:space="preserve">Impairments </v>
      </c>
      <c r="L506" s="19" t="str">
        <f>IF(AND(Table3[[#This Row],[Nature Group]]&gt;=61,Table3[[#This Row],[Nature Group]]&lt;90),VLOOKUP(Table3[[#This Row],[Nature Detail]],ExpenseCodes[],2,FALSE),"N/a")</f>
        <v>N/a</v>
      </c>
    </row>
    <row r="507" spans="8:12" x14ac:dyDescent="0.25">
      <c r="H507" s="8" t="s">
        <v>122</v>
      </c>
      <c r="I507" s="8" t="s">
        <v>27</v>
      </c>
      <c r="J507" s="19">
        <f>_xlfn.NUMBERVALUE(IF(Table3[[#This Row],[Nature Group]]="91",_xlfn.CONCAT(Table3[[#This Row],[Nature Group]],LEFT(Table3[[#This Row],[Nature Detail]],1)),TEXT(Table3[[#This Row],[Nature Group]],"##")))</f>
        <v>915</v>
      </c>
      <c r="K507" s="19" t="str">
        <f>IFERROR(VLOOKUP(Table3[[#This Row],[Calculated Group]],NatureGroups[],2,FALSE),"Unknown")</f>
        <v>Other gains and losses (special transactions)</v>
      </c>
      <c r="L507" s="19" t="str">
        <f>IF(AND(Table3[[#This Row],[Nature Group]]&gt;=61,Table3[[#This Row],[Nature Group]]&lt;90),VLOOKUP(Table3[[#This Row],[Nature Detail]],ExpenseCodes[],2,FALSE),"N/a")</f>
        <v>N/a</v>
      </c>
    </row>
    <row r="508" spans="8:12" x14ac:dyDescent="0.25">
      <c r="H508" s="8" t="s">
        <v>122</v>
      </c>
      <c r="I508" s="8" t="s">
        <v>109</v>
      </c>
      <c r="J508" s="19">
        <f>_xlfn.NUMBERVALUE(IF(Table3[[#This Row],[Nature Group]]="91",_xlfn.CONCAT(Table3[[#This Row],[Nature Group]],LEFT(Table3[[#This Row],[Nature Detail]],1)),TEXT(Table3[[#This Row],[Nature Group]],"##")))</f>
        <v>915</v>
      </c>
      <c r="K508" s="19" t="str">
        <f>IFERROR(VLOOKUP(Table3[[#This Row],[Calculated Group]],NatureGroups[],2,FALSE),"Unknown")</f>
        <v>Other gains and losses (special transactions)</v>
      </c>
      <c r="L508" s="19" t="str">
        <f>IF(AND(Table3[[#This Row],[Nature Group]]&gt;=61,Table3[[#This Row],[Nature Group]]&lt;90),VLOOKUP(Table3[[#This Row],[Nature Detail]],ExpenseCodes[],2,FALSE),"N/a")</f>
        <v>N/a</v>
      </c>
    </row>
    <row r="509" spans="8:12" x14ac:dyDescent="0.25">
      <c r="H509" s="8" t="s">
        <v>122</v>
      </c>
      <c r="I509" s="8" t="s">
        <v>123</v>
      </c>
      <c r="J509" s="19">
        <f>_xlfn.NUMBERVALUE(IF(Table3[[#This Row],[Nature Group]]="91",_xlfn.CONCAT(Table3[[#This Row],[Nature Group]],LEFT(Table3[[#This Row],[Nature Detail]],1)),TEXT(Table3[[#This Row],[Nature Group]],"##")))</f>
        <v>915</v>
      </c>
      <c r="K509" s="19" t="str">
        <f>IFERROR(VLOOKUP(Table3[[#This Row],[Calculated Group]],NatureGroups[],2,FALSE),"Unknown")</f>
        <v>Other gains and losses (special transactions)</v>
      </c>
      <c r="L509" s="19" t="str">
        <f>IF(AND(Table3[[#This Row],[Nature Group]]&gt;=61,Table3[[#This Row],[Nature Group]]&lt;90),VLOOKUP(Table3[[#This Row],[Nature Detail]],ExpenseCodes[],2,FALSE),"N/a")</f>
        <v>N/a</v>
      </c>
    </row>
    <row r="510" spans="8:12" x14ac:dyDescent="0.25">
      <c r="H510" s="8" t="s">
        <v>122</v>
      </c>
      <c r="I510" s="8" t="s">
        <v>124</v>
      </c>
      <c r="J510" s="19">
        <f>_xlfn.NUMBERVALUE(IF(Table3[[#This Row],[Nature Group]]="91",_xlfn.CONCAT(Table3[[#This Row],[Nature Group]],LEFT(Table3[[#This Row],[Nature Detail]],1)),TEXT(Table3[[#This Row],[Nature Group]],"##")))</f>
        <v>915</v>
      </c>
      <c r="K510" s="19" t="str">
        <f>IFERROR(VLOOKUP(Table3[[#This Row],[Calculated Group]],NatureGroups[],2,FALSE),"Unknown")</f>
        <v>Other gains and losses (special transactions)</v>
      </c>
      <c r="L510" s="19" t="str">
        <f>IF(AND(Table3[[#This Row],[Nature Group]]&gt;=61,Table3[[#This Row],[Nature Group]]&lt;90),VLOOKUP(Table3[[#This Row],[Nature Detail]],ExpenseCodes[],2,FALSE),"N/a")</f>
        <v>N/a</v>
      </c>
    </row>
    <row r="511" spans="8:12" x14ac:dyDescent="0.25">
      <c r="H511" s="8" t="s">
        <v>122</v>
      </c>
      <c r="I511" s="8" t="s">
        <v>125</v>
      </c>
      <c r="J511" s="19">
        <f>_xlfn.NUMBERVALUE(IF(Table3[[#This Row],[Nature Group]]="91",_xlfn.CONCAT(Table3[[#This Row],[Nature Group]],LEFT(Table3[[#This Row],[Nature Detail]],1)),TEXT(Table3[[#This Row],[Nature Group]],"##")))</f>
        <v>915</v>
      </c>
      <c r="K511" s="19" t="str">
        <f>IFERROR(VLOOKUP(Table3[[#This Row],[Calculated Group]],NatureGroups[],2,FALSE),"Unknown")</f>
        <v>Other gains and losses (special transactions)</v>
      </c>
      <c r="L511" s="19" t="str">
        <f>IF(AND(Table3[[#This Row],[Nature Group]]&gt;=61,Table3[[#This Row],[Nature Group]]&lt;90),VLOOKUP(Table3[[#This Row],[Nature Detail]],ExpenseCodes[],2,FALSE),"N/a")</f>
        <v>N/a</v>
      </c>
    </row>
    <row r="512" spans="8:12" x14ac:dyDescent="0.25">
      <c r="H512" s="8" t="s">
        <v>122</v>
      </c>
      <c r="I512" s="8" t="s">
        <v>126</v>
      </c>
      <c r="J512" s="19">
        <f>_xlfn.NUMBERVALUE(IF(Table3[[#This Row],[Nature Group]]="91",_xlfn.CONCAT(Table3[[#This Row],[Nature Group]],LEFT(Table3[[#This Row],[Nature Detail]],1)),TEXT(Table3[[#This Row],[Nature Group]],"##")))</f>
        <v>915</v>
      </c>
      <c r="K512" s="19" t="str">
        <f>IFERROR(VLOOKUP(Table3[[#This Row],[Calculated Group]],NatureGroups[],2,FALSE),"Unknown")</f>
        <v>Other gains and losses (special transactions)</v>
      </c>
      <c r="L512" s="19" t="str">
        <f>IF(AND(Table3[[#This Row],[Nature Group]]&gt;=61,Table3[[#This Row],[Nature Group]]&lt;90),VLOOKUP(Table3[[#This Row],[Nature Detail]],ExpenseCodes[],2,FALSE),"N/a")</f>
        <v>N/a</v>
      </c>
    </row>
    <row r="513" spans="8:12" x14ac:dyDescent="0.25">
      <c r="H513" s="8" t="s">
        <v>122</v>
      </c>
      <c r="I513" s="8" t="s">
        <v>127</v>
      </c>
      <c r="J513" s="19">
        <f>_xlfn.NUMBERVALUE(IF(Table3[[#This Row],[Nature Group]]="91",_xlfn.CONCAT(Table3[[#This Row],[Nature Group]],LEFT(Table3[[#This Row],[Nature Detail]],1)),TEXT(Table3[[#This Row],[Nature Group]],"##")))</f>
        <v>915</v>
      </c>
      <c r="K513" s="19" t="str">
        <f>IFERROR(VLOOKUP(Table3[[#This Row],[Calculated Group]],NatureGroups[],2,FALSE),"Unknown")</f>
        <v>Other gains and losses (special transactions)</v>
      </c>
      <c r="L513" s="19" t="str">
        <f>IF(AND(Table3[[#This Row],[Nature Group]]&gt;=61,Table3[[#This Row],[Nature Group]]&lt;90),VLOOKUP(Table3[[#This Row],[Nature Detail]],ExpenseCodes[],2,FALSE),"N/a")</f>
        <v>N/a</v>
      </c>
    </row>
    <row r="514" spans="8:12" x14ac:dyDescent="0.25">
      <c r="H514" s="8" t="s">
        <v>128</v>
      </c>
      <c r="I514" s="8" t="s">
        <v>20</v>
      </c>
      <c r="J514" s="19">
        <f>_xlfn.NUMBERVALUE(IF(Table3[[#This Row],[Nature Group]]="91",_xlfn.CONCAT(Table3[[#This Row],[Nature Group]],LEFT(Table3[[#This Row],[Nature Detail]],1)),TEXT(Table3[[#This Row],[Nature Group]],"##")))</f>
        <v>99</v>
      </c>
      <c r="K514" s="19" t="str">
        <f>IFERROR(VLOOKUP(Table3[[#This Row],[Calculated Group]],NatureGroups[],2,FALSE),"Unknown")</f>
        <v>Income taxes in the P&amp;L</v>
      </c>
      <c r="L514" s="19" t="str">
        <f>IF(AND(Table3[[#This Row],[Nature Group]]&gt;=61,Table3[[#This Row],[Nature Group]]&lt;90),VLOOKUP(Table3[[#This Row],[Nature Detail]],ExpenseCodes[],2,FALSE),"N/a")</f>
        <v>N/a</v>
      </c>
    </row>
    <row r="515" spans="8:12" x14ac:dyDescent="0.25">
      <c r="H515" s="8" t="s">
        <v>128</v>
      </c>
      <c r="I515" s="8" t="s">
        <v>65</v>
      </c>
      <c r="J515" s="19">
        <f>_xlfn.NUMBERVALUE(IF(Table3[[#This Row],[Nature Group]]="91",_xlfn.CONCAT(Table3[[#This Row],[Nature Group]],LEFT(Table3[[#This Row],[Nature Detail]],1)),TEXT(Table3[[#This Row],[Nature Group]],"##")))</f>
        <v>99</v>
      </c>
      <c r="K515" s="19" t="str">
        <f>IFERROR(VLOOKUP(Table3[[#This Row],[Calculated Group]],NatureGroups[],2,FALSE),"Unknown")</f>
        <v>Income taxes in the P&amp;L</v>
      </c>
      <c r="L515" s="19" t="str">
        <f>IF(AND(Table3[[#This Row],[Nature Group]]&gt;=61,Table3[[#This Row],[Nature Group]]&lt;90),VLOOKUP(Table3[[#This Row],[Nature Detail]],ExpenseCodes[],2,FALSE),"N/a")</f>
        <v>N/a</v>
      </c>
    </row>
    <row r="516" spans="8:12" x14ac:dyDescent="0.25">
      <c r="H516" s="8" t="s">
        <v>128</v>
      </c>
      <c r="I516" s="8" t="s">
        <v>21</v>
      </c>
      <c r="J516" s="19">
        <f>_xlfn.NUMBERVALUE(IF(Table3[[#This Row],[Nature Group]]="91",_xlfn.CONCAT(Table3[[#This Row],[Nature Group]],LEFT(Table3[[#This Row],[Nature Detail]],1)),TEXT(Table3[[#This Row],[Nature Group]],"##")))</f>
        <v>99</v>
      </c>
      <c r="K516" s="19" t="str">
        <f>IFERROR(VLOOKUP(Table3[[#This Row],[Calculated Group]],NatureGroups[],2,FALSE),"Unknown")</f>
        <v>Income taxes in the P&amp;L</v>
      </c>
      <c r="L516" s="19" t="str">
        <f>IF(AND(Table3[[#This Row],[Nature Group]]&gt;=61,Table3[[#This Row],[Nature Group]]&lt;90),VLOOKUP(Table3[[#This Row],[Nature Detail]],ExpenseCodes[],2,FALSE),"N/a")</f>
        <v>N/a</v>
      </c>
    </row>
    <row r="517" spans="8:12" x14ac:dyDescent="0.25">
      <c r="H517" s="8" t="s">
        <v>128</v>
      </c>
      <c r="I517" s="8" t="s">
        <v>68</v>
      </c>
      <c r="J517" s="19">
        <f>_xlfn.NUMBERVALUE(IF(Table3[[#This Row],[Nature Group]]="91",_xlfn.CONCAT(Table3[[#This Row],[Nature Group]],LEFT(Table3[[#This Row],[Nature Detail]],1)),TEXT(Table3[[#This Row],[Nature Group]],"##")))</f>
        <v>99</v>
      </c>
      <c r="K517" s="19" t="str">
        <f>IFERROR(VLOOKUP(Table3[[#This Row],[Calculated Group]],NatureGroups[],2,FALSE),"Unknown")</f>
        <v>Income taxes in the P&amp;L</v>
      </c>
      <c r="L517" s="19" t="str">
        <f>IF(AND(Table3[[#This Row],[Nature Group]]&gt;=61,Table3[[#This Row],[Nature Group]]&lt;90),VLOOKUP(Table3[[#This Row],[Nature Detail]],ExpenseCodes[],2,FALSE),"N/a")</f>
        <v>N/a</v>
      </c>
    </row>
  </sheetData>
  <mergeCells count="6">
    <mergeCell ref="A6:C6"/>
    <mergeCell ref="E6:L6"/>
    <mergeCell ref="N6:S6"/>
    <mergeCell ref="A1:X1"/>
    <mergeCell ref="A3:X3"/>
    <mergeCell ref="F5:L5"/>
  </mergeCells>
  <pageMargins left="0.7" right="0.7" top="0.75" bottom="0.75" header="0.3" footer="0.3"/>
  <pageSetup paperSize="9" orientation="portrait" verticalDpi="0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4"/>
  <sheetViews>
    <sheetView workbookViewId="0">
      <selection activeCell="A4" sqref="A4"/>
    </sheetView>
  </sheetViews>
  <sheetFormatPr defaultRowHeight="15" x14ac:dyDescent="0.25"/>
  <cols>
    <col min="1" max="1" width="13.85546875" bestFit="1" customWidth="1"/>
    <col min="2" max="2" width="15.42578125" bestFit="1" customWidth="1"/>
    <col min="3" max="3" width="37.7109375" bestFit="1" customWidth="1"/>
  </cols>
  <sheetData>
    <row r="1" spans="1:24" ht="26.25" x14ac:dyDescent="0.4">
      <c r="A1" s="3" t="s">
        <v>707</v>
      </c>
      <c r="B1" s="3"/>
      <c r="C1" s="3"/>
      <c r="D1" s="3"/>
      <c r="E1" s="3"/>
      <c r="F1" s="3"/>
      <c r="G1" s="3"/>
      <c r="H1" s="9"/>
      <c r="I1" s="9"/>
      <c r="J1" s="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H2" s="10"/>
      <c r="I2" s="10"/>
      <c r="J2" s="10"/>
      <c r="Q2" s="1"/>
    </row>
    <row r="3" spans="1:24" ht="21" x14ac:dyDescent="0.35">
      <c r="A3" s="4" t="s">
        <v>708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t="s">
        <v>294</v>
      </c>
      <c r="B4" t="s">
        <v>295</v>
      </c>
      <c r="C4" t="s">
        <v>296</v>
      </c>
    </row>
    <row r="5" spans="1:24" x14ac:dyDescent="0.25">
      <c r="A5" t="s">
        <v>297</v>
      </c>
      <c r="B5" t="s">
        <v>298</v>
      </c>
      <c r="C5" t="s">
        <v>298</v>
      </c>
    </row>
    <row r="6" spans="1:24" x14ac:dyDescent="0.25">
      <c r="A6" t="s">
        <v>297</v>
      </c>
      <c r="B6" t="s">
        <v>298</v>
      </c>
      <c r="C6" t="s">
        <v>299</v>
      </c>
    </row>
    <row r="7" spans="1:24" x14ac:dyDescent="0.25">
      <c r="A7" t="s">
        <v>297</v>
      </c>
      <c r="B7" t="s">
        <v>298</v>
      </c>
      <c r="C7" t="s">
        <v>300</v>
      </c>
    </row>
    <row r="8" spans="1:24" x14ac:dyDescent="0.25">
      <c r="A8" t="s">
        <v>297</v>
      </c>
      <c r="B8" t="s">
        <v>298</v>
      </c>
      <c r="C8" t="s">
        <v>301</v>
      </c>
    </row>
    <row r="9" spans="1:24" x14ac:dyDescent="0.25">
      <c r="A9" t="s">
        <v>297</v>
      </c>
      <c r="B9" t="s">
        <v>298</v>
      </c>
      <c r="C9" t="s">
        <v>302</v>
      </c>
    </row>
    <row r="10" spans="1:24" x14ac:dyDescent="0.25">
      <c r="A10" t="s">
        <v>297</v>
      </c>
      <c r="B10" t="s">
        <v>298</v>
      </c>
      <c r="C10" t="s">
        <v>303</v>
      </c>
    </row>
    <row r="11" spans="1:24" x14ac:dyDescent="0.25">
      <c r="A11" t="s">
        <v>297</v>
      </c>
      <c r="B11" t="s">
        <v>298</v>
      </c>
      <c r="C11" t="s">
        <v>304</v>
      </c>
    </row>
    <row r="12" spans="1:24" x14ac:dyDescent="0.25">
      <c r="A12" t="s">
        <v>297</v>
      </c>
      <c r="B12" t="s">
        <v>298</v>
      </c>
      <c r="C12" t="s">
        <v>305</v>
      </c>
    </row>
    <row r="13" spans="1:24" x14ac:dyDescent="0.25">
      <c r="A13" t="s">
        <v>297</v>
      </c>
      <c r="B13" t="s">
        <v>298</v>
      </c>
      <c r="C13" t="s">
        <v>306</v>
      </c>
    </row>
    <row r="14" spans="1:24" x14ac:dyDescent="0.25">
      <c r="A14" t="s">
        <v>297</v>
      </c>
      <c r="B14" t="s">
        <v>298</v>
      </c>
      <c r="C14" t="s">
        <v>307</v>
      </c>
    </row>
    <row r="15" spans="1:24" x14ac:dyDescent="0.25">
      <c r="A15" t="s">
        <v>297</v>
      </c>
      <c r="B15" t="s">
        <v>298</v>
      </c>
      <c r="C15" t="s">
        <v>308</v>
      </c>
    </row>
    <row r="16" spans="1:24" x14ac:dyDescent="0.25">
      <c r="A16" t="s">
        <v>297</v>
      </c>
      <c r="B16" t="s">
        <v>298</v>
      </c>
      <c r="C16" t="s">
        <v>309</v>
      </c>
    </row>
    <row r="17" spans="1:3" x14ac:dyDescent="0.25">
      <c r="A17" t="s">
        <v>297</v>
      </c>
      <c r="B17" t="s">
        <v>298</v>
      </c>
      <c r="C17" t="s">
        <v>310</v>
      </c>
    </row>
    <row r="18" spans="1:3" x14ac:dyDescent="0.25">
      <c r="A18" t="s">
        <v>297</v>
      </c>
      <c r="B18" t="s">
        <v>298</v>
      </c>
      <c r="C18" t="s">
        <v>311</v>
      </c>
    </row>
    <row r="19" spans="1:3" x14ac:dyDescent="0.25">
      <c r="A19" t="s">
        <v>297</v>
      </c>
      <c r="B19" t="s">
        <v>298</v>
      </c>
      <c r="C19" t="s">
        <v>312</v>
      </c>
    </row>
    <row r="20" spans="1:3" x14ac:dyDescent="0.25">
      <c r="A20" t="s">
        <v>297</v>
      </c>
      <c r="B20" t="s">
        <v>298</v>
      </c>
      <c r="C20" t="s">
        <v>313</v>
      </c>
    </row>
    <row r="21" spans="1:3" x14ac:dyDescent="0.25">
      <c r="A21" t="s">
        <v>297</v>
      </c>
      <c r="B21" t="s">
        <v>298</v>
      </c>
      <c r="C21" t="s">
        <v>314</v>
      </c>
    </row>
    <row r="22" spans="1:3" x14ac:dyDescent="0.25">
      <c r="A22" t="s">
        <v>297</v>
      </c>
      <c r="B22" t="s">
        <v>298</v>
      </c>
      <c r="C22" t="s">
        <v>315</v>
      </c>
    </row>
    <row r="23" spans="1:3" x14ac:dyDescent="0.25">
      <c r="A23" t="s">
        <v>297</v>
      </c>
      <c r="B23" t="s">
        <v>298</v>
      </c>
      <c r="C23" t="s">
        <v>316</v>
      </c>
    </row>
    <row r="24" spans="1:3" x14ac:dyDescent="0.25">
      <c r="A24" t="s">
        <v>297</v>
      </c>
      <c r="B24" t="s">
        <v>298</v>
      </c>
      <c r="C24" t="s">
        <v>317</v>
      </c>
    </row>
    <row r="25" spans="1:3" x14ac:dyDescent="0.25">
      <c r="A25" t="s">
        <v>297</v>
      </c>
      <c r="B25" t="s">
        <v>298</v>
      </c>
      <c r="C25" t="s">
        <v>318</v>
      </c>
    </row>
    <row r="26" spans="1:3" x14ac:dyDescent="0.25">
      <c r="A26" t="s">
        <v>297</v>
      </c>
      <c r="B26" t="s">
        <v>298</v>
      </c>
      <c r="C26" t="s">
        <v>319</v>
      </c>
    </row>
    <row r="27" spans="1:3" x14ac:dyDescent="0.25">
      <c r="A27" t="s">
        <v>297</v>
      </c>
      <c r="B27" t="s">
        <v>298</v>
      </c>
      <c r="C27" t="s">
        <v>320</v>
      </c>
    </row>
    <row r="28" spans="1:3" x14ac:dyDescent="0.25">
      <c r="A28" t="s">
        <v>297</v>
      </c>
      <c r="B28" t="s">
        <v>298</v>
      </c>
      <c r="C28" t="s">
        <v>321</v>
      </c>
    </row>
    <row r="29" spans="1:3" x14ac:dyDescent="0.25">
      <c r="A29" t="s">
        <v>297</v>
      </c>
      <c r="B29" t="s">
        <v>298</v>
      </c>
      <c r="C29" t="s">
        <v>322</v>
      </c>
    </row>
    <row r="30" spans="1:3" x14ac:dyDescent="0.25">
      <c r="A30" t="s">
        <v>297</v>
      </c>
      <c r="B30" t="s">
        <v>298</v>
      </c>
      <c r="C30" t="s">
        <v>323</v>
      </c>
    </row>
    <row r="31" spans="1:3" x14ac:dyDescent="0.25">
      <c r="A31" t="s">
        <v>297</v>
      </c>
      <c r="B31" t="s">
        <v>298</v>
      </c>
      <c r="C31" t="s">
        <v>324</v>
      </c>
    </row>
    <row r="32" spans="1:3" x14ac:dyDescent="0.25">
      <c r="A32" t="s">
        <v>297</v>
      </c>
      <c r="B32" t="s">
        <v>298</v>
      </c>
      <c r="C32" t="s">
        <v>325</v>
      </c>
    </row>
    <row r="33" spans="1:3" x14ac:dyDescent="0.25">
      <c r="A33" t="s">
        <v>297</v>
      </c>
      <c r="B33" t="s">
        <v>298</v>
      </c>
      <c r="C33" t="s">
        <v>326</v>
      </c>
    </row>
    <row r="34" spans="1:3" x14ac:dyDescent="0.25">
      <c r="A34" t="s">
        <v>297</v>
      </c>
      <c r="B34" t="s">
        <v>298</v>
      </c>
      <c r="C34" t="s">
        <v>327</v>
      </c>
    </row>
    <row r="35" spans="1:3" x14ac:dyDescent="0.25">
      <c r="A35" t="s">
        <v>297</v>
      </c>
      <c r="B35" t="s">
        <v>298</v>
      </c>
      <c r="C35" t="s">
        <v>328</v>
      </c>
    </row>
    <row r="36" spans="1:3" x14ac:dyDescent="0.25">
      <c r="A36" t="s">
        <v>297</v>
      </c>
      <c r="B36" t="s">
        <v>298</v>
      </c>
      <c r="C36" t="s">
        <v>329</v>
      </c>
    </row>
    <row r="37" spans="1:3" x14ac:dyDescent="0.25">
      <c r="A37" t="s">
        <v>297</v>
      </c>
      <c r="B37" t="s">
        <v>298</v>
      </c>
      <c r="C37" t="s">
        <v>330</v>
      </c>
    </row>
    <row r="38" spans="1:3" x14ac:dyDescent="0.25">
      <c r="A38" t="s">
        <v>297</v>
      </c>
      <c r="B38" t="s">
        <v>298</v>
      </c>
      <c r="C38" t="s">
        <v>331</v>
      </c>
    </row>
    <row r="39" spans="1:3" x14ac:dyDescent="0.25">
      <c r="A39" t="s">
        <v>297</v>
      </c>
      <c r="B39" t="s">
        <v>298</v>
      </c>
      <c r="C39" t="s">
        <v>332</v>
      </c>
    </row>
    <row r="40" spans="1:3" x14ac:dyDescent="0.25">
      <c r="A40" t="s">
        <v>297</v>
      </c>
      <c r="B40" t="s">
        <v>298</v>
      </c>
      <c r="C40" t="s">
        <v>333</v>
      </c>
    </row>
    <row r="41" spans="1:3" x14ac:dyDescent="0.25">
      <c r="A41" t="s">
        <v>297</v>
      </c>
      <c r="B41" t="s">
        <v>298</v>
      </c>
      <c r="C41" t="s">
        <v>334</v>
      </c>
    </row>
    <row r="42" spans="1:3" x14ac:dyDescent="0.25">
      <c r="A42" t="s">
        <v>297</v>
      </c>
      <c r="B42" t="s">
        <v>298</v>
      </c>
      <c r="C42" t="s">
        <v>335</v>
      </c>
    </row>
    <row r="43" spans="1:3" x14ac:dyDescent="0.25">
      <c r="A43" t="s">
        <v>297</v>
      </c>
      <c r="B43" t="s">
        <v>298</v>
      </c>
      <c r="C43" t="s">
        <v>336</v>
      </c>
    </row>
    <row r="44" spans="1:3" x14ac:dyDescent="0.25">
      <c r="A44" t="s">
        <v>297</v>
      </c>
      <c r="B44" t="s">
        <v>298</v>
      </c>
      <c r="C44" t="s">
        <v>337</v>
      </c>
    </row>
    <row r="45" spans="1:3" x14ac:dyDescent="0.25">
      <c r="A45" t="s">
        <v>297</v>
      </c>
      <c r="B45" t="s">
        <v>298</v>
      </c>
      <c r="C45" t="s">
        <v>338</v>
      </c>
    </row>
    <row r="46" spans="1:3" x14ac:dyDescent="0.25">
      <c r="A46" t="s">
        <v>297</v>
      </c>
      <c r="B46" t="s">
        <v>339</v>
      </c>
      <c r="C46" t="s">
        <v>305</v>
      </c>
    </row>
    <row r="47" spans="1:3" x14ac:dyDescent="0.25">
      <c r="A47" t="s">
        <v>297</v>
      </c>
      <c r="B47">
        <v>5110</v>
      </c>
      <c r="C47" t="s">
        <v>307</v>
      </c>
    </row>
    <row r="48" spans="1:3" x14ac:dyDescent="0.25">
      <c r="A48" t="s">
        <v>297</v>
      </c>
      <c r="B48">
        <v>5115</v>
      </c>
      <c r="C48" t="s">
        <v>308</v>
      </c>
    </row>
    <row r="49" spans="1:3" x14ac:dyDescent="0.25">
      <c r="A49" t="s">
        <v>297</v>
      </c>
      <c r="B49">
        <v>5120</v>
      </c>
      <c r="C49" t="s">
        <v>310</v>
      </c>
    </row>
    <row r="50" spans="1:3" x14ac:dyDescent="0.25">
      <c r="A50" t="s">
        <v>297</v>
      </c>
      <c r="B50">
        <v>5125</v>
      </c>
      <c r="C50" t="s">
        <v>311</v>
      </c>
    </row>
    <row r="51" spans="1:3" x14ac:dyDescent="0.25">
      <c r="A51" t="s">
        <v>297</v>
      </c>
      <c r="B51">
        <v>5130</v>
      </c>
      <c r="C51" t="s">
        <v>340</v>
      </c>
    </row>
    <row r="52" spans="1:3" x14ac:dyDescent="0.25">
      <c r="A52" t="s">
        <v>297</v>
      </c>
      <c r="B52">
        <v>5140</v>
      </c>
      <c r="C52" t="s">
        <v>341</v>
      </c>
    </row>
    <row r="53" spans="1:3" x14ac:dyDescent="0.25">
      <c r="A53" t="s">
        <v>297</v>
      </c>
      <c r="B53">
        <v>5150</v>
      </c>
      <c r="C53" t="s">
        <v>342</v>
      </c>
    </row>
    <row r="54" spans="1:3" x14ac:dyDescent="0.25">
      <c r="A54" t="s">
        <v>297</v>
      </c>
      <c r="B54">
        <v>5160</v>
      </c>
      <c r="C54" t="s">
        <v>343</v>
      </c>
    </row>
    <row r="55" spans="1:3" x14ac:dyDescent="0.25">
      <c r="A55" t="s">
        <v>297</v>
      </c>
      <c r="B55">
        <v>5260</v>
      </c>
      <c r="C55" t="s">
        <v>309</v>
      </c>
    </row>
    <row r="56" spans="1:3" x14ac:dyDescent="0.25">
      <c r="A56" t="s">
        <v>297</v>
      </c>
      <c r="B56">
        <v>5270</v>
      </c>
      <c r="C56" t="s">
        <v>312</v>
      </c>
    </row>
    <row r="57" spans="1:3" x14ac:dyDescent="0.25">
      <c r="A57" t="s">
        <v>297</v>
      </c>
      <c r="B57">
        <v>5290</v>
      </c>
      <c r="C57" t="s">
        <v>313</v>
      </c>
    </row>
    <row r="58" spans="1:3" x14ac:dyDescent="0.25">
      <c r="A58" t="s">
        <v>297</v>
      </c>
      <c r="B58">
        <v>5310</v>
      </c>
      <c r="C58" t="s">
        <v>344</v>
      </c>
    </row>
    <row r="59" spans="1:3" x14ac:dyDescent="0.25">
      <c r="A59" t="s">
        <v>297</v>
      </c>
      <c r="B59">
        <v>5320</v>
      </c>
      <c r="C59" t="s">
        <v>344</v>
      </c>
    </row>
    <row r="60" spans="1:3" x14ac:dyDescent="0.25">
      <c r="A60" t="s">
        <v>297</v>
      </c>
      <c r="B60">
        <v>5330</v>
      </c>
      <c r="C60" t="s">
        <v>315</v>
      </c>
    </row>
    <row r="61" spans="1:3" x14ac:dyDescent="0.25">
      <c r="A61" t="s">
        <v>297</v>
      </c>
      <c r="B61">
        <v>5351</v>
      </c>
      <c r="C61" t="s">
        <v>316</v>
      </c>
    </row>
    <row r="62" spans="1:3" x14ac:dyDescent="0.25">
      <c r="A62" t="s">
        <v>297</v>
      </c>
      <c r="B62">
        <v>5352</v>
      </c>
      <c r="C62" t="s">
        <v>317</v>
      </c>
    </row>
    <row r="63" spans="1:3" x14ac:dyDescent="0.25">
      <c r="A63" t="s">
        <v>297</v>
      </c>
      <c r="B63">
        <v>5355</v>
      </c>
      <c r="C63" t="s">
        <v>319</v>
      </c>
    </row>
    <row r="64" spans="1:3" x14ac:dyDescent="0.25">
      <c r="A64" t="s">
        <v>297</v>
      </c>
      <c r="B64">
        <v>5355</v>
      </c>
      <c r="C64" t="s">
        <v>326</v>
      </c>
    </row>
    <row r="65" spans="1:3" x14ac:dyDescent="0.25">
      <c r="A65" t="s">
        <v>297</v>
      </c>
      <c r="B65">
        <v>5358</v>
      </c>
      <c r="C65" t="s">
        <v>345</v>
      </c>
    </row>
    <row r="66" spans="1:3" x14ac:dyDescent="0.25">
      <c r="A66" t="s">
        <v>297</v>
      </c>
      <c r="B66">
        <v>5359</v>
      </c>
      <c r="C66" t="s">
        <v>320</v>
      </c>
    </row>
    <row r="67" spans="1:3" x14ac:dyDescent="0.25">
      <c r="A67" t="s">
        <v>297</v>
      </c>
      <c r="B67">
        <v>5360</v>
      </c>
      <c r="C67" t="s">
        <v>346</v>
      </c>
    </row>
    <row r="68" spans="1:3" x14ac:dyDescent="0.25">
      <c r="A68" t="s">
        <v>297</v>
      </c>
      <c r="B68">
        <v>5375</v>
      </c>
      <c r="C68" t="s">
        <v>347</v>
      </c>
    </row>
    <row r="69" spans="1:3" x14ac:dyDescent="0.25">
      <c r="A69" t="s">
        <v>297</v>
      </c>
      <c r="B69">
        <v>5380</v>
      </c>
      <c r="C69" t="s">
        <v>348</v>
      </c>
    </row>
    <row r="70" spans="1:3" x14ac:dyDescent="0.25">
      <c r="A70" t="s">
        <v>297</v>
      </c>
      <c r="B70">
        <v>5385</v>
      </c>
      <c r="C70" t="s">
        <v>321</v>
      </c>
    </row>
    <row r="71" spans="1:3" x14ac:dyDescent="0.25">
      <c r="A71" t="s">
        <v>297</v>
      </c>
      <c r="B71">
        <v>5410</v>
      </c>
      <c r="C71" t="s">
        <v>322</v>
      </c>
    </row>
    <row r="72" spans="1:3" x14ac:dyDescent="0.25">
      <c r="A72" t="s">
        <v>297</v>
      </c>
      <c r="B72">
        <v>5430</v>
      </c>
      <c r="C72" t="s">
        <v>323</v>
      </c>
    </row>
    <row r="73" spans="1:3" x14ac:dyDescent="0.25">
      <c r="A73" t="s">
        <v>297</v>
      </c>
      <c r="B73">
        <v>5440</v>
      </c>
      <c r="C73" t="s">
        <v>349</v>
      </c>
    </row>
    <row r="74" spans="1:3" x14ac:dyDescent="0.25">
      <c r="A74" t="s">
        <v>297</v>
      </c>
      <c r="B74">
        <v>5450</v>
      </c>
      <c r="C74" t="s">
        <v>324</v>
      </c>
    </row>
    <row r="75" spans="1:3" x14ac:dyDescent="0.25">
      <c r="A75" t="s">
        <v>297</v>
      </c>
      <c r="B75">
        <v>5501</v>
      </c>
      <c r="C75" t="s">
        <v>326</v>
      </c>
    </row>
    <row r="76" spans="1:3" x14ac:dyDescent="0.25">
      <c r="A76" t="s">
        <v>297</v>
      </c>
      <c r="B76">
        <v>5502</v>
      </c>
      <c r="C76" t="s">
        <v>331</v>
      </c>
    </row>
    <row r="77" spans="1:3" x14ac:dyDescent="0.25">
      <c r="A77" t="s">
        <v>297</v>
      </c>
      <c r="B77">
        <v>5503</v>
      </c>
      <c r="C77" t="s">
        <v>334</v>
      </c>
    </row>
    <row r="78" spans="1:3" x14ac:dyDescent="0.25">
      <c r="A78" t="s">
        <v>297</v>
      </c>
      <c r="B78">
        <v>5504</v>
      </c>
      <c r="C78" t="s">
        <v>335</v>
      </c>
    </row>
    <row r="79" spans="1:3" x14ac:dyDescent="0.25">
      <c r="A79" t="s">
        <v>297</v>
      </c>
      <c r="B79">
        <v>5505</v>
      </c>
      <c r="C79" t="s">
        <v>350</v>
      </c>
    </row>
    <row r="80" spans="1:3" x14ac:dyDescent="0.25">
      <c r="A80" t="s">
        <v>297</v>
      </c>
      <c r="B80">
        <v>5510</v>
      </c>
      <c r="C80" t="s">
        <v>336</v>
      </c>
    </row>
    <row r="81" spans="1:3" x14ac:dyDescent="0.25">
      <c r="A81" t="s">
        <v>297</v>
      </c>
      <c r="B81">
        <v>5511</v>
      </c>
      <c r="C81" t="s">
        <v>351</v>
      </c>
    </row>
    <row r="82" spans="1:3" x14ac:dyDescent="0.25">
      <c r="A82" t="s">
        <v>297</v>
      </c>
      <c r="B82">
        <v>5515</v>
      </c>
      <c r="C82" t="s">
        <v>337</v>
      </c>
    </row>
    <row r="83" spans="1:3" x14ac:dyDescent="0.25">
      <c r="A83" t="s">
        <v>297</v>
      </c>
      <c r="B83">
        <v>5520</v>
      </c>
      <c r="C83" t="s">
        <v>352</v>
      </c>
    </row>
    <row r="84" spans="1:3" x14ac:dyDescent="0.25">
      <c r="A84" t="s">
        <v>297</v>
      </c>
      <c r="B84">
        <v>5525</v>
      </c>
      <c r="C84" t="s">
        <v>327</v>
      </c>
    </row>
    <row r="85" spans="1:3" x14ac:dyDescent="0.25">
      <c r="A85" t="s">
        <v>297</v>
      </c>
      <c r="B85">
        <v>5530</v>
      </c>
      <c r="C85" t="s">
        <v>332</v>
      </c>
    </row>
    <row r="86" spans="1:3" x14ac:dyDescent="0.25">
      <c r="A86" t="s">
        <v>297</v>
      </c>
      <c r="B86">
        <v>5535</v>
      </c>
      <c r="C86" t="s">
        <v>353</v>
      </c>
    </row>
    <row r="87" spans="1:3" x14ac:dyDescent="0.25">
      <c r="A87" t="s">
        <v>297</v>
      </c>
      <c r="B87">
        <v>5540</v>
      </c>
      <c r="C87" t="s">
        <v>354</v>
      </c>
    </row>
    <row r="88" spans="1:3" x14ac:dyDescent="0.25">
      <c r="A88" t="s">
        <v>297</v>
      </c>
      <c r="B88">
        <v>5545</v>
      </c>
      <c r="C88" t="s">
        <v>355</v>
      </c>
    </row>
    <row r="89" spans="1:3" x14ac:dyDescent="0.25">
      <c r="A89" t="s">
        <v>297</v>
      </c>
      <c r="B89">
        <v>5547</v>
      </c>
      <c r="C89" t="s">
        <v>356</v>
      </c>
    </row>
    <row r="90" spans="1:3" x14ac:dyDescent="0.25">
      <c r="A90" t="s">
        <v>297</v>
      </c>
      <c r="B90">
        <v>5550</v>
      </c>
      <c r="C90" t="s">
        <v>328</v>
      </c>
    </row>
    <row r="91" spans="1:3" x14ac:dyDescent="0.25">
      <c r="A91" t="s">
        <v>297</v>
      </c>
      <c r="B91">
        <v>5555</v>
      </c>
      <c r="C91" t="s">
        <v>357</v>
      </c>
    </row>
    <row r="92" spans="1:3" x14ac:dyDescent="0.25">
      <c r="A92" t="s">
        <v>297</v>
      </c>
      <c r="B92">
        <v>5556</v>
      </c>
      <c r="C92" t="s">
        <v>329</v>
      </c>
    </row>
    <row r="93" spans="1:3" x14ac:dyDescent="0.25">
      <c r="A93" t="s">
        <v>297</v>
      </c>
      <c r="B93">
        <v>5560</v>
      </c>
      <c r="C93" t="s">
        <v>358</v>
      </c>
    </row>
    <row r="94" spans="1:3" x14ac:dyDescent="0.25">
      <c r="A94" t="s">
        <v>297</v>
      </c>
      <c r="B94">
        <v>5565</v>
      </c>
      <c r="C94" t="s">
        <v>330</v>
      </c>
    </row>
    <row r="95" spans="1:3" x14ac:dyDescent="0.25">
      <c r="A95" t="s">
        <v>297</v>
      </c>
      <c r="B95">
        <v>5567</v>
      </c>
      <c r="C95" t="s">
        <v>313</v>
      </c>
    </row>
    <row r="96" spans="1:3" x14ac:dyDescent="0.25">
      <c r="A96" t="s">
        <v>297</v>
      </c>
      <c r="B96">
        <v>5575</v>
      </c>
      <c r="C96" t="s">
        <v>333</v>
      </c>
    </row>
    <row r="97" spans="1:3" x14ac:dyDescent="0.25">
      <c r="A97" t="s">
        <v>297</v>
      </c>
      <c r="B97">
        <v>5584</v>
      </c>
      <c r="C97" t="s">
        <v>359</v>
      </c>
    </row>
    <row r="98" spans="1:3" x14ac:dyDescent="0.25">
      <c r="A98" t="s">
        <v>297</v>
      </c>
      <c r="B98">
        <v>5585</v>
      </c>
      <c r="C98" t="s">
        <v>360</v>
      </c>
    </row>
    <row r="99" spans="1:3" x14ac:dyDescent="0.25">
      <c r="A99" t="s">
        <v>297</v>
      </c>
      <c r="B99">
        <v>5620</v>
      </c>
      <c r="C99" t="s">
        <v>361</v>
      </c>
    </row>
    <row r="100" spans="1:3" x14ac:dyDescent="0.25">
      <c r="A100" t="s">
        <v>297</v>
      </c>
      <c r="B100">
        <v>5625</v>
      </c>
      <c r="C100" t="s">
        <v>361</v>
      </c>
    </row>
    <row r="101" spans="1:3" x14ac:dyDescent="0.25">
      <c r="A101" t="s">
        <v>297</v>
      </c>
      <c r="B101">
        <v>5630</v>
      </c>
      <c r="C101" t="s">
        <v>361</v>
      </c>
    </row>
    <row r="102" spans="1:3" x14ac:dyDescent="0.25">
      <c r="A102" t="s">
        <v>297</v>
      </c>
      <c r="B102">
        <v>5710</v>
      </c>
      <c r="C102" t="s">
        <v>362</v>
      </c>
    </row>
    <row r="103" spans="1:3" x14ac:dyDescent="0.25">
      <c r="A103" t="s">
        <v>297</v>
      </c>
      <c r="B103">
        <v>5725</v>
      </c>
      <c r="C103" t="s">
        <v>363</v>
      </c>
    </row>
    <row r="104" spans="1:3" x14ac:dyDescent="0.25">
      <c r="A104" t="s">
        <v>297</v>
      </c>
      <c r="B104">
        <v>5730</v>
      </c>
      <c r="C104" t="s">
        <v>364</v>
      </c>
    </row>
    <row r="105" spans="1:3" x14ac:dyDescent="0.25">
      <c r="A105" t="s">
        <v>297</v>
      </c>
      <c r="B105">
        <v>5760</v>
      </c>
      <c r="C105" t="s">
        <v>338</v>
      </c>
    </row>
    <row r="106" spans="1:3" x14ac:dyDescent="0.25">
      <c r="A106" t="s">
        <v>297</v>
      </c>
      <c r="B106">
        <v>5775</v>
      </c>
      <c r="C106" t="s">
        <v>361</v>
      </c>
    </row>
    <row r="107" spans="1:3" x14ac:dyDescent="0.25">
      <c r="A107" t="s">
        <v>297</v>
      </c>
      <c r="B107">
        <v>5960</v>
      </c>
      <c r="C107" t="s">
        <v>365</v>
      </c>
    </row>
    <row r="108" spans="1:3" x14ac:dyDescent="0.25">
      <c r="A108" t="s">
        <v>297</v>
      </c>
      <c r="B108">
        <v>5965</v>
      </c>
      <c r="C108" t="s">
        <v>298</v>
      </c>
    </row>
    <row r="109" spans="1:3" x14ac:dyDescent="0.25">
      <c r="A109" t="s">
        <v>297</v>
      </c>
      <c r="B109">
        <v>5965</v>
      </c>
      <c r="C109" t="s">
        <v>304</v>
      </c>
    </row>
    <row r="110" spans="1:3" x14ac:dyDescent="0.25">
      <c r="A110" t="s">
        <v>297</v>
      </c>
      <c r="B110">
        <v>7000</v>
      </c>
      <c r="C110" t="s">
        <v>366</v>
      </c>
    </row>
    <row r="111" spans="1:3" x14ac:dyDescent="0.25">
      <c r="A111" t="s">
        <v>297</v>
      </c>
      <c r="B111">
        <v>7001</v>
      </c>
      <c r="C111" t="s">
        <v>366</v>
      </c>
    </row>
    <row r="112" spans="1:3" x14ac:dyDescent="0.25">
      <c r="A112" t="s">
        <v>297</v>
      </c>
      <c r="B112">
        <v>7010</v>
      </c>
      <c r="C112" t="s">
        <v>367</v>
      </c>
    </row>
    <row r="113" spans="1:3" x14ac:dyDescent="0.25">
      <c r="A113" t="s">
        <v>297</v>
      </c>
      <c r="B113">
        <v>7011</v>
      </c>
      <c r="C113" t="s">
        <v>367</v>
      </c>
    </row>
    <row r="114" spans="1:3" x14ac:dyDescent="0.25">
      <c r="A114" t="s">
        <v>297</v>
      </c>
      <c r="B114">
        <v>7020</v>
      </c>
      <c r="C114" t="s">
        <v>368</v>
      </c>
    </row>
    <row r="115" spans="1:3" x14ac:dyDescent="0.25">
      <c r="A115" t="s">
        <v>297</v>
      </c>
      <c r="B115">
        <v>7021</v>
      </c>
      <c r="C115" t="s">
        <v>369</v>
      </c>
    </row>
    <row r="116" spans="1:3" x14ac:dyDescent="0.25">
      <c r="A116" t="s">
        <v>297</v>
      </c>
      <c r="B116">
        <v>7030</v>
      </c>
      <c r="C116" t="s">
        <v>366</v>
      </c>
    </row>
    <row r="117" spans="1:3" x14ac:dyDescent="0.25">
      <c r="A117" t="s">
        <v>297</v>
      </c>
      <c r="B117">
        <v>7031</v>
      </c>
      <c r="C117" t="s">
        <v>367</v>
      </c>
    </row>
    <row r="118" spans="1:3" x14ac:dyDescent="0.25">
      <c r="A118" t="s">
        <v>297</v>
      </c>
      <c r="B118">
        <v>7102</v>
      </c>
      <c r="C118" t="s">
        <v>370</v>
      </c>
    </row>
    <row r="119" spans="1:3" x14ac:dyDescent="0.25">
      <c r="A119" t="s">
        <v>297</v>
      </c>
      <c r="B119">
        <v>7105</v>
      </c>
      <c r="C119" t="s">
        <v>370</v>
      </c>
    </row>
    <row r="120" spans="1:3" x14ac:dyDescent="0.25">
      <c r="A120" t="s">
        <v>297</v>
      </c>
      <c r="B120">
        <v>7108</v>
      </c>
      <c r="C120" t="s">
        <v>370</v>
      </c>
    </row>
    <row r="121" spans="1:3" x14ac:dyDescent="0.25">
      <c r="A121" t="s">
        <v>297</v>
      </c>
      <c r="B121">
        <v>7111</v>
      </c>
      <c r="C121" t="s">
        <v>370</v>
      </c>
    </row>
    <row r="122" spans="1:3" x14ac:dyDescent="0.25">
      <c r="A122" t="s">
        <v>297</v>
      </c>
      <c r="B122">
        <v>7114</v>
      </c>
      <c r="C122" t="s">
        <v>370</v>
      </c>
    </row>
    <row r="123" spans="1:3" x14ac:dyDescent="0.25">
      <c r="A123" t="s">
        <v>297</v>
      </c>
      <c r="B123">
        <v>7119</v>
      </c>
      <c r="C123" t="s">
        <v>371</v>
      </c>
    </row>
    <row r="124" spans="1:3" x14ac:dyDescent="0.25">
      <c r="A124" t="s">
        <v>297</v>
      </c>
      <c r="B124">
        <v>7200</v>
      </c>
      <c r="C124" t="s">
        <v>372</v>
      </c>
    </row>
    <row r="125" spans="1:3" x14ac:dyDescent="0.25">
      <c r="A125" t="s">
        <v>297</v>
      </c>
      <c r="B125">
        <v>7201</v>
      </c>
      <c r="C125" t="s">
        <v>372</v>
      </c>
    </row>
    <row r="126" spans="1:3" x14ac:dyDescent="0.25">
      <c r="A126" t="s">
        <v>297</v>
      </c>
      <c r="B126">
        <v>7202</v>
      </c>
      <c r="C126" t="s">
        <v>372</v>
      </c>
    </row>
    <row r="127" spans="1:3" x14ac:dyDescent="0.25">
      <c r="A127" t="s">
        <v>297</v>
      </c>
      <c r="B127">
        <v>7203</v>
      </c>
      <c r="C127" t="s">
        <v>373</v>
      </c>
    </row>
    <row r="128" spans="1:3" x14ac:dyDescent="0.25">
      <c r="A128" t="s">
        <v>297</v>
      </c>
      <c r="B128">
        <v>7204</v>
      </c>
      <c r="C128" t="s">
        <v>372</v>
      </c>
    </row>
    <row r="129" spans="1:3" x14ac:dyDescent="0.25">
      <c r="A129" t="s">
        <v>297</v>
      </c>
      <c r="B129">
        <v>7330</v>
      </c>
      <c r="C129" t="s">
        <v>374</v>
      </c>
    </row>
    <row r="130" spans="1:3" x14ac:dyDescent="0.25">
      <c r="A130" t="s">
        <v>297</v>
      </c>
      <c r="B130">
        <v>7335</v>
      </c>
      <c r="C130" t="s">
        <v>374</v>
      </c>
    </row>
    <row r="131" spans="1:3" x14ac:dyDescent="0.25">
      <c r="A131" t="s">
        <v>297</v>
      </c>
      <c r="B131">
        <v>7340</v>
      </c>
      <c r="C131" t="s">
        <v>375</v>
      </c>
    </row>
    <row r="132" spans="1:3" x14ac:dyDescent="0.25">
      <c r="A132" t="s">
        <v>297</v>
      </c>
      <c r="B132">
        <v>7342</v>
      </c>
      <c r="C132" t="s">
        <v>376</v>
      </c>
    </row>
    <row r="133" spans="1:3" x14ac:dyDescent="0.25">
      <c r="A133" t="s">
        <v>297</v>
      </c>
      <c r="B133">
        <v>7351</v>
      </c>
      <c r="C133" t="s">
        <v>377</v>
      </c>
    </row>
    <row r="134" spans="1:3" x14ac:dyDescent="0.25">
      <c r="A134" t="s">
        <v>297</v>
      </c>
      <c r="B134">
        <v>8153</v>
      </c>
      <c r="C134" t="s">
        <v>378</v>
      </c>
    </row>
    <row r="135" spans="1:3" x14ac:dyDescent="0.25">
      <c r="A135" t="s">
        <v>297</v>
      </c>
      <c r="B135">
        <v>8155</v>
      </c>
      <c r="C135" t="s">
        <v>378</v>
      </c>
    </row>
    <row r="136" spans="1:3" x14ac:dyDescent="0.25">
      <c r="A136" t="s">
        <v>297</v>
      </c>
      <c r="B136">
        <v>8156</v>
      </c>
      <c r="C136" t="s">
        <v>378</v>
      </c>
    </row>
    <row r="137" spans="1:3" x14ac:dyDescent="0.25">
      <c r="A137" t="s">
        <v>379</v>
      </c>
      <c r="B137">
        <v>1681</v>
      </c>
      <c r="C137" t="s">
        <v>298</v>
      </c>
    </row>
    <row r="138" spans="1:3" x14ac:dyDescent="0.25">
      <c r="A138" t="s">
        <v>380</v>
      </c>
      <c r="B138" t="s">
        <v>298</v>
      </c>
      <c r="C138" t="s">
        <v>298</v>
      </c>
    </row>
    <row r="139" spans="1:3" x14ac:dyDescent="0.25">
      <c r="A139" t="s">
        <v>380</v>
      </c>
      <c r="B139">
        <v>1655</v>
      </c>
      <c r="C139" t="s">
        <v>298</v>
      </c>
    </row>
    <row r="140" spans="1:3" x14ac:dyDescent="0.25">
      <c r="A140" t="s">
        <v>381</v>
      </c>
      <c r="B140" t="s">
        <v>298</v>
      </c>
      <c r="C140" t="s">
        <v>298</v>
      </c>
    </row>
    <row r="141" spans="1:3" x14ac:dyDescent="0.25">
      <c r="A141" t="s">
        <v>381</v>
      </c>
      <c r="B141">
        <v>1660</v>
      </c>
      <c r="C141" t="s">
        <v>298</v>
      </c>
    </row>
    <row r="142" spans="1:3" x14ac:dyDescent="0.25">
      <c r="A142" t="s">
        <v>382</v>
      </c>
      <c r="B142" t="s">
        <v>298</v>
      </c>
      <c r="C142" t="s">
        <v>298</v>
      </c>
    </row>
    <row r="143" spans="1:3" x14ac:dyDescent="0.25">
      <c r="A143" t="s">
        <v>382</v>
      </c>
      <c r="B143">
        <v>1156</v>
      </c>
      <c r="C143" t="s">
        <v>383</v>
      </c>
    </row>
    <row r="144" spans="1:3" x14ac:dyDescent="0.25">
      <c r="A144" t="s">
        <v>382</v>
      </c>
      <c r="B144">
        <v>1656</v>
      </c>
      <c r="C144" t="s">
        <v>298</v>
      </c>
    </row>
    <row r="145" spans="1:3" x14ac:dyDescent="0.25">
      <c r="A145" t="s">
        <v>384</v>
      </c>
      <c r="B145">
        <v>1657</v>
      </c>
      <c r="C145" t="s">
        <v>298</v>
      </c>
    </row>
    <row r="146" spans="1:3" x14ac:dyDescent="0.25">
      <c r="A146" t="s">
        <v>385</v>
      </c>
      <c r="B146" t="s">
        <v>298</v>
      </c>
      <c r="C146" t="s">
        <v>298</v>
      </c>
    </row>
    <row r="147" spans="1:3" x14ac:dyDescent="0.25">
      <c r="A147" t="s">
        <v>385</v>
      </c>
      <c r="B147">
        <v>1675</v>
      </c>
      <c r="C147" t="s">
        <v>298</v>
      </c>
    </row>
    <row r="148" spans="1:3" x14ac:dyDescent="0.25">
      <c r="A148" t="s">
        <v>386</v>
      </c>
      <c r="B148">
        <v>1115</v>
      </c>
      <c r="C148" t="s">
        <v>298</v>
      </c>
    </row>
    <row r="149" spans="1:3" x14ac:dyDescent="0.25">
      <c r="A149" t="s">
        <v>387</v>
      </c>
      <c r="B149">
        <v>1677</v>
      </c>
      <c r="C149" t="s">
        <v>298</v>
      </c>
    </row>
    <row r="150" spans="1:3" x14ac:dyDescent="0.25">
      <c r="A150" t="s">
        <v>388</v>
      </c>
      <c r="B150">
        <v>1156</v>
      </c>
      <c r="C150" t="s">
        <v>383</v>
      </c>
    </row>
    <row r="151" spans="1:3" x14ac:dyDescent="0.25">
      <c r="A151" t="s">
        <v>388</v>
      </c>
      <c r="B151">
        <v>1650</v>
      </c>
      <c r="C151" t="s">
        <v>298</v>
      </c>
    </row>
    <row r="152" spans="1:3" x14ac:dyDescent="0.25">
      <c r="A152" t="s">
        <v>388</v>
      </c>
      <c r="B152">
        <v>2310</v>
      </c>
      <c r="C152" t="s">
        <v>383</v>
      </c>
    </row>
    <row r="153" spans="1:3" x14ac:dyDescent="0.25">
      <c r="A153" t="s">
        <v>389</v>
      </c>
      <c r="B153" t="s">
        <v>298</v>
      </c>
      <c r="C153" t="s">
        <v>298</v>
      </c>
    </row>
    <row r="154" spans="1:3" x14ac:dyDescent="0.25">
      <c r="A154" t="s">
        <v>389</v>
      </c>
      <c r="B154">
        <v>1155</v>
      </c>
      <c r="C154" t="s">
        <v>383</v>
      </c>
    </row>
    <row r="155" spans="1:3" x14ac:dyDescent="0.25">
      <c r="A155" t="s">
        <v>390</v>
      </c>
      <c r="B155">
        <v>1656</v>
      </c>
      <c r="C155" t="s">
        <v>298</v>
      </c>
    </row>
    <row r="156" spans="1:3" x14ac:dyDescent="0.25">
      <c r="A156" t="s">
        <v>391</v>
      </c>
      <c r="B156" t="s">
        <v>298</v>
      </c>
      <c r="C156" t="s">
        <v>298</v>
      </c>
    </row>
    <row r="157" spans="1:3" x14ac:dyDescent="0.25">
      <c r="A157" t="s">
        <v>391</v>
      </c>
      <c r="B157">
        <v>1156</v>
      </c>
      <c r="C157" t="s">
        <v>383</v>
      </c>
    </row>
    <row r="158" spans="1:3" x14ac:dyDescent="0.25">
      <c r="A158" t="s">
        <v>392</v>
      </c>
      <c r="B158" t="s">
        <v>298</v>
      </c>
      <c r="C158" t="s">
        <v>298</v>
      </c>
    </row>
    <row r="159" spans="1:3" x14ac:dyDescent="0.25">
      <c r="A159" t="s">
        <v>393</v>
      </c>
      <c r="B159" t="s">
        <v>298</v>
      </c>
      <c r="C159" t="s">
        <v>298</v>
      </c>
    </row>
    <row r="160" spans="1:3" x14ac:dyDescent="0.25">
      <c r="A160" t="s">
        <v>394</v>
      </c>
      <c r="B160" t="s">
        <v>298</v>
      </c>
      <c r="C160" t="s">
        <v>298</v>
      </c>
    </row>
    <row r="161" spans="1:3" x14ac:dyDescent="0.25">
      <c r="A161" t="s">
        <v>395</v>
      </c>
      <c r="B161" t="s">
        <v>298</v>
      </c>
      <c r="C161" t="s">
        <v>298</v>
      </c>
    </row>
    <row r="162" spans="1:3" x14ac:dyDescent="0.25">
      <c r="A162" t="s">
        <v>395</v>
      </c>
      <c r="B162">
        <v>2101</v>
      </c>
      <c r="C162" t="s">
        <v>396</v>
      </c>
    </row>
    <row r="163" spans="1:3" x14ac:dyDescent="0.25">
      <c r="A163" t="s">
        <v>397</v>
      </c>
      <c r="B163" t="s">
        <v>298</v>
      </c>
      <c r="C163" t="s">
        <v>298</v>
      </c>
    </row>
    <row r="164" spans="1:3" x14ac:dyDescent="0.25">
      <c r="A164" t="s">
        <v>397</v>
      </c>
      <c r="B164" t="s">
        <v>298</v>
      </c>
      <c r="C164" t="s">
        <v>398</v>
      </c>
    </row>
    <row r="165" spans="1:3" x14ac:dyDescent="0.25">
      <c r="A165" t="s">
        <v>397</v>
      </c>
      <c r="B165" t="s">
        <v>298</v>
      </c>
      <c r="C165" t="s">
        <v>399</v>
      </c>
    </row>
    <row r="166" spans="1:3" x14ac:dyDescent="0.25">
      <c r="A166" t="s">
        <v>397</v>
      </c>
      <c r="B166" t="s">
        <v>298</v>
      </c>
      <c r="C166" t="s">
        <v>400</v>
      </c>
    </row>
    <row r="167" spans="1:3" x14ac:dyDescent="0.25">
      <c r="A167" t="s">
        <v>397</v>
      </c>
      <c r="B167" t="s">
        <v>298</v>
      </c>
      <c r="C167" t="s">
        <v>401</v>
      </c>
    </row>
    <row r="168" spans="1:3" x14ac:dyDescent="0.25">
      <c r="A168" t="s">
        <v>397</v>
      </c>
      <c r="B168" t="s">
        <v>298</v>
      </c>
      <c r="C168" t="s">
        <v>402</v>
      </c>
    </row>
    <row r="169" spans="1:3" x14ac:dyDescent="0.25">
      <c r="A169" t="s">
        <v>397</v>
      </c>
      <c r="B169" t="s">
        <v>298</v>
      </c>
      <c r="C169" t="s">
        <v>304</v>
      </c>
    </row>
    <row r="170" spans="1:3" x14ac:dyDescent="0.25">
      <c r="A170" t="s">
        <v>397</v>
      </c>
      <c r="B170">
        <v>5910</v>
      </c>
      <c r="C170" t="s">
        <v>298</v>
      </c>
    </row>
    <row r="171" spans="1:3" x14ac:dyDescent="0.25">
      <c r="A171" t="s">
        <v>397</v>
      </c>
      <c r="B171">
        <v>5910</v>
      </c>
      <c r="C171" t="s">
        <v>398</v>
      </c>
    </row>
    <row r="172" spans="1:3" x14ac:dyDescent="0.25">
      <c r="A172" t="s">
        <v>397</v>
      </c>
      <c r="B172">
        <v>5919</v>
      </c>
      <c r="C172" t="s">
        <v>403</v>
      </c>
    </row>
    <row r="173" spans="1:3" x14ac:dyDescent="0.25">
      <c r="A173" t="s">
        <v>397</v>
      </c>
      <c r="B173">
        <v>5920</v>
      </c>
      <c r="C173" t="s">
        <v>400</v>
      </c>
    </row>
    <row r="174" spans="1:3" x14ac:dyDescent="0.25">
      <c r="A174" t="s">
        <v>397</v>
      </c>
      <c r="B174">
        <v>5922</v>
      </c>
      <c r="C174" t="s">
        <v>400</v>
      </c>
    </row>
    <row r="175" spans="1:3" x14ac:dyDescent="0.25">
      <c r="A175" t="s">
        <v>397</v>
      </c>
      <c r="B175">
        <v>5925</v>
      </c>
      <c r="C175" t="s">
        <v>400</v>
      </c>
    </row>
    <row r="176" spans="1:3" x14ac:dyDescent="0.25">
      <c r="A176" t="s">
        <v>397</v>
      </c>
      <c r="B176">
        <v>5925</v>
      </c>
      <c r="C176" t="s">
        <v>404</v>
      </c>
    </row>
    <row r="177" spans="1:3" x14ac:dyDescent="0.25">
      <c r="A177" t="s">
        <v>397</v>
      </c>
      <c r="B177">
        <v>5926</v>
      </c>
      <c r="C177" t="s">
        <v>401</v>
      </c>
    </row>
    <row r="178" spans="1:3" x14ac:dyDescent="0.25">
      <c r="A178" t="s">
        <v>397</v>
      </c>
      <c r="B178">
        <v>5927</v>
      </c>
      <c r="C178" t="s">
        <v>405</v>
      </c>
    </row>
    <row r="179" spans="1:3" x14ac:dyDescent="0.25">
      <c r="A179" t="s">
        <v>397</v>
      </c>
      <c r="B179">
        <v>5931</v>
      </c>
      <c r="C179" t="s">
        <v>406</v>
      </c>
    </row>
    <row r="180" spans="1:3" x14ac:dyDescent="0.25">
      <c r="A180" t="s">
        <v>397</v>
      </c>
      <c r="B180">
        <v>5932</v>
      </c>
      <c r="C180" t="s">
        <v>407</v>
      </c>
    </row>
    <row r="181" spans="1:3" x14ac:dyDescent="0.25">
      <c r="A181" t="s">
        <v>397</v>
      </c>
      <c r="B181">
        <v>5933</v>
      </c>
      <c r="C181" t="s">
        <v>408</v>
      </c>
    </row>
    <row r="182" spans="1:3" x14ac:dyDescent="0.25">
      <c r="A182" t="s">
        <v>397</v>
      </c>
      <c r="B182">
        <v>5934</v>
      </c>
      <c r="C182" t="s">
        <v>409</v>
      </c>
    </row>
    <row r="183" spans="1:3" x14ac:dyDescent="0.25">
      <c r="A183" t="s">
        <v>397</v>
      </c>
      <c r="B183">
        <v>5936</v>
      </c>
      <c r="C183" t="s">
        <v>410</v>
      </c>
    </row>
    <row r="184" spans="1:3" x14ac:dyDescent="0.25">
      <c r="A184" t="s">
        <v>397</v>
      </c>
      <c r="B184">
        <v>5937</v>
      </c>
      <c r="C184" t="s">
        <v>411</v>
      </c>
    </row>
    <row r="185" spans="1:3" x14ac:dyDescent="0.25">
      <c r="A185" t="s">
        <v>397</v>
      </c>
      <c r="B185">
        <v>7361</v>
      </c>
      <c r="C185" t="s">
        <v>298</v>
      </c>
    </row>
    <row r="186" spans="1:3" x14ac:dyDescent="0.25">
      <c r="A186" t="s">
        <v>397</v>
      </c>
      <c r="B186">
        <v>7361</v>
      </c>
      <c r="C186" t="s">
        <v>412</v>
      </c>
    </row>
    <row r="187" spans="1:3" x14ac:dyDescent="0.25">
      <c r="A187" t="s">
        <v>397</v>
      </c>
      <c r="B187">
        <v>7363</v>
      </c>
      <c r="C187" t="s">
        <v>413</v>
      </c>
    </row>
    <row r="188" spans="1:3" x14ac:dyDescent="0.25">
      <c r="A188" t="s">
        <v>397</v>
      </c>
      <c r="B188">
        <v>8153</v>
      </c>
      <c r="C188" t="s">
        <v>378</v>
      </c>
    </row>
    <row r="189" spans="1:3" x14ac:dyDescent="0.25">
      <c r="A189" t="s">
        <v>414</v>
      </c>
      <c r="B189" t="s">
        <v>298</v>
      </c>
      <c r="C189" t="s">
        <v>298</v>
      </c>
    </row>
    <row r="190" spans="1:3" x14ac:dyDescent="0.25">
      <c r="A190" t="s">
        <v>414</v>
      </c>
      <c r="B190">
        <v>1001</v>
      </c>
      <c r="C190" t="s">
        <v>298</v>
      </c>
    </row>
    <row r="191" spans="1:3" x14ac:dyDescent="0.25">
      <c r="A191" t="s">
        <v>414</v>
      </c>
      <c r="B191">
        <v>1002</v>
      </c>
      <c r="C191" t="s">
        <v>298</v>
      </c>
    </row>
    <row r="192" spans="1:3" x14ac:dyDescent="0.25">
      <c r="A192" t="s">
        <v>414</v>
      </c>
      <c r="B192">
        <v>1004</v>
      </c>
      <c r="C192" t="s">
        <v>298</v>
      </c>
    </row>
    <row r="193" spans="1:3" x14ac:dyDescent="0.25">
      <c r="A193" t="s">
        <v>414</v>
      </c>
      <c r="B193">
        <v>1010</v>
      </c>
      <c r="C193" t="s">
        <v>298</v>
      </c>
    </row>
    <row r="194" spans="1:3" x14ac:dyDescent="0.25">
      <c r="A194" t="s">
        <v>414</v>
      </c>
      <c r="B194">
        <v>1015</v>
      </c>
      <c r="C194" t="s">
        <v>298</v>
      </c>
    </row>
    <row r="195" spans="1:3" x14ac:dyDescent="0.25">
      <c r="A195" t="s">
        <v>414</v>
      </c>
      <c r="B195">
        <v>1015</v>
      </c>
      <c r="C195">
        <v>1016</v>
      </c>
    </row>
    <row r="196" spans="1:3" x14ac:dyDescent="0.25">
      <c r="A196" t="s">
        <v>414</v>
      </c>
      <c r="B196">
        <v>1018</v>
      </c>
      <c r="C196" t="s">
        <v>298</v>
      </c>
    </row>
    <row r="197" spans="1:3" x14ac:dyDescent="0.25">
      <c r="A197" t="s">
        <v>414</v>
      </c>
      <c r="B197" t="s">
        <v>415</v>
      </c>
      <c r="C197" t="s">
        <v>415</v>
      </c>
    </row>
    <row r="198" spans="1:3" x14ac:dyDescent="0.25">
      <c r="A198" t="s">
        <v>414</v>
      </c>
      <c r="B198">
        <v>1200</v>
      </c>
      <c r="C198" t="s">
        <v>396</v>
      </c>
    </row>
    <row r="199" spans="1:3" x14ac:dyDescent="0.25">
      <c r="A199" t="s">
        <v>414</v>
      </c>
      <c r="B199">
        <v>1220</v>
      </c>
      <c r="C199" t="s">
        <v>396</v>
      </c>
    </row>
    <row r="200" spans="1:3" x14ac:dyDescent="0.25">
      <c r="A200" t="s">
        <v>414</v>
      </c>
      <c r="B200">
        <v>1250</v>
      </c>
      <c r="C200" t="s">
        <v>416</v>
      </c>
    </row>
    <row r="201" spans="1:3" x14ac:dyDescent="0.25">
      <c r="A201" t="s">
        <v>414</v>
      </c>
      <c r="B201">
        <v>1251</v>
      </c>
      <c r="C201" t="s">
        <v>416</v>
      </c>
    </row>
    <row r="202" spans="1:3" x14ac:dyDescent="0.25">
      <c r="A202" t="s">
        <v>414</v>
      </c>
      <c r="B202">
        <v>1252</v>
      </c>
      <c r="C202" t="s">
        <v>416</v>
      </c>
    </row>
    <row r="203" spans="1:3" x14ac:dyDescent="0.25">
      <c r="A203" t="s">
        <v>414</v>
      </c>
      <c r="B203">
        <v>1253</v>
      </c>
      <c r="C203" t="s">
        <v>416</v>
      </c>
    </row>
    <row r="204" spans="1:3" x14ac:dyDescent="0.25">
      <c r="A204" t="s">
        <v>414</v>
      </c>
      <c r="B204">
        <v>1254</v>
      </c>
      <c r="C204" t="s">
        <v>416</v>
      </c>
    </row>
    <row r="205" spans="1:3" x14ac:dyDescent="0.25">
      <c r="A205" t="s">
        <v>414</v>
      </c>
      <c r="B205">
        <v>1260</v>
      </c>
      <c r="C205" t="s">
        <v>417</v>
      </c>
    </row>
    <row r="206" spans="1:3" x14ac:dyDescent="0.25">
      <c r="A206" t="s">
        <v>418</v>
      </c>
      <c r="B206" t="s">
        <v>298</v>
      </c>
      <c r="C206" t="s">
        <v>298</v>
      </c>
    </row>
    <row r="207" spans="1:3" x14ac:dyDescent="0.25">
      <c r="A207" t="s">
        <v>418</v>
      </c>
      <c r="B207">
        <v>3060</v>
      </c>
      <c r="C207" t="s">
        <v>298</v>
      </c>
    </row>
    <row r="208" spans="1:3" x14ac:dyDescent="0.25">
      <c r="A208" t="s">
        <v>418</v>
      </c>
      <c r="B208">
        <v>3100</v>
      </c>
      <c r="C208" t="s">
        <v>298</v>
      </c>
    </row>
    <row r="209" spans="1:3" x14ac:dyDescent="0.25">
      <c r="A209" t="s">
        <v>419</v>
      </c>
      <c r="B209" t="s">
        <v>298</v>
      </c>
      <c r="C209" t="s">
        <v>298</v>
      </c>
    </row>
    <row r="210" spans="1:3" x14ac:dyDescent="0.25">
      <c r="A210" t="s">
        <v>419</v>
      </c>
      <c r="B210">
        <v>3000</v>
      </c>
      <c r="C210" t="s">
        <v>298</v>
      </c>
    </row>
    <row r="211" spans="1:3" x14ac:dyDescent="0.25">
      <c r="A211" t="s">
        <v>419</v>
      </c>
      <c r="B211">
        <v>3004</v>
      </c>
      <c r="C211" t="s">
        <v>298</v>
      </c>
    </row>
    <row r="212" spans="1:3" x14ac:dyDescent="0.25">
      <c r="A212" t="s">
        <v>419</v>
      </c>
      <c r="B212">
        <v>3005</v>
      </c>
      <c r="C212" t="s">
        <v>298</v>
      </c>
    </row>
    <row r="213" spans="1:3" x14ac:dyDescent="0.25">
      <c r="A213" t="s">
        <v>419</v>
      </c>
      <c r="B213">
        <v>3010</v>
      </c>
      <c r="C213" t="s">
        <v>298</v>
      </c>
    </row>
    <row r="214" spans="1:3" x14ac:dyDescent="0.25">
      <c r="A214" t="s">
        <v>419</v>
      </c>
      <c r="B214">
        <v>3065</v>
      </c>
      <c r="C214" t="s">
        <v>298</v>
      </c>
    </row>
    <row r="215" spans="1:3" x14ac:dyDescent="0.25">
      <c r="A215" t="s">
        <v>419</v>
      </c>
      <c r="B215">
        <v>3070</v>
      </c>
      <c r="C215" t="s">
        <v>298</v>
      </c>
    </row>
    <row r="216" spans="1:3" x14ac:dyDescent="0.25">
      <c r="A216" t="s">
        <v>420</v>
      </c>
      <c r="B216" t="s">
        <v>298</v>
      </c>
      <c r="C216" t="s">
        <v>298</v>
      </c>
    </row>
    <row r="217" spans="1:3" x14ac:dyDescent="0.25">
      <c r="A217" t="s">
        <v>420</v>
      </c>
      <c r="B217" t="s">
        <v>298</v>
      </c>
      <c r="C217" t="s">
        <v>421</v>
      </c>
    </row>
    <row r="218" spans="1:3" x14ac:dyDescent="0.25">
      <c r="A218" t="s">
        <v>422</v>
      </c>
      <c r="B218" t="s">
        <v>298</v>
      </c>
      <c r="C218" t="s">
        <v>423</v>
      </c>
    </row>
    <row r="219" spans="1:3" x14ac:dyDescent="0.25">
      <c r="A219" t="s">
        <v>422</v>
      </c>
      <c r="B219" t="s">
        <v>298</v>
      </c>
      <c r="C219" t="s">
        <v>424</v>
      </c>
    </row>
    <row r="220" spans="1:3" x14ac:dyDescent="0.25">
      <c r="A220" t="s">
        <v>425</v>
      </c>
      <c r="B220" t="s">
        <v>298</v>
      </c>
      <c r="C220" t="s">
        <v>298</v>
      </c>
    </row>
    <row r="221" spans="1:3" x14ac:dyDescent="0.25">
      <c r="A221" t="s">
        <v>426</v>
      </c>
      <c r="B221" t="s">
        <v>298</v>
      </c>
      <c r="C221" t="s">
        <v>298</v>
      </c>
    </row>
    <row r="222" spans="1:3" x14ac:dyDescent="0.25">
      <c r="A222" t="s">
        <v>426</v>
      </c>
      <c r="B222" t="s">
        <v>298</v>
      </c>
      <c r="C222" t="s">
        <v>427</v>
      </c>
    </row>
    <row r="223" spans="1:3" x14ac:dyDescent="0.25">
      <c r="A223" t="s">
        <v>426</v>
      </c>
      <c r="B223" t="s">
        <v>298</v>
      </c>
      <c r="C223" t="s">
        <v>428</v>
      </c>
    </row>
    <row r="224" spans="1:3" x14ac:dyDescent="0.25">
      <c r="A224" t="s">
        <v>426</v>
      </c>
      <c r="B224">
        <v>5950</v>
      </c>
      <c r="C224" t="s">
        <v>298</v>
      </c>
    </row>
    <row r="225" spans="1:3" x14ac:dyDescent="0.25">
      <c r="A225" t="s">
        <v>426</v>
      </c>
      <c r="B225">
        <v>5950</v>
      </c>
      <c r="C225" t="s">
        <v>427</v>
      </c>
    </row>
    <row r="226" spans="1:3" x14ac:dyDescent="0.25">
      <c r="A226" t="s">
        <v>426</v>
      </c>
      <c r="B226">
        <v>5955</v>
      </c>
      <c r="C226" t="s">
        <v>298</v>
      </c>
    </row>
    <row r="227" spans="1:3" x14ac:dyDescent="0.25">
      <c r="A227" t="s">
        <v>426</v>
      </c>
      <c r="B227">
        <v>5955</v>
      </c>
      <c r="C227" t="s">
        <v>429</v>
      </c>
    </row>
    <row r="228" spans="1:3" x14ac:dyDescent="0.25">
      <c r="A228" t="s">
        <v>426</v>
      </c>
      <c r="B228">
        <v>7906</v>
      </c>
      <c r="C228" t="s">
        <v>430</v>
      </c>
    </row>
    <row r="229" spans="1:3" x14ac:dyDescent="0.25">
      <c r="A229" t="s">
        <v>431</v>
      </c>
      <c r="B229">
        <v>3070</v>
      </c>
      <c r="C229" t="s">
        <v>298</v>
      </c>
    </row>
    <row r="230" spans="1:3" x14ac:dyDescent="0.25">
      <c r="A230" t="s">
        <v>432</v>
      </c>
      <c r="B230" t="s">
        <v>298</v>
      </c>
      <c r="C230" t="s">
        <v>433</v>
      </c>
    </row>
    <row r="231" spans="1:3" x14ac:dyDescent="0.25">
      <c r="A231" t="s">
        <v>432</v>
      </c>
      <c r="B231">
        <v>5966</v>
      </c>
      <c r="C231" t="s">
        <v>433</v>
      </c>
    </row>
    <row r="232" spans="1:3" x14ac:dyDescent="0.25">
      <c r="A232" t="s">
        <v>434</v>
      </c>
      <c r="B232">
        <v>5970</v>
      </c>
      <c r="C232" t="s">
        <v>435</v>
      </c>
    </row>
    <row r="233" spans="1:3" x14ac:dyDescent="0.25">
      <c r="A233" t="s">
        <v>434</v>
      </c>
      <c r="B233">
        <v>8101</v>
      </c>
      <c r="C233" t="s">
        <v>436</v>
      </c>
    </row>
    <row r="234" spans="1:3" x14ac:dyDescent="0.25">
      <c r="A234" t="s">
        <v>434</v>
      </c>
      <c r="B234">
        <v>8101</v>
      </c>
      <c r="C234" t="s">
        <v>306</v>
      </c>
    </row>
    <row r="235" spans="1:3" x14ac:dyDescent="0.25">
      <c r="A235" t="s">
        <v>437</v>
      </c>
      <c r="B235" t="s">
        <v>298</v>
      </c>
      <c r="C235" t="s">
        <v>438</v>
      </c>
    </row>
    <row r="236" spans="1:3" x14ac:dyDescent="0.25">
      <c r="A236" t="s">
        <v>437</v>
      </c>
      <c r="B236" t="s">
        <v>298</v>
      </c>
      <c r="C236" t="s">
        <v>424</v>
      </c>
    </row>
    <row r="237" spans="1:3" x14ac:dyDescent="0.25">
      <c r="A237" t="s">
        <v>437</v>
      </c>
      <c r="B237">
        <v>5980</v>
      </c>
      <c r="C237" t="s">
        <v>298</v>
      </c>
    </row>
    <row r="238" spans="1:3" x14ac:dyDescent="0.25">
      <c r="A238" t="s">
        <v>437</v>
      </c>
      <c r="B238">
        <v>5980</v>
      </c>
      <c r="C238" t="s">
        <v>438</v>
      </c>
    </row>
    <row r="239" spans="1:3" x14ac:dyDescent="0.25">
      <c r="A239" t="s">
        <v>437</v>
      </c>
      <c r="B239">
        <v>5980</v>
      </c>
      <c r="C239" t="s">
        <v>424</v>
      </c>
    </row>
    <row r="240" spans="1:3" x14ac:dyDescent="0.25">
      <c r="A240" t="s">
        <v>437</v>
      </c>
      <c r="B240">
        <v>5985</v>
      </c>
      <c r="C240" t="s">
        <v>439</v>
      </c>
    </row>
    <row r="241" spans="1:3" x14ac:dyDescent="0.25">
      <c r="A241" t="s">
        <v>440</v>
      </c>
      <c r="B241">
        <v>2200</v>
      </c>
      <c r="C241" t="s">
        <v>298</v>
      </c>
    </row>
    <row r="242" spans="1:3" x14ac:dyDescent="0.25">
      <c r="A242" t="s">
        <v>440</v>
      </c>
      <c r="B242">
        <v>2400</v>
      </c>
      <c r="C242" t="s">
        <v>298</v>
      </c>
    </row>
    <row r="243" spans="1:3" x14ac:dyDescent="0.25">
      <c r="A243" t="s">
        <v>441</v>
      </c>
      <c r="B243" t="s">
        <v>298</v>
      </c>
      <c r="C243" t="s">
        <v>298</v>
      </c>
    </row>
    <row r="244" spans="1:3" x14ac:dyDescent="0.25">
      <c r="A244" t="s">
        <v>441</v>
      </c>
      <c r="B244">
        <v>105</v>
      </c>
      <c r="C244" t="s">
        <v>298</v>
      </c>
    </row>
    <row r="245" spans="1:3" x14ac:dyDescent="0.25">
      <c r="A245" t="s">
        <v>441</v>
      </c>
      <c r="B245">
        <v>1248</v>
      </c>
      <c r="C245" t="s">
        <v>298</v>
      </c>
    </row>
    <row r="246" spans="1:3" x14ac:dyDescent="0.25">
      <c r="A246" t="s">
        <v>441</v>
      </c>
      <c r="B246">
        <v>1288</v>
      </c>
      <c r="C246" t="s">
        <v>298</v>
      </c>
    </row>
    <row r="247" spans="1:3" x14ac:dyDescent="0.25">
      <c r="A247" t="s">
        <v>441</v>
      </c>
      <c r="B247">
        <v>1418</v>
      </c>
      <c r="C247" t="s">
        <v>298</v>
      </c>
    </row>
    <row r="248" spans="1:3" x14ac:dyDescent="0.25">
      <c r="A248" t="s">
        <v>441</v>
      </c>
      <c r="B248">
        <v>1428</v>
      </c>
      <c r="C248" t="s">
        <v>298</v>
      </c>
    </row>
    <row r="249" spans="1:3" x14ac:dyDescent="0.25">
      <c r="A249" t="s">
        <v>441</v>
      </c>
      <c r="B249">
        <v>55</v>
      </c>
      <c r="C249" t="s">
        <v>298</v>
      </c>
    </row>
    <row r="250" spans="1:3" x14ac:dyDescent="0.25">
      <c r="A250" t="s">
        <v>441</v>
      </c>
      <c r="B250">
        <v>85</v>
      </c>
      <c r="C250" t="s">
        <v>298</v>
      </c>
    </row>
    <row r="251" spans="1:3" x14ac:dyDescent="0.25">
      <c r="A251" t="s">
        <v>441</v>
      </c>
      <c r="B251">
        <v>95</v>
      </c>
      <c r="C251" t="s">
        <v>298</v>
      </c>
    </row>
    <row r="252" spans="1:3" x14ac:dyDescent="0.25">
      <c r="A252" t="s">
        <v>442</v>
      </c>
      <c r="B252" t="s">
        <v>298</v>
      </c>
      <c r="C252" t="s">
        <v>298</v>
      </c>
    </row>
    <row r="253" spans="1:3" x14ac:dyDescent="0.25">
      <c r="A253" t="s">
        <v>442</v>
      </c>
      <c r="B253">
        <v>51</v>
      </c>
      <c r="C253" t="s">
        <v>298</v>
      </c>
    </row>
    <row r="254" spans="1:3" x14ac:dyDescent="0.25">
      <c r="A254" t="s">
        <v>442</v>
      </c>
      <c r="B254">
        <v>81</v>
      </c>
      <c r="C254" t="s">
        <v>298</v>
      </c>
    </row>
    <row r="255" spans="1:3" x14ac:dyDescent="0.25">
      <c r="A255" t="s">
        <v>442</v>
      </c>
      <c r="B255">
        <v>100</v>
      </c>
      <c r="C255" t="s">
        <v>298</v>
      </c>
    </row>
    <row r="256" spans="1:3" x14ac:dyDescent="0.25">
      <c r="A256" t="s">
        <v>442</v>
      </c>
      <c r="B256">
        <v>1241</v>
      </c>
      <c r="C256" t="s">
        <v>298</v>
      </c>
    </row>
    <row r="257" spans="1:3" x14ac:dyDescent="0.25">
      <c r="A257" t="s">
        <v>442</v>
      </c>
      <c r="B257">
        <v>1245</v>
      </c>
      <c r="C257" t="s">
        <v>298</v>
      </c>
    </row>
    <row r="258" spans="1:3" x14ac:dyDescent="0.25">
      <c r="A258" t="s">
        <v>442</v>
      </c>
      <c r="B258">
        <v>1246</v>
      </c>
      <c r="C258" t="s">
        <v>298</v>
      </c>
    </row>
    <row r="259" spans="1:3" x14ac:dyDescent="0.25">
      <c r="A259" t="s">
        <v>442</v>
      </c>
      <c r="B259">
        <v>1285</v>
      </c>
      <c r="C259" t="s">
        <v>298</v>
      </c>
    </row>
    <row r="260" spans="1:3" x14ac:dyDescent="0.25">
      <c r="A260" t="s">
        <v>442</v>
      </c>
      <c r="B260">
        <v>1411</v>
      </c>
      <c r="C260" t="s">
        <v>298</v>
      </c>
    </row>
    <row r="261" spans="1:3" x14ac:dyDescent="0.25">
      <c r="A261" t="s">
        <v>442</v>
      </c>
      <c r="B261">
        <v>1415</v>
      </c>
      <c r="C261" t="s">
        <v>298</v>
      </c>
    </row>
    <row r="262" spans="1:3" x14ac:dyDescent="0.25">
      <c r="A262" t="s">
        <v>442</v>
      </c>
      <c r="B262">
        <v>1421</v>
      </c>
      <c r="C262" t="s">
        <v>298</v>
      </c>
    </row>
    <row r="263" spans="1:3" x14ac:dyDescent="0.25">
      <c r="A263" t="s">
        <v>442</v>
      </c>
      <c r="B263">
        <v>1425</v>
      </c>
      <c r="C263" t="s">
        <v>298</v>
      </c>
    </row>
    <row r="264" spans="1:3" x14ac:dyDescent="0.25">
      <c r="A264" t="s">
        <v>442</v>
      </c>
      <c r="B264">
        <v>1426</v>
      </c>
      <c r="C264" t="s">
        <v>298</v>
      </c>
    </row>
    <row r="265" spans="1:3" x14ac:dyDescent="0.25">
      <c r="A265" t="s">
        <v>442</v>
      </c>
      <c r="B265">
        <v>50</v>
      </c>
      <c r="C265" t="s">
        <v>298</v>
      </c>
    </row>
    <row r="266" spans="1:3" x14ac:dyDescent="0.25">
      <c r="A266" t="s">
        <v>442</v>
      </c>
      <c r="B266">
        <v>52</v>
      </c>
      <c r="C266" t="s">
        <v>298</v>
      </c>
    </row>
    <row r="267" spans="1:3" x14ac:dyDescent="0.25">
      <c r="A267" t="s">
        <v>442</v>
      </c>
      <c r="B267">
        <v>80</v>
      </c>
      <c r="C267" t="s">
        <v>298</v>
      </c>
    </row>
    <row r="268" spans="1:3" x14ac:dyDescent="0.25">
      <c r="A268" t="s">
        <v>442</v>
      </c>
      <c r="B268">
        <v>90</v>
      </c>
      <c r="C268" t="s">
        <v>298</v>
      </c>
    </row>
    <row r="269" spans="1:3" x14ac:dyDescent="0.25">
      <c r="A269" t="s">
        <v>442</v>
      </c>
      <c r="B269">
        <v>91</v>
      </c>
      <c r="C269" t="s">
        <v>298</v>
      </c>
    </row>
    <row r="270" spans="1:3" x14ac:dyDescent="0.25">
      <c r="A270" t="s">
        <v>442</v>
      </c>
      <c r="B270">
        <v>92</v>
      </c>
      <c r="C270" t="s">
        <v>298</v>
      </c>
    </row>
    <row r="271" spans="1:3" x14ac:dyDescent="0.25">
      <c r="A271" t="s">
        <v>443</v>
      </c>
      <c r="B271" t="s">
        <v>298</v>
      </c>
      <c r="C271" t="s">
        <v>298</v>
      </c>
    </row>
    <row r="272" spans="1:3" x14ac:dyDescent="0.25">
      <c r="A272" t="s">
        <v>444</v>
      </c>
      <c r="B272" t="s">
        <v>298</v>
      </c>
      <c r="C272" t="s">
        <v>298</v>
      </c>
    </row>
    <row r="273" spans="1:3" x14ac:dyDescent="0.25">
      <c r="A273" t="s">
        <v>444</v>
      </c>
      <c r="B273">
        <v>2760</v>
      </c>
      <c r="C273" t="s">
        <v>298</v>
      </c>
    </row>
    <row r="274" spans="1:3" x14ac:dyDescent="0.25">
      <c r="A274" t="s">
        <v>445</v>
      </c>
      <c r="B274" t="s">
        <v>298</v>
      </c>
      <c r="C274" t="s">
        <v>446</v>
      </c>
    </row>
    <row r="275" spans="1:3" x14ac:dyDescent="0.25">
      <c r="A275" t="s">
        <v>445</v>
      </c>
      <c r="B275" t="s">
        <v>298</v>
      </c>
      <c r="C275" t="s">
        <v>447</v>
      </c>
    </row>
    <row r="276" spans="1:3" x14ac:dyDescent="0.25">
      <c r="A276" t="s">
        <v>445</v>
      </c>
      <c r="B276" t="s">
        <v>298</v>
      </c>
      <c r="C276" t="s">
        <v>448</v>
      </c>
    </row>
    <row r="277" spans="1:3" x14ac:dyDescent="0.25">
      <c r="A277" t="s">
        <v>445</v>
      </c>
      <c r="B277">
        <v>5010</v>
      </c>
      <c r="C277" t="s">
        <v>449</v>
      </c>
    </row>
    <row r="278" spans="1:3" x14ac:dyDescent="0.25">
      <c r="A278" t="s">
        <v>450</v>
      </c>
      <c r="B278" t="s">
        <v>298</v>
      </c>
      <c r="C278" t="s">
        <v>298</v>
      </c>
    </row>
    <row r="279" spans="1:3" x14ac:dyDescent="0.25">
      <c r="A279" t="s">
        <v>450</v>
      </c>
      <c r="B279" t="s">
        <v>298</v>
      </c>
      <c r="C279" t="s">
        <v>451</v>
      </c>
    </row>
    <row r="280" spans="1:3" x14ac:dyDescent="0.25">
      <c r="A280" t="s">
        <v>450</v>
      </c>
      <c r="B280" t="s">
        <v>298</v>
      </c>
      <c r="C280" t="s">
        <v>452</v>
      </c>
    </row>
    <row r="281" spans="1:3" x14ac:dyDescent="0.25">
      <c r="A281" t="s">
        <v>450</v>
      </c>
      <c r="B281" t="s">
        <v>298</v>
      </c>
      <c r="C281" t="s">
        <v>453</v>
      </c>
    </row>
    <row r="282" spans="1:3" x14ac:dyDescent="0.25">
      <c r="A282" t="s">
        <v>450</v>
      </c>
      <c r="B282" t="s">
        <v>298</v>
      </c>
      <c r="C282" t="s">
        <v>454</v>
      </c>
    </row>
    <row r="283" spans="1:3" x14ac:dyDescent="0.25">
      <c r="A283" t="s">
        <v>450</v>
      </c>
      <c r="B283" t="s">
        <v>298</v>
      </c>
      <c r="C283" t="s">
        <v>403</v>
      </c>
    </row>
    <row r="284" spans="1:3" x14ac:dyDescent="0.25">
      <c r="A284" t="s">
        <v>450</v>
      </c>
      <c r="B284" t="s">
        <v>298</v>
      </c>
      <c r="C284" t="s">
        <v>455</v>
      </c>
    </row>
    <row r="285" spans="1:3" x14ac:dyDescent="0.25">
      <c r="A285" t="s">
        <v>450</v>
      </c>
      <c r="B285">
        <v>5871</v>
      </c>
      <c r="C285" t="s">
        <v>453</v>
      </c>
    </row>
    <row r="286" spans="1:3" x14ac:dyDescent="0.25">
      <c r="A286" t="s">
        <v>450</v>
      </c>
      <c r="B286">
        <v>5895</v>
      </c>
      <c r="C286" t="s">
        <v>298</v>
      </c>
    </row>
    <row r="287" spans="1:3" x14ac:dyDescent="0.25">
      <c r="A287" t="s">
        <v>456</v>
      </c>
      <c r="B287" t="s">
        <v>298</v>
      </c>
      <c r="C287" t="s">
        <v>298</v>
      </c>
    </row>
    <row r="288" spans="1:3" x14ac:dyDescent="0.25">
      <c r="A288" t="s">
        <v>456</v>
      </c>
      <c r="B288" t="s">
        <v>298</v>
      </c>
      <c r="C288" t="s">
        <v>457</v>
      </c>
    </row>
    <row r="289" spans="1:3" x14ac:dyDescent="0.25">
      <c r="A289" t="s">
        <v>456</v>
      </c>
      <c r="B289" t="s">
        <v>298</v>
      </c>
      <c r="C289" t="s">
        <v>458</v>
      </c>
    </row>
    <row r="290" spans="1:3" x14ac:dyDescent="0.25">
      <c r="A290" t="s">
        <v>456</v>
      </c>
      <c r="B290">
        <v>4020</v>
      </c>
      <c r="C290" t="s">
        <v>459</v>
      </c>
    </row>
    <row r="291" spans="1:3" x14ac:dyDescent="0.25">
      <c r="A291" t="s">
        <v>456</v>
      </c>
      <c r="B291">
        <v>4031</v>
      </c>
      <c r="C291" t="s">
        <v>457</v>
      </c>
    </row>
    <row r="292" spans="1:3" x14ac:dyDescent="0.25">
      <c r="A292" t="s">
        <v>456</v>
      </c>
      <c r="B292">
        <v>4045</v>
      </c>
      <c r="C292" t="s">
        <v>460</v>
      </c>
    </row>
    <row r="293" spans="1:3" x14ac:dyDescent="0.25">
      <c r="A293" t="s">
        <v>456</v>
      </c>
      <c r="B293">
        <v>4055</v>
      </c>
      <c r="C293" t="s">
        <v>461</v>
      </c>
    </row>
    <row r="294" spans="1:3" x14ac:dyDescent="0.25">
      <c r="A294" t="s">
        <v>456</v>
      </c>
      <c r="B294">
        <v>4110</v>
      </c>
      <c r="C294" t="s">
        <v>462</v>
      </c>
    </row>
    <row r="295" spans="1:3" x14ac:dyDescent="0.25">
      <c r="A295" t="s">
        <v>456</v>
      </c>
      <c r="B295">
        <v>4110</v>
      </c>
      <c r="C295" t="s">
        <v>463</v>
      </c>
    </row>
    <row r="296" spans="1:3" x14ac:dyDescent="0.25">
      <c r="A296" t="s">
        <v>456</v>
      </c>
      <c r="B296">
        <v>4149</v>
      </c>
      <c r="C296" t="s">
        <v>462</v>
      </c>
    </row>
    <row r="297" spans="1:3" x14ac:dyDescent="0.25">
      <c r="A297" t="s">
        <v>456</v>
      </c>
      <c r="B297">
        <v>4149</v>
      </c>
      <c r="C297" t="s">
        <v>463</v>
      </c>
    </row>
    <row r="298" spans="1:3" x14ac:dyDescent="0.25">
      <c r="A298" t="s">
        <v>456</v>
      </c>
      <c r="B298" t="s">
        <v>464</v>
      </c>
      <c r="C298" t="s">
        <v>457</v>
      </c>
    </row>
    <row r="299" spans="1:3" x14ac:dyDescent="0.25">
      <c r="A299" t="s">
        <v>456</v>
      </c>
      <c r="B299">
        <v>5151</v>
      </c>
      <c r="C299" t="s">
        <v>465</v>
      </c>
    </row>
    <row r="300" spans="1:3" x14ac:dyDescent="0.25">
      <c r="A300" t="s">
        <v>466</v>
      </c>
      <c r="B300">
        <v>5929</v>
      </c>
      <c r="C300" t="s">
        <v>467</v>
      </c>
    </row>
    <row r="301" spans="1:3" x14ac:dyDescent="0.25">
      <c r="A301" t="s">
        <v>466</v>
      </c>
      <c r="B301">
        <v>7362</v>
      </c>
      <c r="C301" t="s">
        <v>468</v>
      </c>
    </row>
    <row r="302" spans="1:3" x14ac:dyDescent="0.25">
      <c r="A302" t="s">
        <v>469</v>
      </c>
      <c r="B302" t="s">
        <v>470</v>
      </c>
      <c r="C302" t="s">
        <v>470</v>
      </c>
    </row>
    <row r="303" spans="1:3" x14ac:dyDescent="0.25">
      <c r="A303" t="s">
        <v>471</v>
      </c>
      <c r="B303" t="s">
        <v>298</v>
      </c>
      <c r="C303" t="s">
        <v>298</v>
      </c>
    </row>
    <row r="304" spans="1:3" x14ac:dyDescent="0.25">
      <c r="A304" t="s">
        <v>472</v>
      </c>
      <c r="B304" t="s">
        <v>298</v>
      </c>
      <c r="C304" t="s">
        <v>298</v>
      </c>
    </row>
    <row r="305" spans="1:3" x14ac:dyDescent="0.25">
      <c r="A305" t="s">
        <v>473</v>
      </c>
      <c r="B305" t="s">
        <v>298</v>
      </c>
      <c r="C305" t="s">
        <v>298</v>
      </c>
    </row>
    <row r="306" spans="1:3" x14ac:dyDescent="0.25">
      <c r="A306" t="s">
        <v>474</v>
      </c>
      <c r="B306" t="s">
        <v>298</v>
      </c>
      <c r="C306" t="s">
        <v>298</v>
      </c>
    </row>
    <row r="307" spans="1:3" x14ac:dyDescent="0.25">
      <c r="A307" t="s">
        <v>475</v>
      </c>
      <c r="B307" t="s">
        <v>298</v>
      </c>
      <c r="C307" t="s">
        <v>298</v>
      </c>
    </row>
    <row r="308" spans="1:3" x14ac:dyDescent="0.25">
      <c r="A308" t="s">
        <v>475</v>
      </c>
      <c r="B308" t="s">
        <v>298</v>
      </c>
      <c r="C308" t="s">
        <v>399</v>
      </c>
    </row>
    <row r="309" spans="1:3" x14ac:dyDescent="0.25">
      <c r="A309" t="s">
        <v>475</v>
      </c>
      <c r="B309" t="s">
        <v>298</v>
      </c>
      <c r="C309" t="s">
        <v>476</v>
      </c>
    </row>
    <row r="310" spans="1:3" x14ac:dyDescent="0.25">
      <c r="A310" t="s">
        <v>475</v>
      </c>
      <c r="B310" t="s">
        <v>477</v>
      </c>
      <c r="C310" t="s">
        <v>412</v>
      </c>
    </row>
    <row r="311" spans="1:3" x14ac:dyDescent="0.25">
      <c r="A311" t="s">
        <v>475</v>
      </c>
      <c r="B311" t="s">
        <v>478</v>
      </c>
      <c r="C311" t="s">
        <v>412</v>
      </c>
    </row>
    <row r="312" spans="1:3" x14ac:dyDescent="0.25">
      <c r="A312" t="s">
        <v>475</v>
      </c>
      <c r="B312">
        <v>5915</v>
      </c>
      <c r="C312" t="s">
        <v>399</v>
      </c>
    </row>
    <row r="313" spans="1:3" x14ac:dyDescent="0.25">
      <c r="A313" t="s">
        <v>475</v>
      </c>
      <c r="B313">
        <v>5915</v>
      </c>
      <c r="C313" t="s">
        <v>400</v>
      </c>
    </row>
    <row r="314" spans="1:3" x14ac:dyDescent="0.25">
      <c r="A314" t="s">
        <v>475</v>
      </c>
      <c r="B314">
        <v>7362</v>
      </c>
      <c r="C314" t="s">
        <v>468</v>
      </c>
    </row>
    <row r="315" spans="1:3" x14ac:dyDescent="0.25">
      <c r="A315" t="s">
        <v>479</v>
      </c>
      <c r="B315" t="s">
        <v>298</v>
      </c>
      <c r="C315" t="s">
        <v>298</v>
      </c>
    </row>
    <row r="316" spans="1:3" x14ac:dyDescent="0.25">
      <c r="A316" t="s">
        <v>479</v>
      </c>
      <c r="B316">
        <v>1001</v>
      </c>
      <c r="C316" t="s">
        <v>298</v>
      </c>
    </row>
    <row r="317" spans="1:3" x14ac:dyDescent="0.25">
      <c r="A317" t="s">
        <v>479</v>
      </c>
      <c r="B317">
        <v>1002</v>
      </c>
      <c r="C317" t="s">
        <v>298</v>
      </c>
    </row>
    <row r="318" spans="1:3" x14ac:dyDescent="0.25">
      <c r="A318" t="s">
        <v>479</v>
      </c>
      <c r="B318">
        <v>1003</v>
      </c>
      <c r="C318" t="s">
        <v>298</v>
      </c>
    </row>
    <row r="319" spans="1:3" x14ac:dyDescent="0.25">
      <c r="A319" t="s">
        <v>479</v>
      </c>
      <c r="B319">
        <v>1150</v>
      </c>
      <c r="C319" t="s">
        <v>298</v>
      </c>
    </row>
    <row r="320" spans="1:3" x14ac:dyDescent="0.25">
      <c r="A320" t="s">
        <v>479</v>
      </c>
      <c r="B320">
        <v>1152</v>
      </c>
      <c r="C320" t="s">
        <v>298</v>
      </c>
    </row>
    <row r="321" spans="1:3" x14ac:dyDescent="0.25">
      <c r="A321" t="s">
        <v>479</v>
      </c>
      <c r="B321">
        <v>1153</v>
      </c>
      <c r="C321" t="s">
        <v>298</v>
      </c>
    </row>
    <row r="322" spans="1:3" x14ac:dyDescent="0.25">
      <c r="A322" t="s">
        <v>479</v>
      </c>
      <c r="B322">
        <v>1154</v>
      </c>
      <c r="C322" t="s">
        <v>298</v>
      </c>
    </row>
    <row r="323" spans="1:3" x14ac:dyDescent="0.25">
      <c r="A323" t="s">
        <v>479</v>
      </c>
      <c r="B323">
        <v>1155</v>
      </c>
      <c r="C323" t="s">
        <v>298</v>
      </c>
    </row>
    <row r="324" spans="1:3" x14ac:dyDescent="0.25">
      <c r="A324" t="s">
        <v>479</v>
      </c>
      <c r="B324">
        <v>1160</v>
      </c>
      <c r="C324" t="s">
        <v>298</v>
      </c>
    </row>
    <row r="325" spans="1:3" x14ac:dyDescent="0.25">
      <c r="A325" t="s">
        <v>480</v>
      </c>
      <c r="B325">
        <v>1550</v>
      </c>
      <c r="C325" t="s">
        <v>298</v>
      </c>
    </row>
    <row r="326" spans="1:3" x14ac:dyDescent="0.25">
      <c r="A326" t="s">
        <v>481</v>
      </c>
      <c r="B326">
        <v>1520</v>
      </c>
      <c r="C326" t="s">
        <v>298</v>
      </c>
    </row>
    <row r="327" spans="1:3" x14ac:dyDescent="0.25">
      <c r="A327" t="s">
        <v>482</v>
      </c>
      <c r="B327">
        <v>1510</v>
      </c>
      <c r="C327" t="s">
        <v>298</v>
      </c>
    </row>
    <row r="328" spans="1:3" x14ac:dyDescent="0.25">
      <c r="A328" t="s">
        <v>482</v>
      </c>
      <c r="B328">
        <v>1515</v>
      </c>
      <c r="C328" t="s">
        <v>298</v>
      </c>
    </row>
    <row r="329" spans="1:3" x14ac:dyDescent="0.25">
      <c r="A329" t="s">
        <v>483</v>
      </c>
      <c r="B329">
        <v>1545</v>
      </c>
      <c r="C329" t="s">
        <v>298</v>
      </c>
    </row>
    <row r="330" spans="1:3" x14ac:dyDescent="0.25">
      <c r="A330" t="s">
        <v>484</v>
      </c>
      <c r="B330">
        <v>1565</v>
      </c>
      <c r="C330" t="s">
        <v>298</v>
      </c>
    </row>
    <row r="331" spans="1:3" x14ac:dyDescent="0.25">
      <c r="A331" t="s">
        <v>485</v>
      </c>
      <c r="B331">
        <v>1535</v>
      </c>
      <c r="C331" t="s">
        <v>298</v>
      </c>
    </row>
    <row r="332" spans="1:3" x14ac:dyDescent="0.25">
      <c r="A332" t="s">
        <v>486</v>
      </c>
      <c r="B332" t="s">
        <v>298</v>
      </c>
      <c r="C332" t="s">
        <v>298</v>
      </c>
    </row>
    <row r="333" spans="1:3" x14ac:dyDescent="0.25">
      <c r="A333" t="s">
        <v>487</v>
      </c>
      <c r="B333">
        <v>1510</v>
      </c>
      <c r="C333" t="s">
        <v>298</v>
      </c>
    </row>
    <row r="334" spans="1:3" x14ac:dyDescent="0.25">
      <c r="A334" t="s">
        <v>488</v>
      </c>
      <c r="B334">
        <v>510</v>
      </c>
      <c r="C334" t="s">
        <v>298</v>
      </c>
    </row>
    <row r="335" spans="1:3" x14ac:dyDescent="0.25">
      <c r="A335" t="s">
        <v>489</v>
      </c>
      <c r="B335" t="s">
        <v>298</v>
      </c>
      <c r="C335" t="s">
        <v>298</v>
      </c>
    </row>
    <row r="336" spans="1:3" x14ac:dyDescent="0.25">
      <c r="A336" t="s">
        <v>490</v>
      </c>
      <c r="B336" t="s">
        <v>298</v>
      </c>
      <c r="C336" t="s">
        <v>298</v>
      </c>
    </row>
    <row r="337" spans="1:3" x14ac:dyDescent="0.25">
      <c r="A337" t="s">
        <v>491</v>
      </c>
      <c r="B337">
        <v>1515</v>
      </c>
      <c r="C337" t="s">
        <v>298</v>
      </c>
    </row>
    <row r="338" spans="1:3" x14ac:dyDescent="0.25">
      <c r="A338" t="s">
        <v>492</v>
      </c>
      <c r="B338" t="s">
        <v>298</v>
      </c>
      <c r="C338" t="s">
        <v>298</v>
      </c>
    </row>
    <row r="339" spans="1:3" x14ac:dyDescent="0.25">
      <c r="A339" t="s">
        <v>492</v>
      </c>
      <c r="B339">
        <v>520</v>
      </c>
      <c r="C339" t="s">
        <v>298</v>
      </c>
    </row>
    <row r="340" spans="1:3" x14ac:dyDescent="0.25">
      <c r="A340" t="s">
        <v>493</v>
      </c>
      <c r="B340" t="s">
        <v>298</v>
      </c>
      <c r="C340" t="s">
        <v>458</v>
      </c>
    </row>
    <row r="341" spans="1:3" x14ac:dyDescent="0.25">
      <c r="A341" t="s">
        <v>493</v>
      </c>
      <c r="B341" t="s">
        <v>298</v>
      </c>
      <c r="C341" t="s">
        <v>494</v>
      </c>
    </row>
    <row r="342" spans="1:3" x14ac:dyDescent="0.25">
      <c r="A342" t="s">
        <v>493</v>
      </c>
      <c r="B342" t="s">
        <v>298</v>
      </c>
      <c r="C342" t="s">
        <v>495</v>
      </c>
    </row>
    <row r="343" spans="1:3" x14ac:dyDescent="0.25">
      <c r="A343" t="s">
        <v>493</v>
      </c>
      <c r="B343">
        <v>4045</v>
      </c>
      <c r="C343" t="s">
        <v>298</v>
      </c>
    </row>
    <row r="344" spans="1:3" x14ac:dyDescent="0.25">
      <c r="A344" t="s">
        <v>493</v>
      </c>
      <c r="B344">
        <v>4046</v>
      </c>
      <c r="C344" t="s">
        <v>458</v>
      </c>
    </row>
    <row r="345" spans="1:3" x14ac:dyDescent="0.25">
      <c r="A345" t="s">
        <v>496</v>
      </c>
      <c r="B345">
        <v>2826</v>
      </c>
      <c r="C345" t="s">
        <v>298</v>
      </c>
    </row>
    <row r="346" spans="1:3" x14ac:dyDescent="0.25">
      <c r="A346" t="s">
        <v>497</v>
      </c>
      <c r="B346" t="s">
        <v>298</v>
      </c>
      <c r="C346" t="s">
        <v>298</v>
      </c>
    </row>
    <row r="347" spans="1:3" x14ac:dyDescent="0.25">
      <c r="A347" t="s">
        <v>498</v>
      </c>
      <c r="B347" t="s">
        <v>298</v>
      </c>
      <c r="C347" t="s">
        <v>298</v>
      </c>
    </row>
    <row r="348" spans="1:3" x14ac:dyDescent="0.25">
      <c r="A348" t="s">
        <v>498</v>
      </c>
      <c r="B348">
        <v>2770</v>
      </c>
      <c r="C348" t="s">
        <v>298</v>
      </c>
    </row>
    <row r="349" spans="1:3" x14ac:dyDescent="0.25">
      <c r="A349" t="s">
        <v>499</v>
      </c>
      <c r="B349" t="s">
        <v>298</v>
      </c>
      <c r="C349" t="s">
        <v>298</v>
      </c>
    </row>
    <row r="350" spans="1:3" x14ac:dyDescent="0.25">
      <c r="A350" t="s">
        <v>499</v>
      </c>
      <c r="B350">
        <v>2760</v>
      </c>
      <c r="C350" t="s">
        <v>298</v>
      </c>
    </row>
    <row r="351" spans="1:3" x14ac:dyDescent="0.25">
      <c r="A351" t="s">
        <v>500</v>
      </c>
      <c r="B351" t="s">
        <v>298</v>
      </c>
      <c r="C351" t="s">
        <v>298</v>
      </c>
    </row>
    <row r="352" spans="1:3" x14ac:dyDescent="0.25">
      <c r="A352" t="s">
        <v>501</v>
      </c>
      <c r="B352" t="s">
        <v>298</v>
      </c>
      <c r="C352" t="s">
        <v>298</v>
      </c>
    </row>
    <row r="353" spans="1:3" x14ac:dyDescent="0.25">
      <c r="A353" t="s">
        <v>501</v>
      </c>
      <c r="B353">
        <v>2797</v>
      </c>
      <c r="C353" t="s">
        <v>298</v>
      </c>
    </row>
    <row r="354" spans="1:3" x14ac:dyDescent="0.25">
      <c r="A354" t="s">
        <v>502</v>
      </c>
      <c r="B354" t="s">
        <v>298</v>
      </c>
      <c r="C354" t="s">
        <v>298</v>
      </c>
    </row>
    <row r="355" spans="1:3" x14ac:dyDescent="0.25">
      <c r="A355" t="s">
        <v>502</v>
      </c>
      <c r="B355">
        <v>1156</v>
      </c>
      <c r="C355" t="s">
        <v>383</v>
      </c>
    </row>
    <row r="356" spans="1:3" x14ac:dyDescent="0.25">
      <c r="A356" t="s">
        <v>502</v>
      </c>
      <c r="B356">
        <v>2310</v>
      </c>
      <c r="C356" t="s">
        <v>383</v>
      </c>
    </row>
    <row r="357" spans="1:3" x14ac:dyDescent="0.25">
      <c r="A357" t="s">
        <v>502</v>
      </c>
      <c r="B357">
        <v>2760</v>
      </c>
      <c r="C357" t="s">
        <v>298</v>
      </c>
    </row>
    <row r="358" spans="1:3" x14ac:dyDescent="0.25">
      <c r="A358" t="s">
        <v>503</v>
      </c>
      <c r="B358" t="s">
        <v>298</v>
      </c>
      <c r="C358" t="s">
        <v>298</v>
      </c>
    </row>
    <row r="359" spans="1:3" x14ac:dyDescent="0.25">
      <c r="A359" t="s">
        <v>504</v>
      </c>
      <c r="B359">
        <v>2760</v>
      </c>
      <c r="C359" t="s">
        <v>298</v>
      </c>
    </row>
    <row r="360" spans="1:3" x14ac:dyDescent="0.25">
      <c r="A360" t="s">
        <v>505</v>
      </c>
      <c r="B360" t="s">
        <v>298</v>
      </c>
      <c r="C360" t="s">
        <v>383</v>
      </c>
    </row>
    <row r="361" spans="1:3" x14ac:dyDescent="0.25">
      <c r="A361" t="s">
        <v>506</v>
      </c>
      <c r="B361" t="s">
        <v>298</v>
      </c>
      <c r="C361" t="s">
        <v>298</v>
      </c>
    </row>
    <row r="362" spans="1:3" x14ac:dyDescent="0.25">
      <c r="A362" t="s">
        <v>507</v>
      </c>
      <c r="B362" t="s">
        <v>298</v>
      </c>
      <c r="C362" t="s">
        <v>298</v>
      </c>
    </row>
    <row r="363" spans="1:3" x14ac:dyDescent="0.25">
      <c r="A363" t="s">
        <v>507</v>
      </c>
      <c r="B363">
        <v>2805</v>
      </c>
      <c r="C363" t="s">
        <v>298</v>
      </c>
    </row>
    <row r="364" spans="1:3" x14ac:dyDescent="0.25">
      <c r="A364" t="s">
        <v>507</v>
      </c>
      <c r="B364">
        <v>2815</v>
      </c>
      <c r="C364" t="s">
        <v>298</v>
      </c>
    </row>
    <row r="365" spans="1:3" x14ac:dyDescent="0.25">
      <c r="A365" t="s">
        <v>508</v>
      </c>
      <c r="B365" t="s">
        <v>298</v>
      </c>
      <c r="C365" t="s">
        <v>298</v>
      </c>
    </row>
    <row r="366" spans="1:3" x14ac:dyDescent="0.25">
      <c r="A366" t="s">
        <v>508</v>
      </c>
      <c r="B366">
        <v>500</v>
      </c>
      <c r="C366" t="s">
        <v>298</v>
      </c>
    </row>
    <row r="367" spans="1:3" x14ac:dyDescent="0.25">
      <c r="A367" t="s">
        <v>509</v>
      </c>
      <c r="B367">
        <v>1510</v>
      </c>
      <c r="C367" t="s">
        <v>298</v>
      </c>
    </row>
    <row r="368" spans="1:3" x14ac:dyDescent="0.25">
      <c r="A368" t="s">
        <v>510</v>
      </c>
      <c r="B368">
        <v>2103</v>
      </c>
      <c r="C368" t="s">
        <v>298</v>
      </c>
    </row>
    <row r="369" spans="1:3" x14ac:dyDescent="0.25">
      <c r="A369" t="s">
        <v>510</v>
      </c>
      <c r="B369">
        <v>2466</v>
      </c>
      <c r="C369" t="s">
        <v>298</v>
      </c>
    </row>
    <row r="370" spans="1:3" x14ac:dyDescent="0.25">
      <c r="A370" t="s">
        <v>510</v>
      </c>
      <c r="B370">
        <v>2825</v>
      </c>
      <c r="C370" t="s">
        <v>298</v>
      </c>
    </row>
    <row r="371" spans="1:3" x14ac:dyDescent="0.25">
      <c r="A371" t="s">
        <v>511</v>
      </c>
      <c r="B371" t="s">
        <v>298</v>
      </c>
      <c r="C371" t="s">
        <v>298</v>
      </c>
    </row>
    <row r="372" spans="1:3" x14ac:dyDescent="0.25">
      <c r="A372" t="s">
        <v>511</v>
      </c>
      <c r="B372" t="s">
        <v>298</v>
      </c>
      <c r="C372" t="s">
        <v>299</v>
      </c>
    </row>
    <row r="373" spans="1:3" x14ac:dyDescent="0.25">
      <c r="A373" t="s">
        <v>511</v>
      </c>
      <c r="B373" t="s">
        <v>298</v>
      </c>
      <c r="C373" t="s">
        <v>300</v>
      </c>
    </row>
    <row r="374" spans="1:3" x14ac:dyDescent="0.25">
      <c r="A374" t="s">
        <v>511</v>
      </c>
      <c r="B374" t="s">
        <v>298</v>
      </c>
      <c r="C374" t="s">
        <v>304</v>
      </c>
    </row>
    <row r="375" spans="1:3" x14ac:dyDescent="0.25">
      <c r="A375" t="s">
        <v>511</v>
      </c>
      <c r="B375" t="s">
        <v>298</v>
      </c>
      <c r="C375" t="s">
        <v>305</v>
      </c>
    </row>
    <row r="376" spans="1:3" x14ac:dyDescent="0.25">
      <c r="A376" t="s">
        <v>511</v>
      </c>
      <c r="B376" t="s">
        <v>298</v>
      </c>
      <c r="C376" t="s">
        <v>307</v>
      </c>
    </row>
    <row r="377" spans="1:3" x14ac:dyDescent="0.25">
      <c r="A377" t="s">
        <v>511</v>
      </c>
      <c r="B377" t="s">
        <v>298</v>
      </c>
      <c r="C377" t="s">
        <v>310</v>
      </c>
    </row>
    <row r="378" spans="1:3" x14ac:dyDescent="0.25">
      <c r="A378" t="s">
        <v>511</v>
      </c>
      <c r="B378" t="s">
        <v>298</v>
      </c>
      <c r="C378" t="s">
        <v>340</v>
      </c>
    </row>
    <row r="379" spans="1:3" x14ac:dyDescent="0.25">
      <c r="A379" t="s">
        <v>511</v>
      </c>
      <c r="B379" t="s">
        <v>298</v>
      </c>
      <c r="C379" t="s">
        <v>341</v>
      </c>
    </row>
    <row r="380" spans="1:3" x14ac:dyDescent="0.25">
      <c r="A380" t="s">
        <v>511</v>
      </c>
      <c r="B380" t="s">
        <v>298</v>
      </c>
      <c r="C380" t="s">
        <v>342</v>
      </c>
    </row>
    <row r="381" spans="1:3" x14ac:dyDescent="0.25">
      <c r="A381" t="s">
        <v>511</v>
      </c>
      <c r="B381" t="s">
        <v>298</v>
      </c>
      <c r="C381" t="s">
        <v>343</v>
      </c>
    </row>
    <row r="382" spans="1:3" x14ac:dyDescent="0.25">
      <c r="A382" t="s">
        <v>511</v>
      </c>
      <c r="B382" t="s">
        <v>298</v>
      </c>
      <c r="C382" t="s">
        <v>312</v>
      </c>
    </row>
    <row r="383" spans="1:3" x14ac:dyDescent="0.25">
      <c r="A383" t="s">
        <v>511</v>
      </c>
      <c r="B383" t="s">
        <v>298</v>
      </c>
      <c r="C383" t="s">
        <v>313</v>
      </c>
    </row>
    <row r="384" spans="1:3" x14ac:dyDescent="0.25">
      <c r="A384" t="s">
        <v>511</v>
      </c>
      <c r="B384" t="s">
        <v>298</v>
      </c>
      <c r="C384" t="s">
        <v>315</v>
      </c>
    </row>
    <row r="385" spans="1:3" x14ac:dyDescent="0.25">
      <c r="A385" t="s">
        <v>511</v>
      </c>
      <c r="B385" t="s">
        <v>298</v>
      </c>
      <c r="C385" t="s">
        <v>328</v>
      </c>
    </row>
    <row r="386" spans="1:3" x14ac:dyDescent="0.25">
      <c r="A386" t="s">
        <v>511</v>
      </c>
      <c r="B386" t="s">
        <v>298</v>
      </c>
      <c r="C386" t="s">
        <v>329</v>
      </c>
    </row>
    <row r="387" spans="1:3" x14ac:dyDescent="0.25">
      <c r="A387" t="s">
        <v>511</v>
      </c>
      <c r="B387" t="s">
        <v>298</v>
      </c>
      <c r="C387" t="s">
        <v>332</v>
      </c>
    </row>
    <row r="388" spans="1:3" x14ac:dyDescent="0.25">
      <c r="A388" t="s">
        <v>511</v>
      </c>
      <c r="B388" t="s">
        <v>298</v>
      </c>
      <c r="C388" t="s">
        <v>337</v>
      </c>
    </row>
    <row r="389" spans="1:3" x14ac:dyDescent="0.25">
      <c r="A389" t="s">
        <v>511</v>
      </c>
      <c r="B389" t="s">
        <v>339</v>
      </c>
      <c r="C389" t="s">
        <v>305</v>
      </c>
    </row>
    <row r="390" spans="1:3" x14ac:dyDescent="0.25">
      <c r="A390" t="s">
        <v>511</v>
      </c>
      <c r="B390">
        <v>5160</v>
      </c>
      <c r="C390" t="s">
        <v>343</v>
      </c>
    </row>
    <row r="391" spans="1:3" x14ac:dyDescent="0.25">
      <c r="A391" t="s">
        <v>511</v>
      </c>
      <c r="B391">
        <v>5430</v>
      </c>
      <c r="C391" t="s">
        <v>323</v>
      </c>
    </row>
    <row r="392" spans="1:3" x14ac:dyDescent="0.25">
      <c r="A392" t="s">
        <v>511</v>
      </c>
      <c r="B392">
        <v>5501</v>
      </c>
      <c r="C392" t="s">
        <v>326</v>
      </c>
    </row>
    <row r="393" spans="1:3" x14ac:dyDescent="0.25">
      <c r="A393" t="s">
        <v>511</v>
      </c>
      <c r="B393">
        <v>5502</v>
      </c>
      <c r="C393" t="s">
        <v>331</v>
      </c>
    </row>
    <row r="394" spans="1:3" x14ac:dyDescent="0.25">
      <c r="A394" t="s">
        <v>511</v>
      </c>
      <c r="B394">
        <v>5503</v>
      </c>
      <c r="C394" t="s">
        <v>334</v>
      </c>
    </row>
    <row r="395" spans="1:3" x14ac:dyDescent="0.25">
      <c r="A395" t="s">
        <v>511</v>
      </c>
      <c r="B395">
        <v>5504</v>
      </c>
      <c r="C395" t="s">
        <v>335</v>
      </c>
    </row>
    <row r="396" spans="1:3" x14ac:dyDescent="0.25">
      <c r="A396" t="s">
        <v>511</v>
      </c>
      <c r="B396">
        <v>5505</v>
      </c>
      <c r="C396" t="s">
        <v>350</v>
      </c>
    </row>
    <row r="397" spans="1:3" x14ac:dyDescent="0.25">
      <c r="A397" t="s">
        <v>511</v>
      </c>
      <c r="B397">
        <v>5510</v>
      </c>
      <c r="C397" t="s">
        <v>336</v>
      </c>
    </row>
    <row r="398" spans="1:3" x14ac:dyDescent="0.25">
      <c r="A398" t="s">
        <v>511</v>
      </c>
      <c r="B398">
        <v>5511</v>
      </c>
      <c r="C398" t="s">
        <v>351</v>
      </c>
    </row>
    <row r="399" spans="1:3" x14ac:dyDescent="0.25">
      <c r="A399" t="s">
        <v>511</v>
      </c>
      <c r="B399">
        <v>5512</v>
      </c>
      <c r="C399" t="s">
        <v>512</v>
      </c>
    </row>
    <row r="400" spans="1:3" x14ac:dyDescent="0.25">
      <c r="A400" t="s">
        <v>511</v>
      </c>
      <c r="B400">
        <v>5545</v>
      </c>
      <c r="C400" t="s">
        <v>355</v>
      </c>
    </row>
    <row r="401" spans="1:3" x14ac:dyDescent="0.25">
      <c r="A401" t="s">
        <v>511</v>
      </c>
      <c r="B401">
        <v>5555</v>
      </c>
      <c r="C401" t="s">
        <v>357</v>
      </c>
    </row>
    <row r="402" spans="1:3" x14ac:dyDescent="0.25">
      <c r="A402" t="s">
        <v>511</v>
      </c>
      <c r="B402">
        <v>5565</v>
      </c>
      <c r="C402" t="s">
        <v>330</v>
      </c>
    </row>
    <row r="403" spans="1:3" x14ac:dyDescent="0.25">
      <c r="A403" t="s">
        <v>511</v>
      </c>
      <c r="B403">
        <v>5960</v>
      </c>
      <c r="C403" t="s">
        <v>365</v>
      </c>
    </row>
    <row r="404" spans="1:3" x14ac:dyDescent="0.25">
      <c r="A404" t="s">
        <v>511</v>
      </c>
      <c r="B404">
        <v>5965</v>
      </c>
      <c r="C404" t="s">
        <v>304</v>
      </c>
    </row>
    <row r="405" spans="1:3" x14ac:dyDescent="0.25">
      <c r="A405" t="s">
        <v>513</v>
      </c>
      <c r="B405" t="s">
        <v>298</v>
      </c>
      <c r="C405" t="s">
        <v>403</v>
      </c>
    </row>
    <row r="406" spans="1:3" x14ac:dyDescent="0.25">
      <c r="A406" t="s">
        <v>513</v>
      </c>
      <c r="B406" t="s">
        <v>298</v>
      </c>
      <c r="C406" t="s">
        <v>514</v>
      </c>
    </row>
    <row r="407" spans="1:3" x14ac:dyDescent="0.25">
      <c r="A407" t="s">
        <v>513</v>
      </c>
      <c r="B407" t="s">
        <v>298</v>
      </c>
      <c r="C407" t="s">
        <v>515</v>
      </c>
    </row>
    <row r="408" spans="1:3" x14ac:dyDescent="0.25">
      <c r="A408" t="s">
        <v>513</v>
      </c>
      <c r="B408" t="s">
        <v>298</v>
      </c>
      <c r="C408" t="s">
        <v>400</v>
      </c>
    </row>
    <row r="409" spans="1:3" x14ac:dyDescent="0.25">
      <c r="A409" t="s">
        <v>513</v>
      </c>
      <c r="B409" t="s">
        <v>298</v>
      </c>
      <c r="C409" t="s">
        <v>306</v>
      </c>
    </row>
    <row r="410" spans="1:3" x14ac:dyDescent="0.25">
      <c r="A410" t="s">
        <v>513</v>
      </c>
      <c r="B410">
        <v>5941</v>
      </c>
      <c r="C410" t="s">
        <v>403</v>
      </c>
    </row>
    <row r="411" spans="1:3" x14ac:dyDescent="0.25">
      <c r="A411" t="s">
        <v>513</v>
      </c>
      <c r="B411">
        <v>5958</v>
      </c>
      <c r="C411" t="s">
        <v>403</v>
      </c>
    </row>
    <row r="412" spans="1:3" x14ac:dyDescent="0.25">
      <c r="A412" t="s">
        <v>513</v>
      </c>
      <c r="B412">
        <v>5959</v>
      </c>
      <c r="C412" t="s">
        <v>403</v>
      </c>
    </row>
    <row r="413" spans="1:3" x14ac:dyDescent="0.25">
      <c r="A413" t="s">
        <v>513</v>
      </c>
      <c r="B413">
        <v>5971</v>
      </c>
      <c r="C413" t="s">
        <v>516</v>
      </c>
    </row>
    <row r="414" spans="1:3" x14ac:dyDescent="0.25">
      <c r="A414" t="s">
        <v>513</v>
      </c>
      <c r="B414">
        <v>5972</v>
      </c>
      <c r="C414" t="s">
        <v>517</v>
      </c>
    </row>
    <row r="415" spans="1:3" x14ac:dyDescent="0.25">
      <c r="A415" t="s">
        <v>513</v>
      </c>
      <c r="B415">
        <v>9999</v>
      </c>
      <c r="C415" t="s">
        <v>306</v>
      </c>
    </row>
    <row r="416" spans="1:3" x14ac:dyDescent="0.25">
      <c r="A416" t="s">
        <v>518</v>
      </c>
      <c r="B416" t="s">
        <v>298</v>
      </c>
      <c r="C416" t="s">
        <v>519</v>
      </c>
    </row>
    <row r="417" spans="1:3" x14ac:dyDescent="0.25">
      <c r="A417" t="s">
        <v>518</v>
      </c>
      <c r="B417">
        <v>4045</v>
      </c>
      <c r="C417" t="s">
        <v>457</v>
      </c>
    </row>
    <row r="418" spans="1:3" x14ac:dyDescent="0.25">
      <c r="A418" t="s">
        <v>518</v>
      </c>
      <c r="B418">
        <v>4045</v>
      </c>
      <c r="C418" t="s">
        <v>460</v>
      </c>
    </row>
    <row r="419" spans="1:3" x14ac:dyDescent="0.25">
      <c r="A419" t="s">
        <v>518</v>
      </c>
      <c r="B419">
        <v>4045</v>
      </c>
      <c r="C419" t="s">
        <v>458</v>
      </c>
    </row>
    <row r="420" spans="1:3" x14ac:dyDescent="0.25">
      <c r="A420" t="s">
        <v>518</v>
      </c>
      <c r="B420">
        <v>4051</v>
      </c>
      <c r="C420" t="s">
        <v>520</v>
      </c>
    </row>
    <row r="421" spans="1:3" x14ac:dyDescent="0.25">
      <c r="A421" t="s">
        <v>521</v>
      </c>
      <c r="B421" t="s">
        <v>298</v>
      </c>
      <c r="C421" t="s">
        <v>446</v>
      </c>
    </row>
    <row r="422" spans="1:3" x14ac:dyDescent="0.25">
      <c r="A422" t="s">
        <v>521</v>
      </c>
      <c r="B422" t="s">
        <v>298</v>
      </c>
      <c r="C422" t="s">
        <v>522</v>
      </c>
    </row>
    <row r="423" spans="1:3" x14ac:dyDescent="0.25">
      <c r="A423" t="s">
        <v>521</v>
      </c>
      <c r="B423" t="s">
        <v>298</v>
      </c>
      <c r="C423" t="s">
        <v>523</v>
      </c>
    </row>
    <row r="424" spans="1:3" x14ac:dyDescent="0.25">
      <c r="A424" t="s">
        <v>524</v>
      </c>
      <c r="B424" t="s">
        <v>298</v>
      </c>
      <c r="C424" t="s">
        <v>525</v>
      </c>
    </row>
    <row r="425" spans="1:3" x14ac:dyDescent="0.25">
      <c r="A425" t="s">
        <v>524</v>
      </c>
      <c r="B425" t="s">
        <v>298</v>
      </c>
      <c r="C425" t="s">
        <v>403</v>
      </c>
    </row>
    <row r="426" spans="1:3" x14ac:dyDescent="0.25">
      <c r="A426" t="s">
        <v>524</v>
      </c>
      <c r="B426" t="s">
        <v>298</v>
      </c>
      <c r="C426" t="s">
        <v>304</v>
      </c>
    </row>
    <row r="427" spans="1:3" x14ac:dyDescent="0.25">
      <c r="A427" t="s">
        <v>524</v>
      </c>
      <c r="B427" t="s">
        <v>298</v>
      </c>
      <c r="C427" t="s">
        <v>361</v>
      </c>
    </row>
    <row r="428" spans="1:3" x14ac:dyDescent="0.25">
      <c r="A428" t="s">
        <v>524</v>
      </c>
      <c r="B428" t="s">
        <v>298</v>
      </c>
      <c r="C428" t="s">
        <v>307</v>
      </c>
    </row>
    <row r="429" spans="1:3" x14ac:dyDescent="0.25">
      <c r="A429" t="s">
        <v>524</v>
      </c>
      <c r="B429" t="s">
        <v>298</v>
      </c>
      <c r="C429" t="s">
        <v>526</v>
      </c>
    </row>
    <row r="430" spans="1:3" x14ac:dyDescent="0.25">
      <c r="A430" t="s">
        <v>524</v>
      </c>
      <c r="B430" t="s">
        <v>298</v>
      </c>
      <c r="C430" t="s">
        <v>527</v>
      </c>
    </row>
    <row r="431" spans="1:3" x14ac:dyDescent="0.25">
      <c r="A431" t="s">
        <v>524</v>
      </c>
      <c r="B431" t="s">
        <v>298</v>
      </c>
      <c r="C431" t="s">
        <v>310</v>
      </c>
    </row>
    <row r="432" spans="1:3" x14ac:dyDescent="0.25">
      <c r="A432" t="s">
        <v>524</v>
      </c>
      <c r="B432" t="s">
        <v>298</v>
      </c>
      <c r="C432" t="s">
        <v>311</v>
      </c>
    </row>
    <row r="433" spans="1:3" x14ac:dyDescent="0.25">
      <c r="A433" t="s">
        <v>524</v>
      </c>
      <c r="B433" t="s">
        <v>298</v>
      </c>
      <c r="C433" t="s">
        <v>340</v>
      </c>
    </row>
    <row r="434" spans="1:3" x14ac:dyDescent="0.25">
      <c r="A434" t="s">
        <v>524</v>
      </c>
      <c r="B434" t="s">
        <v>298</v>
      </c>
      <c r="C434" t="s">
        <v>341</v>
      </c>
    </row>
    <row r="435" spans="1:3" x14ac:dyDescent="0.25">
      <c r="A435" t="s">
        <v>524</v>
      </c>
      <c r="B435" t="s">
        <v>298</v>
      </c>
      <c r="C435" t="s">
        <v>342</v>
      </c>
    </row>
    <row r="436" spans="1:3" x14ac:dyDescent="0.25">
      <c r="A436" t="s">
        <v>524</v>
      </c>
      <c r="B436" t="s">
        <v>298</v>
      </c>
      <c r="C436" t="s">
        <v>343</v>
      </c>
    </row>
    <row r="437" spans="1:3" x14ac:dyDescent="0.25">
      <c r="A437" t="s">
        <v>524</v>
      </c>
      <c r="B437" t="s">
        <v>298</v>
      </c>
      <c r="C437" t="s">
        <v>312</v>
      </c>
    </row>
    <row r="438" spans="1:3" x14ac:dyDescent="0.25">
      <c r="A438" t="s">
        <v>524</v>
      </c>
      <c r="B438" t="s">
        <v>298</v>
      </c>
      <c r="C438" t="s">
        <v>313</v>
      </c>
    </row>
    <row r="439" spans="1:3" x14ac:dyDescent="0.25">
      <c r="A439" t="s">
        <v>524</v>
      </c>
      <c r="B439" t="s">
        <v>298</v>
      </c>
      <c r="C439" t="s">
        <v>528</v>
      </c>
    </row>
    <row r="440" spans="1:3" x14ac:dyDescent="0.25">
      <c r="A440" t="s">
        <v>524</v>
      </c>
      <c r="B440" t="s">
        <v>298</v>
      </c>
      <c r="C440" t="s">
        <v>529</v>
      </c>
    </row>
    <row r="441" spans="1:3" x14ac:dyDescent="0.25">
      <c r="A441" t="s">
        <v>524</v>
      </c>
      <c r="B441" t="s">
        <v>298</v>
      </c>
      <c r="C441" t="s">
        <v>530</v>
      </c>
    </row>
    <row r="442" spans="1:3" x14ac:dyDescent="0.25">
      <c r="A442" t="s">
        <v>524</v>
      </c>
      <c r="B442" t="s">
        <v>298</v>
      </c>
      <c r="C442" t="s">
        <v>323</v>
      </c>
    </row>
    <row r="443" spans="1:3" x14ac:dyDescent="0.25">
      <c r="A443" t="s">
        <v>524</v>
      </c>
      <c r="B443" t="s">
        <v>298</v>
      </c>
      <c r="C443" t="s">
        <v>531</v>
      </c>
    </row>
    <row r="444" spans="1:3" x14ac:dyDescent="0.25">
      <c r="A444" t="s">
        <v>524</v>
      </c>
      <c r="B444" t="s">
        <v>298</v>
      </c>
      <c r="C444" t="s">
        <v>352</v>
      </c>
    </row>
    <row r="445" spans="1:3" x14ac:dyDescent="0.25">
      <c r="A445" t="s">
        <v>524</v>
      </c>
      <c r="B445" t="s">
        <v>298</v>
      </c>
      <c r="C445" t="s">
        <v>327</v>
      </c>
    </row>
    <row r="446" spans="1:3" x14ac:dyDescent="0.25">
      <c r="A446" t="s">
        <v>524</v>
      </c>
      <c r="B446" t="s">
        <v>298</v>
      </c>
      <c r="C446" t="s">
        <v>532</v>
      </c>
    </row>
    <row r="447" spans="1:3" x14ac:dyDescent="0.25">
      <c r="A447" t="s">
        <v>524</v>
      </c>
      <c r="B447" t="s">
        <v>298</v>
      </c>
      <c r="C447" t="s">
        <v>533</v>
      </c>
    </row>
    <row r="448" spans="1:3" x14ac:dyDescent="0.25">
      <c r="A448" t="s">
        <v>524</v>
      </c>
      <c r="B448" t="s">
        <v>298</v>
      </c>
      <c r="C448" t="s">
        <v>328</v>
      </c>
    </row>
    <row r="449" spans="1:3" x14ac:dyDescent="0.25">
      <c r="A449" t="s">
        <v>524</v>
      </c>
      <c r="B449" t="s">
        <v>298</v>
      </c>
      <c r="C449" t="s">
        <v>357</v>
      </c>
    </row>
    <row r="450" spans="1:3" x14ac:dyDescent="0.25">
      <c r="A450" t="s">
        <v>524</v>
      </c>
      <c r="B450" t="s">
        <v>298</v>
      </c>
      <c r="C450" t="s">
        <v>329</v>
      </c>
    </row>
    <row r="451" spans="1:3" x14ac:dyDescent="0.25">
      <c r="A451" t="s">
        <v>524</v>
      </c>
      <c r="B451" t="s">
        <v>298</v>
      </c>
      <c r="C451" t="s">
        <v>330</v>
      </c>
    </row>
    <row r="452" spans="1:3" x14ac:dyDescent="0.25">
      <c r="A452" t="s">
        <v>524</v>
      </c>
      <c r="B452" t="s">
        <v>298</v>
      </c>
      <c r="C452" t="s">
        <v>534</v>
      </c>
    </row>
    <row r="453" spans="1:3" x14ac:dyDescent="0.25">
      <c r="A453" t="s">
        <v>524</v>
      </c>
      <c r="B453" t="s">
        <v>298</v>
      </c>
      <c r="C453" t="s">
        <v>331</v>
      </c>
    </row>
    <row r="454" spans="1:3" x14ac:dyDescent="0.25">
      <c r="A454" t="s">
        <v>524</v>
      </c>
      <c r="B454" t="s">
        <v>298</v>
      </c>
      <c r="C454" t="s">
        <v>535</v>
      </c>
    </row>
    <row r="455" spans="1:3" x14ac:dyDescent="0.25">
      <c r="A455" t="s">
        <v>524</v>
      </c>
      <c r="B455" t="s">
        <v>298</v>
      </c>
      <c r="C455" t="s">
        <v>360</v>
      </c>
    </row>
    <row r="456" spans="1:3" x14ac:dyDescent="0.25">
      <c r="A456" t="s">
        <v>524</v>
      </c>
      <c r="B456" t="s">
        <v>298</v>
      </c>
      <c r="C456" t="s">
        <v>536</v>
      </c>
    </row>
    <row r="457" spans="1:3" x14ac:dyDescent="0.25">
      <c r="A457" t="s">
        <v>524</v>
      </c>
      <c r="B457" t="s">
        <v>298</v>
      </c>
      <c r="C457" t="s">
        <v>537</v>
      </c>
    </row>
    <row r="458" spans="1:3" x14ac:dyDescent="0.25">
      <c r="A458" t="s">
        <v>524</v>
      </c>
      <c r="B458" t="s">
        <v>298</v>
      </c>
      <c r="C458" t="s">
        <v>538</v>
      </c>
    </row>
    <row r="459" spans="1:3" x14ac:dyDescent="0.25">
      <c r="A459" t="s">
        <v>524</v>
      </c>
      <c r="B459" t="s">
        <v>298</v>
      </c>
      <c r="C459" t="s">
        <v>539</v>
      </c>
    </row>
    <row r="460" spans="1:3" x14ac:dyDescent="0.25">
      <c r="A460" t="s">
        <v>524</v>
      </c>
      <c r="B460" t="s">
        <v>298</v>
      </c>
      <c r="C460" t="s">
        <v>334</v>
      </c>
    </row>
    <row r="461" spans="1:3" x14ac:dyDescent="0.25">
      <c r="A461" t="s">
        <v>524</v>
      </c>
      <c r="B461" t="s">
        <v>298</v>
      </c>
      <c r="C461" t="s">
        <v>335</v>
      </c>
    </row>
    <row r="462" spans="1:3" x14ac:dyDescent="0.25">
      <c r="A462" t="s">
        <v>524</v>
      </c>
      <c r="B462" t="s">
        <v>298</v>
      </c>
      <c r="C462" t="s">
        <v>350</v>
      </c>
    </row>
    <row r="463" spans="1:3" x14ac:dyDescent="0.25">
      <c r="A463" t="s">
        <v>524</v>
      </c>
      <c r="B463" t="s">
        <v>298</v>
      </c>
      <c r="C463" t="s">
        <v>336</v>
      </c>
    </row>
    <row r="464" spans="1:3" x14ac:dyDescent="0.25">
      <c r="A464" t="s">
        <v>524</v>
      </c>
      <c r="B464" t="s">
        <v>298</v>
      </c>
      <c r="C464" t="s">
        <v>351</v>
      </c>
    </row>
    <row r="465" spans="1:3" x14ac:dyDescent="0.25">
      <c r="A465" t="s">
        <v>524</v>
      </c>
      <c r="B465" t="s">
        <v>298</v>
      </c>
      <c r="C465" t="s">
        <v>512</v>
      </c>
    </row>
    <row r="466" spans="1:3" x14ac:dyDescent="0.25">
      <c r="A466" t="s">
        <v>524</v>
      </c>
      <c r="B466" t="s">
        <v>298</v>
      </c>
      <c r="C466" t="s">
        <v>337</v>
      </c>
    </row>
    <row r="467" spans="1:3" x14ac:dyDescent="0.25">
      <c r="A467" t="s">
        <v>524</v>
      </c>
      <c r="B467" t="s">
        <v>298</v>
      </c>
      <c r="C467" t="s">
        <v>362</v>
      </c>
    </row>
    <row r="468" spans="1:3" x14ac:dyDescent="0.25">
      <c r="A468" t="s">
        <v>524</v>
      </c>
      <c r="B468" t="s">
        <v>298</v>
      </c>
      <c r="C468" t="s">
        <v>540</v>
      </c>
    </row>
    <row r="469" spans="1:3" x14ac:dyDescent="0.25">
      <c r="A469" t="s">
        <v>524</v>
      </c>
      <c r="B469" t="s">
        <v>298</v>
      </c>
      <c r="C469" t="s">
        <v>541</v>
      </c>
    </row>
    <row r="470" spans="1:3" x14ac:dyDescent="0.25">
      <c r="A470" t="s">
        <v>542</v>
      </c>
      <c r="B470" t="s">
        <v>298</v>
      </c>
      <c r="C470" t="s">
        <v>457</v>
      </c>
    </row>
    <row r="471" spans="1:3" x14ac:dyDescent="0.25">
      <c r="A471" t="s">
        <v>543</v>
      </c>
      <c r="B471" t="s">
        <v>298</v>
      </c>
      <c r="C471" t="s">
        <v>298</v>
      </c>
    </row>
    <row r="472" spans="1:3" x14ac:dyDescent="0.25">
      <c r="A472" t="s">
        <v>543</v>
      </c>
      <c r="B472">
        <v>1208</v>
      </c>
      <c r="C472" t="s">
        <v>298</v>
      </c>
    </row>
    <row r="473" spans="1:3" x14ac:dyDescent="0.25">
      <c r="A473" t="s">
        <v>543</v>
      </c>
      <c r="B473">
        <v>1218</v>
      </c>
      <c r="C473" t="s">
        <v>298</v>
      </c>
    </row>
    <row r="474" spans="1:3" x14ac:dyDescent="0.25">
      <c r="A474" t="s">
        <v>543</v>
      </c>
      <c r="B474">
        <v>1228</v>
      </c>
      <c r="C474" t="s">
        <v>298</v>
      </c>
    </row>
    <row r="475" spans="1:3" x14ac:dyDescent="0.25">
      <c r="A475" t="s">
        <v>543</v>
      </c>
      <c r="B475">
        <v>1238</v>
      </c>
      <c r="C475" t="s">
        <v>298</v>
      </c>
    </row>
    <row r="476" spans="1:3" x14ac:dyDescent="0.25">
      <c r="A476" t="s">
        <v>543</v>
      </c>
      <c r="B476">
        <v>1268</v>
      </c>
      <c r="C476" t="s">
        <v>298</v>
      </c>
    </row>
    <row r="477" spans="1:3" x14ac:dyDescent="0.25">
      <c r="A477" t="s">
        <v>543</v>
      </c>
      <c r="B477">
        <v>15</v>
      </c>
      <c r="C477" t="s">
        <v>298</v>
      </c>
    </row>
    <row r="478" spans="1:3" x14ac:dyDescent="0.25">
      <c r="A478" t="s">
        <v>543</v>
      </c>
      <c r="B478">
        <v>2301</v>
      </c>
      <c r="C478" t="s">
        <v>298</v>
      </c>
    </row>
    <row r="479" spans="1:3" x14ac:dyDescent="0.25">
      <c r="A479" t="s">
        <v>543</v>
      </c>
      <c r="B479">
        <v>2306</v>
      </c>
      <c r="C479" t="s">
        <v>298</v>
      </c>
    </row>
    <row r="480" spans="1:3" x14ac:dyDescent="0.25">
      <c r="A480" t="s">
        <v>543</v>
      </c>
      <c r="B480">
        <v>25</v>
      </c>
      <c r="C480" t="s">
        <v>298</v>
      </c>
    </row>
    <row r="481" spans="1:3" x14ac:dyDescent="0.25">
      <c r="A481" t="s">
        <v>543</v>
      </c>
      <c r="B481">
        <v>35</v>
      </c>
      <c r="C481" t="s">
        <v>298</v>
      </c>
    </row>
    <row r="482" spans="1:3" x14ac:dyDescent="0.25">
      <c r="A482" t="s">
        <v>543</v>
      </c>
      <c r="B482">
        <v>45</v>
      </c>
      <c r="C482" t="s">
        <v>298</v>
      </c>
    </row>
    <row r="483" spans="1:3" x14ac:dyDescent="0.25">
      <c r="A483" t="s">
        <v>543</v>
      </c>
      <c r="B483">
        <v>65</v>
      </c>
      <c r="C483" t="s">
        <v>298</v>
      </c>
    </row>
    <row r="484" spans="1:3" x14ac:dyDescent="0.25">
      <c r="A484" t="s">
        <v>544</v>
      </c>
      <c r="B484" t="s">
        <v>298</v>
      </c>
      <c r="C484" t="s">
        <v>298</v>
      </c>
    </row>
    <row r="485" spans="1:3" x14ac:dyDescent="0.25">
      <c r="A485" t="s">
        <v>544</v>
      </c>
      <c r="B485">
        <v>60</v>
      </c>
      <c r="C485" t="s">
        <v>298</v>
      </c>
    </row>
    <row r="486" spans="1:3" x14ac:dyDescent="0.25">
      <c r="A486" t="s">
        <v>544</v>
      </c>
      <c r="B486">
        <v>61</v>
      </c>
      <c r="C486" t="s">
        <v>298</v>
      </c>
    </row>
    <row r="487" spans="1:3" x14ac:dyDescent="0.25">
      <c r="A487" t="s">
        <v>544</v>
      </c>
      <c r="B487">
        <v>62</v>
      </c>
      <c r="C487" t="s">
        <v>298</v>
      </c>
    </row>
    <row r="488" spans="1:3" x14ac:dyDescent="0.25">
      <c r="A488" t="s">
        <v>544</v>
      </c>
      <c r="B488">
        <v>65</v>
      </c>
      <c r="C488" t="s">
        <v>298</v>
      </c>
    </row>
    <row r="489" spans="1:3" x14ac:dyDescent="0.25">
      <c r="A489" t="s">
        <v>544</v>
      </c>
      <c r="B489">
        <v>10</v>
      </c>
      <c r="C489" t="s">
        <v>298</v>
      </c>
    </row>
    <row r="490" spans="1:3" x14ac:dyDescent="0.25">
      <c r="A490" t="s">
        <v>544</v>
      </c>
      <c r="B490">
        <v>11</v>
      </c>
      <c r="C490" t="s">
        <v>298</v>
      </c>
    </row>
    <row r="491" spans="1:3" x14ac:dyDescent="0.25">
      <c r="A491" t="s">
        <v>544</v>
      </c>
      <c r="B491">
        <v>12</v>
      </c>
      <c r="C491" t="s">
        <v>298</v>
      </c>
    </row>
    <row r="492" spans="1:3" x14ac:dyDescent="0.25">
      <c r="A492" t="s">
        <v>544</v>
      </c>
      <c r="B492">
        <v>1201</v>
      </c>
      <c r="C492" t="s">
        <v>298</v>
      </c>
    </row>
    <row r="493" spans="1:3" x14ac:dyDescent="0.25">
      <c r="A493" t="s">
        <v>544</v>
      </c>
      <c r="B493">
        <v>1205</v>
      </c>
      <c r="C493" t="s">
        <v>298</v>
      </c>
    </row>
    <row r="494" spans="1:3" x14ac:dyDescent="0.25">
      <c r="A494" t="s">
        <v>544</v>
      </c>
      <c r="B494">
        <v>1206</v>
      </c>
      <c r="C494" t="s">
        <v>298</v>
      </c>
    </row>
    <row r="495" spans="1:3" x14ac:dyDescent="0.25">
      <c r="A495" t="s">
        <v>544</v>
      </c>
      <c r="B495">
        <v>1211</v>
      </c>
      <c r="C495" t="s">
        <v>298</v>
      </c>
    </row>
    <row r="496" spans="1:3" x14ac:dyDescent="0.25">
      <c r="A496" t="s">
        <v>544</v>
      </c>
      <c r="B496">
        <v>1215</v>
      </c>
      <c r="C496" t="s">
        <v>298</v>
      </c>
    </row>
    <row r="497" spans="1:3" x14ac:dyDescent="0.25">
      <c r="A497" t="s">
        <v>544</v>
      </c>
      <c r="B497">
        <v>1216</v>
      </c>
      <c r="C497" t="s">
        <v>298</v>
      </c>
    </row>
    <row r="498" spans="1:3" x14ac:dyDescent="0.25">
      <c r="A498" t="s">
        <v>544</v>
      </c>
      <c r="B498">
        <v>1221</v>
      </c>
      <c r="C498" t="s">
        <v>298</v>
      </c>
    </row>
    <row r="499" spans="1:3" x14ac:dyDescent="0.25">
      <c r="A499" t="s">
        <v>544</v>
      </c>
      <c r="B499">
        <v>1225</v>
      </c>
      <c r="C499" t="s">
        <v>298</v>
      </c>
    </row>
    <row r="500" spans="1:3" x14ac:dyDescent="0.25">
      <c r="A500" t="s">
        <v>544</v>
      </c>
      <c r="B500">
        <v>1226</v>
      </c>
      <c r="C500" t="s">
        <v>298</v>
      </c>
    </row>
    <row r="501" spans="1:3" x14ac:dyDescent="0.25">
      <c r="A501" t="s">
        <v>544</v>
      </c>
      <c r="B501">
        <v>1231</v>
      </c>
      <c r="C501" t="s">
        <v>298</v>
      </c>
    </row>
    <row r="502" spans="1:3" x14ac:dyDescent="0.25">
      <c r="A502" t="s">
        <v>544</v>
      </c>
      <c r="B502">
        <v>1235</v>
      </c>
      <c r="C502" t="s">
        <v>298</v>
      </c>
    </row>
    <row r="503" spans="1:3" x14ac:dyDescent="0.25">
      <c r="A503" t="s">
        <v>544</v>
      </c>
      <c r="B503">
        <v>1236</v>
      </c>
      <c r="C503" t="s">
        <v>298</v>
      </c>
    </row>
    <row r="504" spans="1:3" x14ac:dyDescent="0.25">
      <c r="A504" t="s">
        <v>544</v>
      </c>
      <c r="B504">
        <v>1261</v>
      </c>
      <c r="C504" t="s">
        <v>298</v>
      </c>
    </row>
    <row r="505" spans="1:3" x14ac:dyDescent="0.25">
      <c r="A505" t="s">
        <v>544</v>
      </c>
      <c r="B505">
        <v>1265</v>
      </c>
      <c r="C505" t="s">
        <v>298</v>
      </c>
    </row>
    <row r="506" spans="1:3" x14ac:dyDescent="0.25">
      <c r="A506" t="s">
        <v>544</v>
      </c>
      <c r="B506">
        <v>1266</v>
      </c>
      <c r="C506" t="s">
        <v>298</v>
      </c>
    </row>
    <row r="507" spans="1:3" x14ac:dyDescent="0.25">
      <c r="A507" t="s">
        <v>544</v>
      </c>
      <c r="B507">
        <v>20</v>
      </c>
      <c r="C507" t="s">
        <v>298</v>
      </c>
    </row>
    <row r="508" spans="1:3" x14ac:dyDescent="0.25">
      <c r="A508" t="s">
        <v>544</v>
      </c>
      <c r="B508">
        <v>21</v>
      </c>
      <c r="C508" t="s">
        <v>298</v>
      </c>
    </row>
    <row r="509" spans="1:3" x14ac:dyDescent="0.25">
      <c r="A509" t="s">
        <v>544</v>
      </c>
      <c r="B509">
        <v>22</v>
      </c>
      <c r="C509" t="s">
        <v>298</v>
      </c>
    </row>
    <row r="510" spans="1:3" x14ac:dyDescent="0.25">
      <c r="A510" t="s">
        <v>544</v>
      </c>
      <c r="B510">
        <v>2300</v>
      </c>
      <c r="C510" t="s">
        <v>298</v>
      </c>
    </row>
    <row r="511" spans="1:3" x14ac:dyDescent="0.25">
      <c r="A511" t="s">
        <v>544</v>
      </c>
      <c r="B511">
        <v>2305</v>
      </c>
      <c r="C511" t="s">
        <v>298</v>
      </c>
    </row>
    <row r="512" spans="1:3" x14ac:dyDescent="0.25">
      <c r="A512" t="s">
        <v>544</v>
      </c>
      <c r="B512">
        <v>30</v>
      </c>
      <c r="C512" t="s">
        <v>298</v>
      </c>
    </row>
    <row r="513" spans="1:3" x14ac:dyDescent="0.25">
      <c r="A513" t="s">
        <v>544</v>
      </c>
      <c r="B513">
        <v>31</v>
      </c>
      <c r="C513" t="s">
        <v>298</v>
      </c>
    </row>
    <row r="514" spans="1:3" x14ac:dyDescent="0.25">
      <c r="A514" t="s">
        <v>544</v>
      </c>
      <c r="B514">
        <v>32</v>
      </c>
      <c r="C514" t="s">
        <v>298</v>
      </c>
    </row>
    <row r="515" spans="1:3" x14ac:dyDescent="0.25">
      <c r="A515" t="s">
        <v>544</v>
      </c>
      <c r="B515">
        <v>40</v>
      </c>
      <c r="C515" t="s">
        <v>298</v>
      </c>
    </row>
    <row r="516" spans="1:3" x14ac:dyDescent="0.25">
      <c r="A516" t="s">
        <v>544</v>
      </c>
      <c r="B516">
        <v>41</v>
      </c>
      <c r="C516" t="s">
        <v>298</v>
      </c>
    </row>
    <row r="517" spans="1:3" x14ac:dyDescent="0.25">
      <c r="A517" t="s">
        <v>544</v>
      </c>
      <c r="B517">
        <v>42</v>
      </c>
      <c r="C517" t="s">
        <v>298</v>
      </c>
    </row>
    <row r="518" spans="1:3" x14ac:dyDescent="0.25">
      <c r="A518" t="s">
        <v>544</v>
      </c>
      <c r="B518">
        <v>60</v>
      </c>
      <c r="C518" t="s">
        <v>298</v>
      </c>
    </row>
    <row r="519" spans="1:3" x14ac:dyDescent="0.25">
      <c r="A519" t="s">
        <v>544</v>
      </c>
      <c r="B519">
        <v>61</v>
      </c>
      <c r="C519" t="s">
        <v>298</v>
      </c>
    </row>
    <row r="520" spans="1:3" x14ac:dyDescent="0.25">
      <c r="A520" t="s">
        <v>544</v>
      </c>
      <c r="B520">
        <v>62</v>
      </c>
      <c r="C520" t="s">
        <v>298</v>
      </c>
    </row>
    <row r="521" spans="1:3" x14ac:dyDescent="0.25">
      <c r="A521" t="s">
        <v>545</v>
      </c>
      <c r="B521">
        <v>3015</v>
      </c>
      <c r="C521" t="s">
        <v>298</v>
      </c>
    </row>
    <row r="522" spans="1:3" x14ac:dyDescent="0.25">
      <c r="A522" t="s">
        <v>546</v>
      </c>
      <c r="B522" t="s">
        <v>298</v>
      </c>
      <c r="C522" t="s">
        <v>298</v>
      </c>
    </row>
    <row r="523" spans="1:3" x14ac:dyDescent="0.25">
      <c r="A523" t="s">
        <v>546</v>
      </c>
      <c r="B523">
        <v>1104</v>
      </c>
      <c r="C523" t="s">
        <v>547</v>
      </c>
    </row>
    <row r="524" spans="1:3" x14ac:dyDescent="0.25">
      <c r="A524" t="s">
        <v>546</v>
      </c>
      <c r="B524">
        <v>1175</v>
      </c>
      <c r="C524" t="s">
        <v>298</v>
      </c>
    </row>
    <row r="525" spans="1:3" x14ac:dyDescent="0.25">
      <c r="A525" t="s">
        <v>546</v>
      </c>
      <c r="B525">
        <v>1180</v>
      </c>
      <c r="C525" t="s">
        <v>298</v>
      </c>
    </row>
    <row r="526" spans="1:3" x14ac:dyDescent="0.25">
      <c r="A526" t="s">
        <v>546</v>
      </c>
      <c r="B526">
        <v>1191</v>
      </c>
      <c r="C526" t="s">
        <v>298</v>
      </c>
    </row>
    <row r="527" spans="1:3" x14ac:dyDescent="0.25">
      <c r="A527" t="s">
        <v>548</v>
      </c>
      <c r="B527" t="s">
        <v>298</v>
      </c>
      <c r="C527" t="s">
        <v>446</v>
      </c>
    </row>
    <row r="528" spans="1:3" x14ac:dyDescent="0.25">
      <c r="A528" t="s">
        <v>548</v>
      </c>
      <c r="B528" t="s">
        <v>298</v>
      </c>
      <c r="C528" t="s">
        <v>549</v>
      </c>
    </row>
    <row r="529" spans="1:3" x14ac:dyDescent="0.25">
      <c r="A529" t="s">
        <v>548</v>
      </c>
      <c r="B529" t="s">
        <v>298</v>
      </c>
      <c r="C529" t="s">
        <v>550</v>
      </c>
    </row>
    <row r="530" spans="1:3" x14ac:dyDescent="0.25">
      <c r="A530" t="s">
        <v>551</v>
      </c>
      <c r="B530" t="s">
        <v>298</v>
      </c>
      <c r="C530" t="s">
        <v>552</v>
      </c>
    </row>
    <row r="531" spans="1:3" x14ac:dyDescent="0.25">
      <c r="A531" t="s">
        <v>551</v>
      </c>
      <c r="B531">
        <v>4055</v>
      </c>
      <c r="C531" t="s">
        <v>553</v>
      </c>
    </row>
    <row r="532" spans="1:3" x14ac:dyDescent="0.25">
      <c r="A532" t="s">
        <v>554</v>
      </c>
      <c r="B532" t="s">
        <v>298</v>
      </c>
      <c r="C532" t="s">
        <v>298</v>
      </c>
    </row>
    <row r="533" spans="1:3" x14ac:dyDescent="0.25">
      <c r="A533" t="s">
        <v>554</v>
      </c>
      <c r="B533" t="s">
        <v>298</v>
      </c>
      <c r="C533" t="s">
        <v>555</v>
      </c>
    </row>
    <row r="534" spans="1:3" x14ac:dyDescent="0.25">
      <c r="A534" t="s">
        <v>554</v>
      </c>
      <c r="B534" t="s">
        <v>298</v>
      </c>
      <c r="C534" t="s">
        <v>556</v>
      </c>
    </row>
    <row r="535" spans="1:3" x14ac:dyDescent="0.25">
      <c r="A535" t="s">
        <v>554</v>
      </c>
      <c r="B535" t="s">
        <v>298</v>
      </c>
      <c r="C535" t="s">
        <v>557</v>
      </c>
    </row>
    <row r="536" spans="1:3" x14ac:dyDescent="0.25">
      <c r="A536" t="s">
        <v>554</v>
      </c>
      <c r="B536" t="s">
        <v>298</v>
      </c>
      <c r="C536" t="s">
        <v>525</v>
      </c>
    </row>
    <row r="537" spans="1:3" x14ac:dyDescent="0.25">
      <c r="A537" t="s">
        <v>554</v>
      </c>
      <c r="B537" t="s">
        <v>298</v>
      </c>
      <c r="C537" t="s">
        <v>558</v>
      </c>
    </row>
    <row r="538" spans="1:3" x14ac:dyDescent="0.25">
      <c r="A538" t="s">
        <v>554</v>
      </c>
      <c r="B538" t="s">
        <v>298</v>
      </c>
      <c r="C538" t="s">
        <v>559</v>
      </c>
    </row>
    <row r="539" spans="1:3" x14ac:dyDescent="0.25">
      <c r="A539" t="s">
        <v>554</v>
      </c>
      <c r="B539" t="s">
        <v>298</v>
      </c>
      <c r="C539" t="s">
        <v>560</v>
      </c>
    </row>
    <row r="540" spans="1:3" x14ac:dyDescent="0.25">
      <c r="A540" t="s">
        <v>554</v>
      </c>
      <c r="B540" t="s">
        <v>298</v>
      </c>
      <c r="C540" t="s">
        <v>561</v>
      </c>
    </row>
    <row r="541" spans="1:3" x14ac:dyDescent="0.25">
      <c r="A541" t="s">
        <v>554</v>
      </c>
      <c r="B541" t="s">
        <v>298</v>
      </c>
      <c r="C541" t="s">
        <v>451</v>
      </c>
    </row>
    <row r="542" spans="1:3" x14ac:dyDescent="0.25">
      <c r="A542" t="s">
        <v>554</v>
      </c>
      <c r="B542" t="s">
        <v>298</v>
      </c>
      <c r="C542" t="s">
        <v>562</v>
      </c>
    </row>
    <row r="543" spans="1:3" x14ac:dyDescent="0.25">
      <c r="A543" t="s">
        <v>554</v>
      </c>
      <c r="B543" t="s">
        <v>298</v>
      </c>
      <c r="C543" t="s">
        <v>563</v>
      </c>
    </row>
    <row r="544" spans="1:3" x14ac:dyDescent="0.25">
      <c r="A544" t="s">
        <v>554</v>
      </c>
      <c r="B544" t="s">
        <v>298</v>
      </c>
      <c r="C544" t="s">
        <v>564</v>
      </c>
    </row>
    <row r="545" spans="1:3" x14ac:dyDescent="0.25">
      <c r="A545" t="s">
        <v>554</v>
      </c>
      <c r="B545" t="s">
        <v>298</v>
      </c>
      <c r="C545" t="s">
        <v>565</v>
      </c>
    </row>
    <row r="546" spans="1:3" x14ac:dyDescent="0.25">
      <c r="A546" t="s">
        <v>554</v>
      </c>
      <c r="B546" t="s">
        <v>298</v>
      </c>
      <c r="C546" t="s">
        <v>453</v>
      </c>
    </row>
    <row r="547" spans="1:3" x14ac:dyDescent="0.25">
      <c r="A547" t="s">
        <v>554</v>
      </c>
      <c r="B547" t="s">
        <v>298</v>
      </c>
      <c r="C547" t="s">
        <v>299</v>
      </c>
    </row>
    <row r="548" spans="1:3" x14ac:dyDescent="0.25">
      <c r="A548" t="s">
        <v>554</v>
      </c>
      <c r="B548" t="s">
        <v>298</v>
      </c>
      <c r="C548" t="s">
        <v>566</v>
      </c>
    </row>
    <row r="549" spans="1:3" x14ac:dyDescent="0.25">
      <c r="A549" t="s">
        <v>554</v>
      </c>
      <c r="B549" t="s">
        <v>298</v>
      </c>
      <c r="C549" t="s">
        <v>567</v>
      </c>
    </row>
    <row r="550" spans="1:3" x14ac:dyDescent="0.25">
      <c r="A550" t="s">
        <v>554</v>
      </c>
      <c r="B550" t="s">
        <v>298</v>
      </c>
      <c r="C550" t="s">
        <v>568</v>
      </c>
    </row>
    <row r="551" spans="1:3" x14ac:dyDescent="0.25">
      <c r="A551" t="s">
        <v>554</v>
      </c>
      <c r="B551" t="s">
        <v>298</v>
      </c>
      <c r="C551" t="s">
        <v>569</v>
      </c>
    </row>
    <row r="552" spans="1:3" x14ac:dyDescent="0.25">
      <c r="A552" t="s">
        <v>554</v>
      </c>
      <c r="B552" t="s">
        <v>298</v>
      </c>
      <c r="C552" t="s">
        <v>570</v>
      </c>
    </row>
    <row r="553" spans="1:3" x14ac:dyDescent="0.25">
      <c r="A553" t="s">
        <v>554</v>
      </c>
      <c r="B553" t="s">
        <v>298</v>
      </c>
      <c r="C553" t="s">
        <v>403</v>
      </c>
    </row>
    <row r="554" spans="1:3" x14ac:dyDescent="0.25">
      <c r="A554" t="s">
        <v>554</v>
      </c>
      <c r="B554" t="s">
        <v>298</v>
      </c>
      <c r="C554" t="s">
        <v>571</v>
      </c>
    </row>
    <row r="555" spans="1:3" x14ac:dyDescent="0.25">
      <c r="A555" t="s">
        <v>554</v>
      </c>
      <c r="B555" t="s">
        <v>298</v>
      </c>
      <c r="C555" t="s">
        <v>365</v>
      </c>
    </row>
    <row r="556" spans="1:3" x14ac:dyDescent="0.25">
      <c r="A556" t="s">
        <v>554</v>
      </c>
      <c r="B556" t="s">
        <v>298</v>
      </c>
      <c r="C556" t="s">
        <v>304</v>
      </c>
    </row>
    <row r="557" spans="1:3" x14ac:dyDescent="0.25">
      <c r="A557" t="s">
        <v>554</v>
      </c>
      <c r="B557" t="s">
        <v>298</v>
      </c>
      <c r="C557" t="s">
        <v>361</v>
      </c>
    </row>
    <row r="558" spans="1:3" x14ac:dyDescent="0.25">
      <c r="A558" t="s">
        <v>554</v>
      </c>
      <c r="B558" t="s">
        <v>298</v>
      </c>
      <c r="C558" t="s">
        <v>455</v>
      </c>
    </row>
    <row r="559" spans="1:3" x14ac:dyDescent="0.25">
      <c r="A559" t="s">
        <v>554</v>
      </c>
      <c r="B559" t="s">
        <v>298</v>
      </c>
      <c r="C559" t="s">
        <v>572</v>
      </c>
    </row>
    <row r="560" spans="1:3" x14ac:dyDescent="0.25">
      <c r="A560" t="s">
        <v>554</v>
      </c>
      <c r="B560" t="s">
        <v>298</v>
      </c>
      <c r="C560" t="s">
        <v>573</v>
      </c>
    </row>
    <row r="561" spans="1:3" x14ac:dyDescent="0.25">
      <c r="A561" t="s">
        <v>554</v>
      </c>
      <c r="B561" t="s">
        <v>298</v>
      </c>
      <c r="C561" t="s">
        <v>574</v>
      </c>
    </row>
    <row r="562" spans="1:3" x14ac:dyDescent="0.25">
      <c r="A562" t="s">
        <v>554</v>
      </c>
      <c r="B562" t="s">
        <v>298</v>
      </c>
      <c r="C562" t="s">
        <v>575</v>
      </c>
    </row>
    <row r="563" spans="1:3" x14ac:dyDescent="0.25">
      <c r="A563" t="s">
        <v>554</v>
      </c>
      <c r="B563" t="s">
        <v>298</v>
      </c>
      <c r="C563" t="s">
        <v>306</v>
      </c>
    </row>
    <row r="564" spans="1:3" x14ac:dyDescent="0.25">
      <c r="A564" t="s">
        <v>554</v>
      </c>
      <c r="B564" t="s">
        <v>298</v>
      </c>
      <c r="C564" t="s">
        <v>307</v>
      </c>
    </row>
    <row r="565" spans="1:3" x14ac:dyDescent="0.25">
      <c r="A565" t="s">
        <v>554</v>
      </c>
      <c r="B565" t="s">
        <v>298</v>
      </c>
      <c r="C565" t="s">
        <v>308</v>
      </c>
    </row>
    <row r="566" spans="1:3" x14ac:dyDescent="0.25">
      <c r="A566" t="s">
        <v>554</v>
      </c>
      <c r="B566" t="s">
        <v>298</v>
      </c>
      <c r="C566" t="s">
        <v>310</v>
      </c>
    </row>
    <row r="567" spans="1:3" x14ac:dyDescent="0.25">
      <c r="A567" t="s">
        <v>554</v>
      </c>
      <c r="B567" t="s">
        <v>298</v>
      </c>
      <c r="C567" t="s">
        <v>311</v>
      </c>
    </row>
    <row r="568" spans="1:3" x14ac:dyDescent="0.25">
      <c r="A568" t="s">
        <v>554</v>
      </c>
      <c r="B568" t="s">
        <v>298</v>
      </c>
      <c r="C568" t="s">
        <v>340</v>
      </c>
    </row>
    <row r="569" spans="1:3" x14ac:dyDescent="0.25">
      <c r="A569" t="s">
        <v>554</v>
      </c>
      <c r="B569" t="s">
        <v>298</v>
      </c>
      <c r="C569" t="s">
        <v>341</v>
      </c>
    </row>
    <row r="570" spans="1:3" x14ac:dyDescent="0.25">
      <c r="A570" t="s">
        <v>554</v>
      </c>
      <c r="B570" t="s">
        <v>298</v>
      </c>
      <c r="C570" t="s">
        <v>342</v>
      </c>
    </row>
    <row r="571" spans="1:3" x14ac:dyDescent="0.25">
      <c r="A571" t="s">
        <v>554</v>
      </c>
      <c r="B571" t="s">
        <v>298</v>
      </c>
      <c r="C571" t="s">
        <v>343</v>
      </c>
    </row>
    <row r="572" spans="1:3" x14ac:dyDescent="0.25">
      <c r="A572" t="s">
        <v>554</v>
      </c>
      <c r="B572" t="s">
        <v>298</v>
      </c>
      <c r="C572" t="s">
        <v>312</v>
      </c>
    </row>
    <row r="573" spans="1:3" x14ac:dyDescent="0.25">
      <c r="A573" t="s">
        <v>554</v>
      </c>
      <c r="B573" t="s">
        <v>298</v>
      </c>
      <c r="C573" t="s">
        <v>313</v>
      </c>
    </row>
    <row r="574" spans="1:3" x14ac:dyDescent="0.25">
      <c r="A574" t="s">
        <v>554</v>
      </c>
      <c r="B574" t="s">
        <v>298</v>
      </c>
      <c r="C574" t="s">
        <v>315</v>
      </c>
    </row>
    <row r="575" spans="1:3" x14ac:dyDescent="0.25">
      <c r="A575" t="s">
        <v>554</v>
      </c>
      <c r="B575" t="s">
        <v>298</v>
      </c>
      <c r="C575" t="s">
        <v>323</v>
      </c>
    </row>
    <row r="576" spans="1:3" x14ac:dyDescent="0.25">
      <c r="A576" t="s">
        <v>554</v>
      </c>
      <c r="B576" t="s">
        <v>298</v>
      </c>
      <c r="C576" t="s">
        <v>531</v>
      </c>
    </row>
    <row r="577" spans="1:3" x14ac:dyDescent="0.25">
      <c r="A577" t="s">
        <v>554</v>
      </c>
      <c r="B577" t="s">
        <v>298</v>
      </c>
      <c r="C577" t="s">
        <v>326</v>
      </c>
    </row>
    <row r="578" spans="1:3" x14ac:dyDescent="0.25">
      <c r="A578" t="s">
        <v>554</v>
      </c>
      <c r="B578" t="s">
        <v>298</v>
      </c>
      <c r="C578" t="s">
        <v>352</v>
      </c>
    </row>
    <row r="579" spans="1:3" x14ac:dyDescent="0.25">
      <c r="A579" t="s">
        <v>554</v>
      </c>
      <c r="B579" t="s">
        <v>298</v>
      </c>
      <c r="C579" t="s">
        <v>327</v>
      </c>
    </row>
    <row r="580" spans="1:3" x14ac:dyDescent="0.25">
      <c r="A580" t="s">
        <v>554</v>
      </c>
      <c r="B580" t="s">
        <v>298</v>
      </c>
      <c r="C580" t="s">
        <v>357</v>
      </c>
    </row>
    <row r="581" spans="1:3" x14ac:dyDescent="0.25">
      <c r="A581" t="s">
        <v>554</v>
      </c>
      <c r="B581" t="s">
        <v>298</v>
      </c>
      <c r="C581" t="s">
        <v>329</v>
      </c>
    </row>
    <row r="582" spans="1:3" x14ac:dyDescent="0.25">
      <c r="A582" t="s">
        <v>554</v>
      </c>
      <c r="B582" t="s">
        <v>298</v>
      </c>
      <c r="C582" t="s">
        <v>330</v>
      </c>
    </row>
    <row r="583" spans="1:3" x14ac:dyDescent="0.25">
      <c r="A583" t="s">
        <v>554</v>
      </c>
      <c r="B583" t="s">
        <v>298</v>
      </c>
      <c r="C583" t="s">
        <v>534</v>
      </c>
    </row>
    <row r="584" spans="1:3" x14ac:dyDescent="0.25">
      <c r="A584" t="s">
        <v>554</v>
      </c>
      <c r="B584" t="s">
        <v>298</v>
      </c>
      <c r="C584" t="s">
        <v>331</v>
      </c>
    </row>
    <row r="585" spans="1:3" x14ac:dyDescent="0.25">
      <c r="A585" t="s">
        <v>554</v>
      </c>
      <c r="B585" t="s">
        <v>298</v>
      </c>
      <c r="C585" t="s">
        <v>576</v>
      </c>
    </row>
    <row r="586" spans="1:3" x14ac:dyDescent="0.25">
      <c r="A586" t="s">
        <v>554</v>
      </c>
      <c r="B586" t="s">
        <v>298</v>
      </c>
      <c r="C586" t="s">
        <v>577</v>
      </c>
    </row>
    <row r="587" spans="1:3" x14ac:dyDescent="0.25">
      <c r="A587" t="s">
        <v>554</v>
      </c>
      <c r="B587" t="s">
        <v>298</v>
      </c>
      <c r="C587" t="s">
        <v>332</v>
      </c>
    </row>
    <row r="588" spans="1:3" x14ac:dyDescent="0.25">
      <c r="A588" t="s">
        <v>554</v>
      </c>
      <c r="B588" t="s">
        <v>298</v>
      </c>
      <c r="C588" t="s">
        <v>578</v>
      </c>
    </row>
    <row r="589" spans="1:3" x14ac:dyDescent="0.25">
      <c r="A589" t="s">
        <v>554</v>
      </c>
      <c r="B589" t="s">
        <v>298</v>
      </c>
      <c r="C589" t="s">
        <v>333</v>
      </c>
    </row>
    <row r="590" spans="1:3" x14ac:dyDescent="0.25">
      <c r="A590" t="s">
        <v>554</v>
      </c>
      <c r="B590" t="s">
        <v>298</v>
      </c>
      <c r="C590" t="s">
        <v>353</v>
      </c>
    </row>
    <row r="591" spans="1:3" x14ac:dyDescent="0.25">
      <c r="A591" t="s">
        <v>554</v>
      </c>
      <c r="B591" t="s">
        <v>298</v>
      </c>
      <c r="C591" t="s">
        <v>334</v>
      </c>
    </row>
    <row r="592" spans="1:3" x14ac:dyDescent="0.25">
      <c r="A592" t="s">
        <v>554</v>
      </c>
      <c r="B592" t="s">
        <v>298</v>
      </c>
      <c r="C592" t="s">
        <v>335</v>
      </c>
    </row>
    <row r="593" spans="1:3" x14ac:dyDescent="0.25">
      <c r="A593" t="s">
        <v>554</v>
      </c>
      <c r="B593" t="s">
        <v>298</v>
      </c>
      <c r="C593" t="s">
        <v>336</v>
      </c>
    </row>
    <row r="594" spans="1:3" x14ac:dyDescent="0.25">
      <c r="A594" t="s">
        <v>554</v>
      </c>
      <c r="B594" t="s">
        <v>298</v>
      </c>
      <c r="C594" t="s">
        <v>351</v>
      </c>
    </row>
    <row r="595" spans="1:3" x14ac:dyDescent="0.25">
      <c r="A595" t="s">
        <v>554</v>
      </c>
      <c r="B595" t="s">
        <v>298</v>
      </c>
      <c r="C595" t="s">
        <v>579</v>
      </c>
    </row>
    <row r="596" spans="1:3" x14ac:dyDescent="0.25">
      <c r="A596" t="s">
        <v>554</v>
      </c>
      <c r="B596" t="s">
        <v>298</v>
      </c>
      <c r="C596" t="s">
        <v>512</v>
      </c>
    </row>
    <row r="597" spans="1:3" x14ac:dyDescent="0.25">
      <c r="A597" t="s">
        <v>554</v>
      </c>
      <c r="B597" t="s">
        <v>298</v>
      </c>
      <c r="C597" t="s">
        <v>337</v>
      </c>
    </row>
    <row r="598" spans="1:3" x14ac:dyDescent="0.25">
      <c r="A598" t="s">
        <v>554</v>
      </c>
      <c r="B598" t="s">
        <v>298</v>
      </c>
      <c r="C598" t="s">
        <v>362</v>
      </c>
    </row>
    <row r="599" spans="1:3" x14ac:dyDescent="0.25">
      <c r="A599" t="s">
        <v>554</v>
      </c>
      <c r="B599" t="s">
        <v>298</v>
      </c>
      <c r="C599" t="s">
        <v>580</v>
      </c>
    </row>
    <row r="600" spans="1:3" x14ac:dyDescent="0.25">
      <c r="A600" t="s">
        <v>554</v>
      </c>
      <c r="B600" t="s">
        <v>298</v>
      </c>
      <c r="C600" t="s">
        <v>338</v>
      </c>
    </row>
    <row r="601" spans="1:3" x14ac:dyDescent="0.25">
      <c r="A601" t="s">
        <v>554</v>
      </c>
      <c r="B601" t="s">
        <v>581</v>
      </c>
      <c r="C601" t="s">
        <v>305</v>
      </c>
    </row>
    <row r="602" spans="1:3" x14ac:dyDescent="0.25">
      <c r="A602" t="s">
        <v>554</v>
      </c>
      <c r="B602">
        <v>4197</v>
      </c>
      <c r="C602" t="s">
        <v>582</v>
      </c>
    </row>
    <row r="603" spans="1:3" x14ac:dyDescent="0.25">
      <c r="A603" t="s">
        <v>554</v>
      </c>
      <c r="B603">
        <v>5110</v>
      </c>
      <c r="C603" t="s">
        <v>307</v>
      </c>
    </row>
    <row r="604" spans="1:3" x14ac:dyDescent="0.25">
      <c r="A604" t="s">
        <v>554</v>
      </c>
      <c r="B604">
        <v>5115</v>
      </c>
      <c r="C604" t="s">
        <v>308</v>
      </c>
    </row>
    <row r="605" spans="1:3" x14ac:dyDescent="0.25">
      <c r="A605" t="s">
        <v>554</v>
      </c>
      <c r="B605">
        <v>5120</v>
      </c>
      <c r="C605" t="s">
        <v>307</v>
      </c>
    </row>
    <row r="606" spans="1:3" x14ac:dyDescent="0.25">
      <c r="A606" t="s">
        <v>554</v>
      </c>
      <c r="B606">
        <v>5120</v>
      </c>
      <c r="C606" t="s">
        <v>310</v>
      </c>
    </row>
    <row r="607" spans="1:3" x14ac:dyDescent="0.25">
      <c r="A607" t="s">
        <v>554</v>
      </c>
      <c r="B607">
        <v>5125</v>
      </c>
      <c r="C607" t="s">
        <v>311</v>
      </c>
    </row>
    <row r="608" spans="1:3" x14ac:dyDescent="0.25">
      <c r="A608" t="s">
        <v>554</v>
      </c>
      <c r="B608">
        <v>5130</v>
      </c>
      <c r="C608" t="s">
        <v>340</v>
      </c>
    </row>
    <row r="609" spans="1:3" x14ac:dyDescent="0.25">
      <c r="A609" t="s">
        <v>554</v>
      </c>
      <c r="B609">
        <v>5140</v>
      </c>
      <c r="C609" t="s">
        <v>341</v>
      </c>
    </row>
    <row r="610" spans="1:3" x14ac:dyDescent="0.25">
      <c r="A610" t="s">
        <v>554</v>
      </c>
      <c r="B610">
        <v>5150</v>
      </c>
      <c r="C610" t="s">
        <v>342</v>
      </c>
    </row>
    <row r="611" spans="1:3" x14ac:dyDescent="0.25">
      <c r="A611" t="s">
        <v>554</v>
      </c>
      <c r="B611">
        <v>5160</v>
      </c>
      <c r="C611" t="s">
        <v>343</v>
      </c>
    </row>
    <row r="612" spans="1:3" x14ac:dyDescent="0.25">
      <c r="A612" t="s">
        <v>554</v>
      </c>
      <c r="B612">
        <v>5210</v>
      </c>
      <c r="C612" t="s">
        <v>574</v>
      </c>
    </row>
    <row r="613" spans="1:3" x14ac:dyDescent="0.25">
      <c r="A613" t="s">
        <v>554</v>
      </c>
      <c r="B613">
        <v>5210</v>
      </c>
      <c r="C613" t="s">
        <v>307</v>
      </c>
    </row>
    <row r="614" spans="1:3" x14ac:dyDescent="0.25">
      <c r="A614" t="s">
        <v>554</v>
      </c>
      <c r="B614">
        <v>5210</v>
      </c>
      <c r="C614" t="s">
        <v>583</v>
      </c>
    </row>
    <row r="615" spans="1:3" x14ac:dyDescent="0.25">
      <c r="A615" t="s">
        <v>554</v>
      </c>
      <c r="B615">
        <v>5210</v>
      </c>
      <c r="C615" t="s">
        <v>322</v>
      </c>
    </row>
    <row r="616" spans="1:3" x14ac:dyDescent="0.25">
      <c r="A616" t="s">
        <v>554</v>
      </c>
      <c r="B616">
        <v>5260</v>
      </c>
      <c r="C616" t="s">
        <v>309</v>
      </c>
    </row>
    <row r="617" spans="1:3" x14ac:dyDescent="0.25">
      <c r="A617" t="s">
        <v>554</v>
      </c>
      <c r="B617">
        <v>5270</v>
      </c>
      <c r="C617" t="s">
        <v>312</v>
      </c>
    </row>
    <row r="618" spans="1:3" x14ac:dyDescent="0.25">
      <c r="A618" t="s">
        <v>554</v>
      </c>
      <c r="B618">
        <v>5290</v>
      </c>
      <c r="C618" t="s">
        <v>309</v>
      </c>
    </row>
    <row r="619" spans="1:3" x14ac:dyDescent="0.25">
      <c r="A619" t="s">
        <v>554</v>
      </c>
      <c r="B619">
        <v>5290</v>
      </c>
      <c r="C619" t="s">
        <v>313</v>
      </c>
    </row>
    <row r="620" spans="1:3" x14ac:dyDescent="0.25">
      <c r="A620" t="s">
        <v>554</v>
      </c>
      <c r="B620">
        <v>5300</v>
      </c>
      <c r="C620" t="s">
        <v>584</v>
      </c>
    </row>
    <row r="621" spans="1:3" x14ac:dyDescent="0.25">
      <c r="A621" t="s">
        <v>554</v>
      </c>
      <c r="B621">
        <v>5301</v>
      </c>
      <c r="C621" t="s">
        <v>584</v>
      </c>
    </row>
    <row r="622" spans="1:3" x14ac:dyDescent="0.25">
      <c r="A622" t="s">
        <v>554</v>
      </c>
      <c r="B622">
        <v>5302</v>
      </c>
      <c r="C622" t="s">
        <v>584</v>
      </c>
    </row>
    <row r="623" spans="1:3" x14ac:dyDescent="0.25">
      <c r="A623" t="s">
        <v>554</v>
      </c>
      <c r="B623">
        <v>5303</v>
      </c>
      <c r="C623" t="s">
        <v>585</v>
      </c>
    </row>
    <row r="624" spans="1:3" x14ac:dyDescent="0.25">
      <c r="A624" t="s">
        <v>554</v>
      </c>
      <c r="B624">
        <v>5310</v>
      </c>
      <c r="C624" t="s">
        <v>586</v>
      </c>
    </row>
    <row r="625" spans="1:3" x14ac:dyDescent="0.25">
      <c r="A625" t="s">
        <v>554</v>
      </c>
      <c r="B625">
        <v>5311</v>
      </c>
      <c r="C625" t="s">
        <v>586</v>
      </c>
    </row>
    <row r="626" spans="1:3" x14ac:dyDescent="0.25">
      <c r="A626" t="s">
        <v>554</v>
      </c>
      <c r="B626">
        <v>5312</v>
      </c>
      <c r="C626" t="s">
        <v>586</v>
      </c>
    </row>
    <row r="627" spans="1:3" x14ac:dyDescent="0.25">
      <c r="A627" t="s">
        <v>554</v>
      </c>
      <c r="B627">
        <v>5313</v>
      </c>
      <c r="C627" t="s">
        <v>586</v>
      </c>
    </row>
    <row r="628" spans="1:3" x14ac:dyDescent="0.25">
      <c r="A628" t="s">
        <v>554</v>
      </c>
      <c r="B628">
        <v>5314</v>
      </c>
      <c r="C628" t="s">
        <v>586</v>
      </c>
    </row>
    <row r="629" spans="1:3" x14ac:dyDescent="0.25">
      <c r="A629" t="s">
        <v>554</v>
      </c>
      <c r="B629">
        <v>5320</v>
      </c>
      <c r="C629" t="s">
        <v>587</v>
      </c>
    </row>
    <row r="630" spans="1:3" x14ac:dyDescent="0.25">
      <c r="A630" t="s">
        <v>554</v>
      </c>
      <c r="B630">
        <v>5321</v>
      </c>
      <c r="C630" t="s">
        <v>588</v>
      </c>
    </row>
    <row r="631" spans="1:3" x14ac:dyDescent="0.25">
      <c r="A631" t="s">
        <v>554</v>
      </c>
      <c r="B631">
        <v>5322</v>
      </c>
      <c r="C631" t="s">
        <v>589</v>
      </c>
    </row>
    <row r="632" spans="1:3" x14ac:dyDescent="0.25">
      <c r="A632" t="s">
        <v>554</v>
      </c>
      <c r="B632">
        <v>5323</v>
      </c>
      <c r="C632" t="s">
        <v>574</v>
      </c>
    </row>
    <row r="633" spans="1:3" x14ac:dyDescent="0.25">
      <c r="A633" t="s">
        <v>554</v>
      </c>
      <c r="B633">
        <v>5324</v>
      </c>
      <c r="C633" t="s">
        <v>590</v>
      </c>
    </row>
    <row r="634" spans="1:3" x14ac:dyDescent="0.25">
      <c r="A634" t="s">
        <v>554</v>
      </c>
      <c r="B634">
        <v>5330</v>
      </c>
      <c r="C634" t="s">
        <v>591</v>
      </c>
    </row>
    <row r="635" spans="1:3" x14ac:dyDescent="0.25">
      <c r="A635" t="s">
        <v>554</v>
      </c>
      <c r="B635">
        <v>5330</v>
      </c>
      <c r="C635" t="s">
        <v>592</v>
      </c>
    </row>
    <row r="636" spans="1:3" x14ac:dyDescent="0.25">
      <c r="A636" t="s">
        <v>554</v>
      </c>
      <c r="B636">
        <v>5330</v>
      </c>
      <c r="C636" t="s">
        <v>315</v>
      </c>
    </row>
    <row r="637" spans="1:3" x14ac:dyDescent="0.25">
      <c r="A637" t="s">
        <v>554</v>
      </c>
      <c r="B637">
        <v>5331</v>
      </c>
      <c r="C637" t="s">
        <v>592</v>
      </c>
    </row>
    <row r="638" spans="1:3" x14ac:dyDescent="0.25">
      <c r="A638" t="s">
        <v>554</v>
      </c>
      <c r="B638">
        <v>5332</v>
      </c>
      <c r="C638" t="s">
        <v>592</v>
      </c>
    </row>
    <row r="639" spans="1:3" x14ac:dyDescent="0.25">
      <c r="A639" t="s">
        <v>554</v>
      </c>
      <c r="B639">
        <v>5333</v>
      </c>
      <c r="C639" t="s">
        <v>592</v>
      </c>
    </row>
    <row r="640" spans="1:3" x14ac:dyDescent="0.25">
      <c r="A640" t="s">
        <v>554</v>
      </c>
      <c r="B640">
        <v>5334</v>
      </c>
      <c r="C640" t="s">
        <v>584</v>
      </c>
    </row>
    <row r="641" spans="1:3" x14ac:dyDescent="0.25">
      <c r="A641" t="s">
        <v>554</v>
      </c>
      <c r="B641">
        <v>5375</v>
      </c>
      <c r="C641" t="s">
        <v>347</v>
      </c>
    </row>
    <row r="642" spans="1:3" x14ac:dyDescent="0.25">
      <c r="A642" t="s">
        <v>554</v>
      </c>
      <c r="B642">
        <v>5375</v>
      </c>
      <c r="C642" t="s">
        <v>324</v>
      </c>
    </row>
    <row r="643" spans="1:3" x14ac:dyDescent="0.25">
      <c r="A643" t="s">
        <v>554</v>
      </c>
      <c r="B643">
        <v>5385</v>
      </c>
      <c r="C643" t="s">
        <v>321</v>
      </c>
    </row>
    <row r="644" spans="1:3" x14ac:dyDescent="0.25">
      <c r="A644" t="s">
        <v>554</v>
      </c>
      <c r="B644">
        <v>5400</v>
      </c>
      <c r="C644" t="s">
        <v>593</v>
      </c>
    </row>
    <row r="645" spans="1:3" x14ac:dyDescent="0.25">
      <c r="A645" t="s">
        <v>554</v>
      </c>
      <c r="B645">
        <v>5401</v>
      </c>
      <c r="C645" t="s">
        <v>593</v>
      </c>
    </row>
    <row r="646" spans="1:3" x14ac:dyDescent="0.25">
      <c r="A646" t="s">
        <v>554</v>
      </c>
      <c r="B646">
        <v>5402</v>
      </c>
      <c r="C646" t="s">
        <v>593</v>
      </c>
    </row>
    <row r="647" spans="1:3" x14ac:dyDescent="0.25">
      <c r="A647" t="s">
        <v>554</v>
      </c>
      <c r="B647">
        <v>5403</v>
      </c>
      <c r="C647" t="s">
        <v>594</v>
      </c>
    </row>
    <row r="648" spans="1:3" x14ac:dyDescent="0.25">
      <c r="A648" t="s">
        <v>554</v>
      </c>
      <c r="B648">
        <v>5404</v>
      </c>
      <c r="C648" t="s">
        <v>595</v>
      </c>
    </row>
    <row r="649" spans="1:3" x14ac:dyDescent="0.25">
      <c r="A649" t="s">
        <v>554</v>
      </c>
      <c r="B649">
        <v>5405</v>
      </c>
      <c r="C649" t="s">
        <v>596</v>
      </c>
    </row>
    <row r="650" spans="1:3" x14ac:dyDescent="0.25">
      <c r="A650" t="s">
        <v>554</v>
      </c>
      <c r="B650">
        <v>5406</v>
      </c>
      <c r="C650" t="s">
        <v>597</v>
      </c>
    </row>
    <row r="651" spans="1:3" x14ac:dyDescent="0.25">
      <c r="A651" t="s">
        <v>554</v>
      </c>
      <c r="B651">
        <v>5407</v>
      </c>
      <c r="C651" t="s">
        <v>575</v>
      </c>
    </row>
    <row r="652" spans="1:3" x14ac:dyDescent="0.25">
      <c r="A652" t="s">
        <v>554</v>
      </c>
      <c r="B652">
        <v>5408</v>
      </c>
      <c r="C652" t="s">
        <v>593</v>
      </c>
    </row>
    <row r="653" spans="1:3" x14ac:dyDescent="0.25">
      <c r="A653" t="s">
        <v>554</v>
      </c>
      <c r="B653">
        <v>5410</v>
      </c>
      <c r="C653" t="s">
        <v>298</v>
      </c>
    </row>
    <row r="654" spans="1:3" x14ac:dyDescent="0.25">
      <c r="A654" t="s">
        <v>554</v>
      </c>
      <c r="B654">
        <v>5410</v>
      </c>
      <c r="C654" t="s">
        <v>322</v>
      </c>
    </row>
    <row r="655" spans="1:3" x14ac:dyDescent="0.25">
      <c r="A655" t="s">
        <v>554</v>
      </c>
      <c r="B655">
        <v>5410</v>
      </c>
      <c r="C655" t="s">
        <v>324</v>
      </c>
    </row>
    <row r="656" spans="1:3" x14ac:dyDescent="0.25">
      <c r="A656" t="s">
        <v>554</v>
      </c>
      <c r="B656">
        <v>5420</v>
      </c>
      <c r="C656" t="s">
        <v>598</v>
      </c>
    </row>
    <row r="657" spans="1:3" x14ac:dyDescent="0.25">
      <c r="A657" t="s">
        <v>554</v>
      </c>
      <c r="B657">
        <v>5420</v>
      </c>
      <c r="C657" t="s">
        <v>325</v>
      </c>
    </row>
    <row r="658" spans="1:3" x14ac:dyDescent="0.25">
      <c r="A658" t="s">
        <v>554</v>
      </c>
      <c r="B658">
        <v>5430</v>
      </c>
      <c r="C658" t="s">
        <v>323</v>
      </c>
    </row>
    <row r="659" spans="1:3" x14ac:dyDescent="0.25">
      <c r="A659" t="s">
        <v>554</v>
      </c>
      <c r="B659">
        <v>5430</v>
      </c>
      <c r="C659" t="s">
        <v>324</v>
      </c>
    </row>
    <row r="660" spans="1:3" x14ac:dyDescent="0.25">
      <c r="A660" t="s">
        <v>554</v>
      </c>
      <c r="B660">
        <v>5440</v>
      </c>
      <c r="C660" t="s">
        <v>349</v>
      </c>
    </row>
    <row r="661" spans="1:3" x14ac:dyDescent="0.25">
      <c r="A661" t="s">
        <v>554</v>
      </c>
      <c r="B661">
        <v>5450</v>
      </c>
      <c r="C661" t="s">
        <v>324</v>
      </c>
    </row>
    <row r="662" spans="1:3" x14ac:dyDescent="0.25">
      <c r="A662" t="s">
        <v>554</v>
      </c>
      <c r="B662">
        <v>5501</v>
      </c>
      <c r="C662" t="s">
        <v>599</v>
      </c>
    </row>
    <row r="663" spans="1:3" x14ac:dyDescent="0.25">
      <c r="A663" t="s">
        <v>554</v>
      </c>
      <c r="B663">
        <v>5501</v>
      </c>
      <c r="C663" t="s">
        <v>326</v>
      </c>
    </row>
    <row r="664" spans="1:3" x14ac:dyDescent="0.25">
      <c r="A664" t="s">
        <v>554</v>
      </c>
      <c r="B664">
        <v>5502</v>
      </c>
      <c r="C664" t="s">
        <v>599</v>
      </c>
    </row>
    <row r="665" spans="1:3" x14ac:dyDescent="0.25">
      <c r="A665" t="s">
        <v>554</v>
      </c>
      <c r="B665">
        <v>5502</v>
      </c>
      <c r="C665" t="s">
        <v>331</v>
      </c>
    </row>
    <row r="666" spans="1:3" x14ac:dyDescent="0.25">
      <c r="A666" t="s">
        <v>554</v>
      </c>
      <c r="B666">
        <v>5503</v>
      </c>
      <c r="C666" t="s">
        <v>599</v>
      </c>
    </row>
    <row r="667" spans="1:3" x14ac:dyDescent="0.25">
      <c r="A667" t="s">
        <v>554</v>
      </c>
      <c r="B667">
        <v>5503</v>
      </c>
      <c r="C667" t="s">
        <v>334</v>
      </c>
    </row>
    <row r="668" spans="1:3" x14ac:dyDescent="0.25">
      <c r="A668" t="s">
        <v>554</v>
      </c>
      <c r="B668">
        <v>5504</v>
      </c>
      <c r="C668" t="s">
        <v>599</v>
      </c>
    </row>
    <row r="669" spans="1:3" x14ac:dyDescent="0.25">
      <c r="A669" t="s">
        <v>554</v>
      </c>
      <c r="B669">
        <v>5504</v>
      </c>
      <c r="C669" t="s">
        <v>335</v>
      </c>
    </row>
    <row r="670" spans="1:3" x14ac:dyDescent="0.25">
      <c r="A670" t="s">
        <v>554</v>
      </c>
      <c r="B670">
        <v>5505</v>
      </c>
      <c r="C670" t="s">
        <v>331</v>
      </c>
    </row>
    <row r="671" spans="1:3" x14ac:dyDescent="0.25">
      <c r="A671" t="s">
        <v>554</v>
      </c>
      <c r="B671">
        <v>5505</v>
      </c>
      <c r="C671" t="s">
        <v>350</v>
      </c>
    </row>
    <row r="672" spans="1:3" x14ac:dyDescent="0.25">
      <c r="A672" t="s">
        <v>554</v>
      </c>
      <c r="B672">
        <v>5510</v>
      </c>
      <c r="C672" t="s">
        <v>336</v>
      </c>
    </row>
    <row r="673" spans="1:3" x14ac:dyDescent="0.25">
      <c r="A673" t="s">
        <v>554</v>
      </c>
      <c r="B673">
        <v>5511</v>
      </c>
      <c r="C673" t="s">
        <v>599</v>
      </c>
    </row>
    <row r="674" spans="1:3" x14ac:dyDescent="0.25">
      <c r="A674" t="s">
        <v>554</v>
      </c>
      <c r="B674">
        <v>5511</v>
      </c>
      <c r="C674" t="s">
        <v>351</v>
      </c>
    </row>
    <row r="675" spans="1:3" x14ac:dyDescent="0.25">
      <c r="A675" t="s">
        <v>554</v>
      </c>
      <c r="B675">
        <v>5512</v>
      </c>
      <c r="C675" t="s">
        <v>512</v>
      </c>
    </row>
    <row r="676" spans="1:3" x14ac:dyDescent="0.25">
      <c r="A676" t="s">
        <v>554</v>
      </c>
      <c r="B676">
        <v>5514</v>
      </c>
      <c r="C676" t="s">
        <v>337</v>
      </c>
    </row>
    <row r="677" spans="1:3" x14ac:dyDescent="0.25">
      <c r="A677" t="s">
        <v>554</v>
      </c>
      <c r="B677">
        <v>5515</v>
      </c>
      <c r="C677" t="s">
        <v>337</v>
      </c>
    </row>
    <row r="678" spans="1:3" x14ac:dyDescent="0.25">
      <c r="A678" t="s">
        <v>554</v>
      </c>
      <c r="B678">
        <v>5520</v>
      </c>
      <c r="C678" t="s">
        <v>352</v>
      </c>
    </row>
    <row r="679" spans="1:3" x14ac:dyDescent="0.25">
      <c r="A679" t="s">
        <v>554</v>
      </c>
      <c r="B679">
        <v>5525</v>
      </c>
      <c r="C679" t="s">
        <v>327</v>
      </c>
    </row>
    <row r="680" spans="1:3" x14ac:dyDescent="0.25">
      <c r="A680" t="s">
        <v>554</v>
      </c>
      <c r="B680">
        <v>5530</v>
      </c>
      <c r="C680" t="s">
        <v>332</v>
      </c>
    </row>
    <row r="681" spans="1:3" x14ac:dyDescent="0.25">
      <c r="A681" t="s">
        <v>554</v>
      </c>
      <c r="B681">
        <v>5535</v>
      </c>
      <c r="C681" t="s">
        <v>353</v>
      </c>
    </row>
    <row r="682" spans="1:3" x14ac:dyDescent="0.25">
      <c r="A682" t="s">
        <v>554</v>
      </c>
      <c r="B682">
        <v>5545</v>
      </c>
      <c r="C682" t="s">
        <v>355</v>
      </c>
    </row>
    <row r="683" spans="1:3" x14ac:dyDescent="0.25">
      <c r="A683" t="s">
        <v>554</v>
      </c>
      <c r="B683">
        <v>5547</v>
      </c>
      <c r="C683" t="s">
        <v>356</v>
      </c>
    </row>
    <row r="684" spans="1:3" x14ac:dyDescent="0.25">
      <c r="A684" t="s">
        <v>554</v>
      </c>
      <c r="B684">
        <v>5550</v>
      </c>
      <c r="C684" t="s">
        <v>328</v>
      </c>
    </row>
    <row r="685" spans="1:3" x14ac:dyDescent="0.25">
      <c r="A685" t="s">
        <v>554</v>
      </c>
      <c r="B685" t="s">
        <v>600</v>
      </c>
      <c r="C685" t="s">
        <v>328</v>
      </c>
    </row>
    <row r="686" spans="1:3" x14ac:dyDescent="0.25">
      <c r="A686" t="s">
        <v>554</v>
      </c>
      <c r="B686">
        <v>5555</v>
      </c>
      <c r="C686" t="s">
        <v>357</v>
      </c>
    </row>
    <row r="687" spans="1:3" x14ac:dyDescent="0.25">
      <c r="A687" t="s">
        <v>554</v>
      </c>
      <c r="B687">
        <v>5556</v>
      </c>
      <c r="C687" t="s">
        <v>329</v>
      </c>
    </row>
    <row r="688" spans="1:3" x14ac:dyDescent="0.25">
      <c r="A688" t="s">
        <v>554</v>
      </c>
      <c r="B688">
        <v>5560</v>
      </c>
      <c r="C688" t="s">
        <v>601</v>
      </c>
    </row>
    <row r="689" spans="1:3" x14ac:dyDescent="0.25">
      <c r="A689" t="s">
        <v>554</v>
      </c>
      <c r="B689">
        <v>5560</v>
      </c>
      <c r="C689" t="s">
        <v>358</v>
      </c>
    </row>
    <row r="690" spans="1:3" x14ac:dyDescent="0.25">
      <c r="A690" t="s">
        <v>554</v>
      </c>
      <c r="B690">
        <v>5565</v>
      </c>
      <c r="C690" t="s">
        <v>330</v>
      </c>
    </row>
    <row r="691" spans="1:3" x14ac:dyDescent="0.25">
      <c r="A691" t="s">
        <v>554</v>
      </c>
      <c r="B691">
        <v>5566</v>
      </c>
      <c r="C691" t="s">
        <v>534</v>
      </c>
    </row>
    <row r="692" spans="1:3" x14ac:dyDescent="0.25">
      <c r="A692" t="s">
        <v>554</v>
      </c>
      <c r="B692">
        <v>5567</v>
      </c>
      <c r="C692" t="s">
        <v>315</v>
      </c>
    </row>
    <row r="693" spans="1:3" x14ac:dyDescent="0.25">
      <c r="A693" t="s">
        <v>554</v>
      </c>
      <c r="B693">
        <v>5567</v>
      </c>
      <c r="C693" t="s">
        <v>602</v>
      </c>
    </row>
    <row r="694" spans="1:3" x14ac:dyDescent="0.25">
      <c r="A694" t="s">
        <v>554</v>
      </c>
      <c r="B694">
        <v>5568</v>
      </c>
      <c r="C694" t="s">
        <v>576</v>
      </c>
    </row>
    <row r="695" spans="1:3" x14ac:dyDescent="0.25">
      <c r="A695" t="s">
        <v>554</v>
      </c>
      <c r="B695">
        <v>5570</v>
      </c>
      <c r="C695" t="s">
        <v>438</v>
      </c>
    </row>
    <row r="696" spans="1:3" x14ac:dyDescent="0.25">
      <c r="A696" t="s">
        <v>554</v>
      </c>
      <c r="B696">
        <v>5575</v>
      </c>
      <c r="C696" t="s">
        <v>333</v>
      </c>
    </row>
    <row r="697" spans="1:3" x14ac:dyDescent="0.25">
      <c r="A697" t="s">
        <v>554</v>
      </c>
      <c r="B697">
        <v>5585</v>
      </c>
      <c r="C697" t="s">
        <v>360</v>
      </c>
    </row>
    <row r="698" spans="1:3" x14ac:dyDescent="0.25">
      <c r="A698" t="s">
        <v>554</v>
      </c>
      <c r="B698">
        <v>5586</v>
      </c>
      <c r="C698" t="s">
        <v>603</v>
      </c>
    </row>
    <row r="699" spans="1:3" x14ac:dyDescent="0.25">
      <c r="A699" t="s">
        <v>554</v>
      </c>
      <c r="B699">
        <v>5610</v>
      </c>
      <c r="C699" t="s">
        <v>361</v>
      </c>
    </row>
    <row r="700" spans="1:3" x14ac:dyDescent="0.25">
      <c r="A700" t="s">
        <v>554</v>
      </c>
      <c r="B700">
        <v>5615</v>
      </c>
      <c r="C700" t="s">
        <v>361</v>
      </c>
    </row>
    <row r="701" spans="1:3" x14ac:dyDescent="0.25">
      <c r="A701" t="s">
        <v>554</v>
      </c>
      <c r="B701">
        <v>5620</v>
      </c>
      <c r="C701" t="s">
        <v>361</v>
      </c>
    </row>
    <row r="702" spans="1:3" x14ac:dyDescent="0.25">
      <c r="A702" t="s">
        <v>554</v>
      </c>
      <c r="B702">
        <v>5625</v>
      </c>
      <c r="C702" t="s">
        <v>361</v>
      </c>
    </row>
    <row r="703" spans="1:3" x14ac:dyDescent="0.25">
      <c r="A703" t="s">
        <v>554</v>
      </c>
      <c r="B703">
        <v>5630</v>
      </c>
      <c r="C703" t="s">
        <v>361</v>
      </c>
    </row>
    <row r="704" spans="1:3" x14ac:dyDescent="0.25">
      <c r="A704" t="s">
        <v>554</v>
      </c>
      <c r="B704">
        <v>5640</v>
      </c>
      <c r="C704" t="s">
        <v>361</v>
      </c>
    </row>
    <row r="705" spans="1:3" x14ac:dyDescent="0.25">
      <c r="A705" t="s">
        <v>554</v>
      </c>
      <c r="B705">
        <v>5650</v>
      </c>
      <c r="C705" t="s">
        <v>298</v>
      </c>
    </row>
    <row r="706" spans="1:3" x14ac:dyDescent="0.25">
      <c r="A706" t="s">
        <v>554</v>
      </c>
      <c r="B706">
        <v>5650</v>
      </c>
      <c r="C706" t="s">
        <v>361</v>
      </c>
    </row>
    <row r="707" spans="1:3" x14ac:dyDescent="0.25">
      <c r="A707" t="s">
        <v>554</v>
      </c>
      <c r="B707">
        <v>5655</v>
      </c>
      <c r="C707" t="s">
        <v>361</v>
      </c>
    </row>
    <row r="708" spans="1:3" x14ac:dyDescent="0.25">
      <c r="A708" t="s">
        <v>554</v>
      </c>
      <c r="B708">
        <v>5710</v>
      </c>
      <c r="C708" t="s">
        <v>362</v>
      </c>
    </row>
    <row r="709" spans="1:3" x14ac:dyDescent="0.25">
      <c r="A709" t="s">
        <v>554</v>
      </c>
      <c r="B709">
        <v>5715</v>
      </c>
      <c r="C709" t="s">
        <v>604</v>
      </c>
    </row>
    <row r="710" spans="1:3" x14ac:dyDescent="0.25">
      <c r="A710" t="s">
        <v>554</v>
      </c>
      <c r="B710">
        <v>5720</v>
      </c>
      <c r="C710" t="s">
        <v>438</v>
      </c>
    </row>
    <row r="711" spans="1:3" x14ac:dyDescent="0.25">
      <c r="A711" t="s">
        <v>554</v>
      </c>
      <c r="B711">
        <v>5720</v>
      </c>
      <c r="C711" t="s">
        <v>439</v>
      </c>
    </row>
    <row r="712" spans="1:3" x14ac:dyDescent="0.25">
      <c r="A712" t="s">
        <v>554</v>
      </c>
      <c r="B712">
        <v>5720</v>
      </c>
      <c r="C712" t="s">
        <v>605</v>
      </c>
    </row>
    <row r="713" spans="1:3" x14ac:dyDescent="0.25">
      <c r="A713" t="s">
        <v>554</v>
      </c>
      <c r="B713">
        <v>5725</v>
      </c>
      <c r="C713" t="s">
        <v>363</v>
      </c>
    </row>
    <row r="714" spans="1:3" x14ac:dyDescent="0.25">
      <c r="A714" t="s">
        <v>554</v>
      </c>
      <c r="B714">
        <v>5730</v>
      </c>
      <c r="C714" t="s">
        <v>364</v>
      </c>
    </row>
    <row r="715" spans="1:3" x14ac:dyDescent="0.25">
      <c r="A715" t="s">
        <v>554</v>
      </c>
      <c r="B715">
        <v>5750</v>
      </c>
      <c r="C715" t="s">
        <v>580</v>
      </c>
    </row>
    <row r="716" spans="1:3" x14ac:dyDescent="0.25">
      <c r="A716" t="s">
        <v>554</v>
      </c>
      <c r="B716">
        <v>5753</v>
      </c>
      <c r="C716" t="s">
        <v>606</v>
      </c>
    </row>
    <row r="717" spans="1:3" x14ac:dyDescent="0.25">
      <c r="A717" t="s">
        <v>554</v>
      </c>
      <c r="B717">
        <v>5760</v>
      </c>
      <c r="C717" t="s">
        <v>362</v>
      </c>
    </row>
    <row r="718" spans="1:3" x14ac:dyDescent="0.25">
      <c r="A718" t="s">
        <v>554</v>
      </c>
      <c r="B718">
        <v>5760</v>
      </c>
      <c r="C718" t="s">
        <v>338</v>
      </c>
    </row>
    <row r="719" spans="1:3" x14ac:dyDescent="0.25">
      <c r="A719" t="s">
        <v>554</v>
      </c>
      <c r="B719">
        <v>5761</v>
      </c>
      <c r="C719" t="s">
        <v>540</v>
      </c>
    </row>
    <row r="720" spans="1:3" x14ac:dyDescent="0.25">
      <c r="A720" t="s">
        <v>554</v>
      </c>
      <c r="B720">
        <v>5762</v>
      </c>
      <c r="C720" t="s">
        <v>541</v>
      </c>
    </row>
    <row r="721" spans="1:3" x14ac:dyDescent="0.25">
      <c r="A721" t="s">
        <v>554</v>
      </c>
      <c r="B721">
        <v>5775</v>
      </c>
      <c r="C721" t="s">
        <v>361</v>
      </c>
    </row>
    <row r="722" spans="1:3" x14ac:dyDescent="0.25">
      <c r="A722" t="s">
        <v>554</v>
      </c>
      <c r="B722">
        <v>5805</v>
      </c>
      <c r="C722" t="s">
        <v>562</v>
      </c>
    </row>
    <row r="723" spans="1:3" x14ac:dyDescent="0.25">
      <c r="A723" t="s">
        <v>554</v>
      </c>
      <c r="B723">
        <v>5806</v>
      </c>
      <c r="C723" t="s">
        <v>607</v>
      </c>
    </row>
    <row r="724" spans="1:3" x14ac:dyDescent="0.25">
      <c r="A724" t="s">
        <v>554</v>
      </c>
      <c r="B724">
        <v>5808</v>
      </c>
      <c r="C724" t="s">
        <v>608</v>
      </c>
    </row>
    <row r="725" spans="1:3" x14ac:dyDescent="0.25">
      <c r="A725" t="s">
        <v>554</v>
      </c>
      <c r="B725">
        <v>5810</v>
      </c>
      <c r="C725" t="s">
        <v>555</v>
      </c>
    </row>
    <row r="726" spans="1:3" x14ac:dyDescent="0.25">
      <c r="A726" t="s">
        <v>554</v>
      </c>
      <c r="B726">
        <v>5810</v>
      </c>
      <c r="C726" t="s">
        <v>563</v>
      </c>
    </row>
    <row r="727" spans="1:3" x14ac:dyDescent="0.25">
      <c r="A727" t="s">
        <v>554</v>
      </c>
      <c r="B727">
        <v>5814</v>
      </c>
      <c r="C727" t="s">
        <v>609</v>
      </c>
    </row>
    <row r="728" spans="1:3" x14ac:dyDescent="0.25">
      <c r="A728" t="s">
        <v>554</v>
      </c>
      <c r="B728">
        <v>5815</v>
      </c>
      <c r="C728" t="s">
        <v>451</v>
      </c>
    </row>
    <row r="729" spans="1:3" x14ac:dyDescent="0.25">
      <c r="A729" t="s">
        <v>554</v>
      </c>
      <c r="B729">
        <v>5816</v>
      </c>
      <c r="C729" t="s">
        <v>451</v>
      </c>
    </row>
    <row r="730" spans="1:3" x14ac:dyDescent="0.25">
      <c r="A730" t="s">
        <v>554</v>
      </c>
      <c r="B730">
        <v>5817</v>
      </c>
      <c r="C730" t="s">
        <v>565</v>
      </c>
    </row>
    <row r="731" spans="1:3" x14ac:dyDescent="0.25">
      <c r="A731" t="s">
        <v>554</v>
      </c>
      <c r="B731">
        <v>5819</v>
      </c>
      <c r="C731" t="s">
        <v>452</v>
      </c>
    </row>
    <row r="732" spans="1:3" x14ac:dyDescent="0.25">
      <c r="A732" t="s">
        <v>554</v>
      </c>
      <c r="B732">
        <v>5822</v>
      </c>
      <c r="C732" t="s">
        <v>454</v>
      </c>
    </row>
    <row r="733" spans="1:3" x14ac:dyDescent="0.25">
      <c r="A733" t="s">
        <v>554</v>
      </c>
      <c r="B733">
        <v>5823</v>
      </c>
      <c r="C733" t="s">
        <v>567</v>
      </c>
    </row>
    <row r="734" spans="1:3" x14ac:dyDescent="0.25">
      <c r="A734" t="s">
        <v>554</v>
      </c>
      <c r="B734">
        <v>5824</v>
      </c>
      <c r="C734" t="s">
        <v>568</v>
      </c>
    </row>
    <row r="735" spans="1:3" x14ac:dyDescent="0.25">
      <c r="A735" t="s">
        <v>554</v>
      </c>
      <c r="B735">
        <v>5825</v>
      </c>
      <c r="C735" t="s">
        <v>610</v>
      </c>
    </row>
    <row r="736" spans="1:3" x14ac:dyDescent="0.25">
      <c r="A736" t="s">
        <v>554</v>
      </c>
      <c r="B736">
        <v>5826</v>
      </c>
      <c r="C736" t="s">
        <v>569</v>
      </c>
    </row>
    <row r="737" spans="1:3" x14ac:dyDescent="0.25">
      <c r="A737" t="s">
        <v>554</v>
      </c>
      <c r="B737">
        <v>5827</v>
      </c>
      <c r="C737" t="s">
        <v>570</v>
      </c>
    </row>
    <row r="738" spans="1:3" x14ac:dyDescent="0.25">
      <c r="A738" t="s">
        <v>554</v>
      </c>
      <c r="B738">
        <v>5828</v>
      </c>
      <c r="C738" t="s">
        <v>557</v>
      </c>
    </row>
    <row r="739" spans="1:3" x14ac:dyDescent="0.25">
      <c r="A739" t="s">
        <v>554</v>
      </c>
      <c r="B739">
        <v>5829</v>
      </c>
      <c r="C739" t="s">
        <v>525</v>
      </c>
    </row>
    <row r="740" spans="1:3" x14ac:dyDescent="0.25">
      <c r="A740" t="s">
        <v>554</v>
      </c>
      <c r="B740" t="s">
        <v>611</v>
      </c>
      <c r="C740" t="s">
        <v>525</v>
      </c>
    </row>
    <row r="741" spans="1:3" x14ac:dyDescent="0.25">
      <c r="A741" t="s">
        <v>554</v>
      </c>
      <c r="B741">
        <v>5830</v>
      </c>
      <c r="C741" t="s">
        <v>558</v>
      </c>
    </row>
    <row r="742" spans="1:3" x14ac:dyDescent="0.25">
      <c r="A742" t="s">
        <v>554</v>
      </c>
      <c r="B742">
        <v>5831</v>
      </c>
      <c r="C742" t="s">
        <v>559</v>
      </c>
    </row>
    <row r="743" spans="1:3" x14ac:dyDescent="0.25">
      <c r="A743" t="s">
        <v>554</v>
      </c>
      <c r="B743">
        <v>5832</v>
      </c>
      <c r="C743" t="s">
        <v>560</v>
      </c>
    </row>
    <row r="744" spans="1:3" x14ac:dyDescent="0.25">
      <c r="A744" t="s">
        <v>554</v>
      </c>
      <c r="B744">
        <v>5840</v>
      </c>
      <c r="C744" t="s">
        <v>560</v>
      </c>
    </row>
    <row r="745" spans="1:3" x14ac:dyDescent="0.25">
      <c r="A745" t="s">
        <v>554</v>
      </c>
      <c r="B745">
        <v>5840</v>
      </c>
      <c r="C745" t="s">
        <v>564</v>
      </c>
    </row>
    <row r="746" spans="1:3" x14ac:dyDescent="0.25">
      <c r="A746" t="s">
        <v>554</v>
      </c>
      <c r="B746">
        <v>5860</v>
      </c>
      <c r="C746" t="s">
        <v>564</v>
      </c>
    </row>
    <row r="747" spans="1:3" x14ac:dyDescent="0.25">
      <c r="A747" t="s">
        <v>554</v>
      </c>
      <c r="B747">
        <v>5870</v>
      </c>
      <c r="C747" t="s">
        <v>612</v>
      </c>
    </row>
    <row r="748" spans="1:3" x14ac:dyDescent="0.25">
      <c r="A748" t="s">
        <v>554</v>
      </c>
      <c r="B748">
        <v>5870</v>
      </c>
      <c r="C748" t="s">
        <v>613</v>
      </c>
    </row>
    <row r="749" spans="1:3" x14ac:dyDescent="0.25">
      <c r="A749" t="s">
        <v>554</v>
      </c>
      <c r="B749">
        <v>5870</v>
      </c>
      <c r="C749" t="s">
        <v>323</v>
      </c>
    </row>
    <row r="750" spans="1:3" x14ac:dyDescent="0.25">
      <c r="A750" t="s">
        <v>554</v>
      </c>
      <c r="B750">
        <v>5871</v>
      </c>
      <c r="C750" t="s">
        <v>561</v>
      </c>
    </row>
    <row r="751" spans="1:3" x14ac:dyDescent="0.25">
      <c r="A751" t="s">
        <v>554</v>
      </c>
      <c r="B751">
        <v>5882</v>
      </c>
      <c r="C751" t="s">
        <v>555</v>
      </c>
    </row>
    <row r="752" spans="1:3" x14ac:dyDescent="0.25">
      <c r="A752" t="s">
        <v>554</v>
      </c>
      <c r="B752">
        <v>5884</v>
      </c>
      <c r="C752" t="s">
        <v>598</v>
      </c>
    </row>
    <row r="753" spans="1:3" x14ac:dyDescent="0.25">
      <c r="A753" t="s">
        <v>554</v>
      </c>
      <c r="B753">
        <v>5885</v>
      </c>
      <c r="C753" t="s">
        <v>614</v>
      </c>
    </row>
    <row r="754" spans="1:3" x14ac:dyDescent="0.25">
      <c r="A754" t="s">
        <v>554</v>
      </c>
      <c r="B754">
        <v>5890</v>
      </c>
      <c r="C754" t="s">
        <v>615</v>
      </c>
    </row>
    <row r="755" spans="1:3" x14ac:dyDescent="0.25">
      <c r="A755" t="s">
        <v>554</v>
      </c>
      <c r="B755">
        <v>5891</v>
      </c>
      <c r="C755" t="s">
        <v>616</v>
      </c>
    </row>
    <row r="756" spans="1:3" x14ac:dyDescent="0.25">
      <c r="A756" t="s">
        <v>554</v>
      </c>
      <c r="B756">
        <v>5894</v>
      </c>
      <c r="C756" t="s">
        <v>617</v>
      </c>
    </row>
    <row r="757" spans="1:3" x14ac:dyDescent="0.25">
      <c r="A757" t="s">
        <v>554</v>
      </c>
      <c r="B757">
        <v>5896</v>
      </c>
      <c r="C757" t="s">
        <v>298</v>
      </c>
    </row>
    <row r="758" spans="1:3" x14ac:dyDescent="0.25">
      <c r="A758" t="s">
        <v>554</v>
      </c>
      <c r="B758">
        <v>5898</v>
      </c>
      <c r="C758" t="s">
        <v>618</v>
      </c>
    </row>
    <row r="759" spans="1:3" x14ac:dyDescent="0.25">
      <c r="A759" t="s">
        <v>554</v>
      </c>
      <c r="B759">
        <v>5940</v>
      </c>
      <c r="C759" t="s">
        <v>571</v>
      </c>
    </row>
    <row r="760" spans="1:3" x14ac:dyDescent="0.25">
      <c r="A760" t="s">
        <v>554</v>
      </c>
      <c r="B760">
        <v>5965</v>
      </c>
      <c r="C760" t="s">
        <v>298</v>
      </c>
    </row>
    <row r="761" spans="1:3" x14ac:dyDescent="0.25">
      <c r="A761" t="s">
        <v>554</v>
      </c>
      <c r="B761">
        <v>5965</v>
      </c>
      <c r="C761" t="s">
        <v>304</v>
      </c>
    </row>
    <row r="762" spans="1:3" x14ac:dyDescent="0.25">
      <c r="A762" t="s">
        <v>554</v>
      </c>
      <c r="B762">
        <v>7040</v>
      </c>
      <c r="C762" t="s">
        <v>619</v>
      </c>
    </row>
    <row r="763" spans="1:3" x14ac:dyDescent="0.25">
      <c r="A763" t="s">
        <v>554</v>
      </c>
      <c r="B763">
        <v>7041</v>
      </c>
      <c r="C763" t="s">
        <v>619</v>
      </c>
    </row>
    <row r="764" spans="1:3" x14ac:dyDescent="0.25">
      <c r="A764" t="s">
        <v>554</v>
      </c>
      <c r="B764">
        <v>7050</v>
      </c>
      <c r="C764" t="s">
        <v>619</v>
      </c>
    </row>
    <row r="765" spans="1:3" x14ac:dyDescent="0.25">
      <c r="A765" t="s">
        <v>554</v>
      </c>
      <c r="B765">
        <v>7101</v>
      </c>
      <c r="C765" t="s">
        <v>370</v>
      </c>
    </row>
    <row r="766" spans="1:3" x14ac:dyDescent="0.25">
      <c r="A766" t="s">
        <v>554</v>
      </c>
      <c r="B766">
        <v>7104</v>
      </c>
      <c r="C766" t="s">
        <v>370</v>
      </c>
    </row>
    <row r="767" spans="1:3" x14ac:dyDescent="0.25">
      <c r="A767" t="s">
        <v>554</v>
      </c>
      <c r="B767">
        <v>7107</v>
      </c>
      <c r="C767" t="s">
        <v>370</v>
      </c>
    </row>
    <row r="768" spans="1:3" x14ac:dyDescent="0.25">
      <c r="A768" t="s">
        <v>554</v>
      </c>
      <c r="B768">
        <v>7110</v>
      </c>
      <c r="C768" t="s">
        <v>370</v>
      </c>
    </row>
    <row r="769" spans="1:3" x14ac:dyDescent="0.25">
      <c r="A769" t="s">
        <v>554</v>
      </c>
      <c r="B769">
        <v>7113</v>
      </c>
      <c r="C769" t="s">
        <v>370</v>
      </c>
    </row>
    <row r="770" spans="1:3" x14ac:dyDescent="0.25">
      <c r="A770" t="s">
        <v>554</v>
      </c>
      <c r="B770">
        <v>7118</v>
      </c>
      <c r="C770" t="s">
        <v>370</v>
      </c>
    </row>
    <row r="771" spans="1:3" x14ac:dyDescent="0.25">
      <c r="A771" t="s">
        <v>554</v>
      </c>
      <c r="B771">
        <v>7119</v>
      </c>
      <c r="C771" t="s">
        <v>371</v>
      </c>
    </row>
    <row r="772" spans="1:3" x14ac:dyDescent="0.25">
      <c r="A772" t="s">
        <v>554</v>
      </c>
      <c r="B772">
        <v>7119</v>
      </c>
      <c r="C772" t="s">
        <v>370</v>
      </c>
    </row>
    <row r="773" spans="1:3" x14ac:dyDescent="0.25">
      <c r="A773" t="s">
        <v>554</v>
      </c>
      <c r="B773">
        <v>7204</v>
      </c>
      <c r="C773" t="s">
        <v>372</v>
      </c>
    </row>
    <row r="774" spans="1:3" x14ac:dyDescent="0.25">
      <c r="A774" t="s">
        <v>554</v>
      </c>
      <c r="B774">
        <v>7205</v>
      </c>
      <c r="C774" t="s">
        <v>592</v>
      </c>
    </row>
    <row r="775" spans="1:3" x14ac:dyDescent="0.25">
      <c r="A775" t="s">
        <v>554</v>
      </c>
      <c r="B775">
        <v>7301</v>
      </c>
      <c r="C775" t="s">
        <v>620</v>
      </c>
    </row>
    <row r="776" spans="1:3" x14ac:dyDescent="0.25">
      <c r="A776" t="s">
        <v>554</v>
      </c>
      <c r="B776">
        <v>7310</v>
      </c>
      <c r="C776" t="s">
        <v>621</v>
      </c>
    </row>
    <row r="777" spans="1:3" x14ac:dyDescent="0.25">
      <c r="A777" t="s">
        <v>554</v>
      </c>
      <c r="B777">
        <v>7311</v>
      </c>
      <c r="C777" t="s">
        <v>621</v>
      </c>
    </row>
    <row r="778" spans="1:3" x14ac:dyDescent="0.25">
      <c r="A778" t="s">
        <v>554</v>
      </c>
      <c r="B778">
        <v>7320</v>
      </c>
      <c r="C778" t="s">
        <v>622</v>
      </c>
    </row>
    <row r="779" spans="1:3" x14ac:dyDescent="0.25">
      <c r="A779" t="s">
        <v>554</v>
      </c>
      <c r="B779">
        <v>7330</v>
      </c>
      <c r="C779" t="s">
        <v>374</v>
      </c>
    </row>
    <row r="780" spans="1:3" x14ac:dyDescent="0.25">
      <c r="A780" t="s">
        <v>554</v>
      </c>
      <c r="B780">
        <v>7330</v>
      </c>
      <c r="C780" t="s">
        <v>619</v>
      </c>
    </row>
    <row r="781" spans="1:3" x14ac:dyDescent="0.25">
      <c r="A781" t="s">
        <v>554</v>
      </c>
      <c r="B781">
        <v>7335</v>
      </c>
      <c r="C781" t="s">
        <v>374</v>
      </c>
    </row>
    <row r="782" spans="1:3" x14ac:dyDescent="0.25">
      <c r="A782" t="s">
        <v>554</v>
      </c>
      <c r="B782">
        <v>7340</v>
      </c>
      <c r="C782" t="s">
        <v>436</v>
      </c>
    </row>
    <row r="783" spans="1:3" x14ac:dyDescent="0.25">
      <c r="A783" t="s">
        <v>554</v>
      </c>
      <c r="B783">
        <v>7341</v>
      </c>
      <c r="C783" t="s">
        <v>436</v>
      </c>
    </row>
    <row r="784" spans="1:3" x14ac:dyDescent="0.25">
      <c r="A784" t="s">
        <v>554</v>
      </c>
      <c r="B784">
        <v>7342</v>
      </c>
      <c r="C784" t="s">
        <v>436</v>
      </c>
    </row>
    <row r="785" spans="1:3" x14ac:dyDescent="0.25">
      <c r="A785" t="s">
        <v>554</v>
      </c>
      <c r="B785">
        <v>7350</v>
      </c>
      <c r="C785" t="s">
        <v>623</v>
      </c>
    </row>
    <row r="786" spans="1:3" x14ac:dyDescent="0.25">
      <c r="A786" t="s">
        <v>554</v>
      </c>
      <c r="B786">
        <v>7351</v>
      </c>
      <c r="C786" t="s">
        <v>623</v>
      </c>
    </row>
    <row r="787" spans="1:3" x14ac:dyDescent="0.25">
      <c r="A787" t="s">
        <v>554</v>
      </c>
      <c r="B787">
        <v>7400</v>
      </c>
      <c r="C787" t="s">
        <v>376</v>
      </c>
    </row>
    <row r="788" spans="1:3" x14ac:dyDescent="0.25">
      <c r="A788" t="s">
        <v>554</v>
      </c>
      <c r="B788">
        <v>7401</v>
      </c>
      <c r="C788" t="s">
        <v>624</v>
      </c>
    </row>
    <row r="789" spans="1:3" x14ac:dyDescent="0.25">
      <c r="A789" t="s">
        <v>554</v>
      </c>
      <c r="B789">
        <v>7402</v>
      </c>
      <c r="C789" t="s">
        <v>625</v>
      </c>
    </row>
    <row r="790" spans="1:3" x14ac:dyDescent="0.25">
      <c r="A790" t="s">
        <v>554</v>
      </c>
      <c r="B790">
        <v>7403</v>
      </c>
      <c r="C790" t="s">
        <v>626</v>
      </c>
    </row>
    <row r="791" spans="1:3" x14ac:dyDescent="0.25">
      <c r="A791" t="s">
        <v>554</v>
      </c>
      <c r="B791">
        <v>7601</v>
      </c>
      <c r="C791" t="s">
        <v>627</v>
      </c>
    </row>
    <row r="792" spans="1:3" x14ac:dyDescent="0.25">
      <c r="A792" t="s">
        <v>554</v>
      </c>
      <c r="B792">
        <v>7602</v>
      </c>
      <c r="C792" t="s">
        <v>628</v>
      </c>
    </row>
    <row r="793" spans="1:3" x14ac:dyDescent="0.25">
      <c r="A793" t="s">
        <v>554</v>
      </c>
      <c r="B793">
        <v>7603</v>
      </c>
      <c r="C793" t="s">
        <v>628</v>
      </c>
    </row>
    <row r="794" spans="1:3" x14ac:dyDescent="0.25">
      <c r="A794" t="s">
        <v>554</v>
      </c>
      <c r="B794">
        <v>7604</v>
      </c>
      <c r="C794" t="s">
        <v>628</v>
      </c>
    </row>
    <row r="795" spans="1:3" x14ac:dyDescent="0.25">
      <c r="A795" t="s">
        <v>554</v>
      </c>
      <c r="B795">
        <v>7605</v>
      </c>
      <c r="C795" t="s">
        <v>628</v>
      </c>
    </row>
    <row r="796" spans="1:3" x14ac:dyDescent="0.25">
      <c r="A796" t="s">
        <v>554</v>
      </c>
      <c r="B796">
        <v>7607</v>
      </c>
      <c r="C796" t="s">
        <v>629</v>
      </c>
    </row>
    <row r="797" spans="1:3" x14ac:dyDescent="0.25">
      <c r="A797" t="s">
        <v>554</v>
      </c>
      <c r="B797">
        <v>7608</v>
      </c>
      <c r="C797" t="s">
        <v>629</v>
      </c>
    </row>
    <row r="798" spans="1:3" x14ac:dyDescent="0.25">
      <c r="A798" t="s">
        <v>554</v>
      </c>
      <c r="B798">
        <v>8050</v>
      </c>
      <c r="C798" t="s">
        <v>630</v>
      </c>
    </row>
    <row r="799" spans="1:3" x14ac:dyDescent="0.25">
      <c r="A799" t="s">
        <v>554</v>
      </c>
      <c r="B799">
        <v>8102</v>
      </c>
      <c r="C799" t="s">
        <v>306</v>
      </c>
    </row>
    <row r="800" spans="1:3" x14ac:dyDescent="0.25">
      <c r="A800" t="s">
        <v>554</v>
      </c>
      <c r="B800">
        <v>8153</v>
      </c>
      <c r="C800" t="s">
        <v>298</v>
      </c>
    </row>
    <row r="801" spans="1:3" x14ac:dyDescent="0.25">
      <c r="A801" t="s">
        <v>631</v>
      </c>
      <c r="B801" t="s">
        <v>298</v>
      </c>
      <c r="C801" t="s">
        <v>632</v>
      </c>
    </row>
    <row r="802" spans="1:3" x14ac:dyDescent="0.25">
      <c r="A802" t="s">
        <v>631</v>
      </c>
      <c r="B802" t="s">
        <v>298</v>
      </c>
      <c r="C802" t="s">
        <v>300</v>
      </c>
    </row>
    <row r="803" spans="1:3" x14ac:dyDescent="0.25">
      <c r="A803" t="s">
        <v>631</v>
      </c>
      <c r="B803" t="s">
        <v>298</v>
      </c>
      <c r="C803" t="s">
        <v>573</v>
      </c>
    </row>
    <row r="804" spans="1:3" x14ac:dyDescent="0.25">
      <c r="A804" t="s">
        <v>631</v>
      </c>
      <c r="B804" t="s">
        <v>633</v>
      </c>
      <c r="C804" t="s">
        <v>632</v>
      </c>
    </row>
    <row r="805" spans="1:3" x14ac:dyDescent="0.25">
      <c r="A805" t="s">
        <v>631</v>
      </c>
      <c r="B805">
        <v>5049</v>
      </c>
      <c r="C805" t="s">
        <v>634</v>
      </c>
    </row>
    <row r="806" spans="1:3" x14ac:dyDescent="0.25">
      <c r="A806" t="s">
        <v>635</v>
      </c>
      <c r="B806" t="s">
        <v>298</v>
      </c>
      <c r="C806" t="s">
        <v>298</v>
      </c>
    </row>
    <row r="807" spans="1:3" x14ac:dyDescent="0.25">
      <c r="A807" t="s">
        <v>635</v>
      </c>
      <c r="B807">
        <v>1100</v>
      </c>
      <c r="C807" t="s">
        <v>298</v>
      </c>
    </row>
    <row r="808" spans="1:3" x14ac:dyDescent="0.25">
      <c r="A808" t="s">
        <v>635</v>
      </c>
      <c r="B808">
        <v>1103</v>
      </c>
      <c r="C808" t="s">
        <v>298</v>
      </c>
    </row>
    <row r="809" spans="1:3" x14ac:dyDescent="0.25">
      <c r="A809" t="s">
        <v>635</v>
      </c>
      <c r="B809">
        <v>1105</v>
      </c>
      <c r="C809" t="s">
        <v>298</v>
      </c>
    </row>
    <row r="810" spans="1:3" x14ac:dyDescent="0.25">
      <c r="A810" t="s">
        <v>635</v>
      </c>
      <c r="B810">
        <v>1115</v>
      </c>
      <c r="C810" t="s">
        <v>298</v>
      </c>
    </row>
    <row r="811" spans="1:3" x14ac:dyDescent="0.25">
      <c r="A811" t="s">
        <v>635</v>
      </c>
      <c r="B811">
        <v>1125</v>
      </c>
      <c r="C811" t="s">
        <v>298</v>
      </c>
    </row>
    <row r="812" spans="1:3" x14ac:dyDescent="0.25">
      <c r="A812" t="s">
        <v>636</v>
      </c>
      <c r="B812" t="s">
        <v>298</v>
      </c>
      <c r="C812" t="s">
        <v>298</v>
      </c>
    </row>
    <row r="813" spans="1:3" x14ac:dyDescent="0.25">
      <c r="A813" t="s">
        <v>636</v>
      </c>
      <c r="B813" t="s">
        <v>298</v>
      </c>
      <c r="C813" t="s">
        <v>447</v>
      </c>
    </row>
    <row r="814" spans="1:3" x14ac:dyDescent="0.25">
      <c r="A814" t="s">
        <v>636</v>
      </c>
      <c r="B814" t="s">
        <v>298</v>
      </c>
      <c r="C814" t="s">
        <v>448</v>
      </c>
    </row>
    <row r="815" spans="1:3" x14ac:dyDescent="0.25">
      <c r="A815" t="s">
        <v>636</v>
      </c>
      <c r="B815">
        <v>5198</v>
      </c>
      <c r="C815" t="s">
        <v>447</v>
      </c>
    </row>
    <row r="816" spans="1:3" x14ac:dyDescent="0.25">
      <c r="A816" t="s">
        <v>636</v>
      </c>
      <c r="B816">
        <v>51988</v>
      </c>
      <c r="C816" t="s">
        <v>447</v>
      </c>
    </row>
    <row r="817" spans="1:3" x14ac:dyDescent="0.25">
      <c r="A817" t="s">
        <v>637</v>
      </c>
      <c r="B817" t="s">
        <v>298</v>
      </c>
      <c r="C817" t="s">
        <v>638</v>
      </c>
    </row>
    <row r="818" spans="1:3" x14ac:dyDescent="0.25">
      <c r="A818" t="s">
        <v>637</v>
      </c>
      <c r="B818">
        <v>4050</v>
      </c>
      <c r="C818" t="s">
        <v>639</v>
      </c>
    </row>
    <row r="819" spans="1:3" x14ac:dyDescent="0.25">
      <c r="A819" t="s">
        <v>637</v>
      </c>
      <c r="B819">
        <v>4051</v>
      </c>
      <c r="C819" t="s">
        <v>640</v>
      </c>
    </row>
    <row r="820" spans="1:3" x14ac:dyDescent="0.25">
      <c r="A820" t="s">
        <v>637</v>
      </c>
      <c r="B820">
        <v>4055</v>
      </c>
      <c r="C820" t="s">
        <v>639</v>
      </c>
    </row>
    <row r="821" spans="1:3" x14ac:dyDescent="0.25">
      <c r="A821" t="s">
        <v>637</v>
      </c>
      <c r="B821">
        <v>4056</v>
      </c>
      <c r="C821" t="s">
        <v>641</v>
      </c>
    </row>
    <row r="822" spans="1:3" x14ac:dyDescent="0.25">
      <c r="A822" t="s">
        <v>637</v>
      </c>
      <c r="B822" t="s">
        <v>642</v>
      </c>
      <c r="C822" t="s">
        <v>638</v>
      </c>
    </row>
    <row r="823" spans="1:3" x14ac:dyDescent="0.25">
      <c r="A823" t="s">
        <v>637</v>
      </c>
      <c r="B823">
        <v>4058</v>
      </c>
      <c r="C823" t="s">
        <v>643</v>
      </c>
    </row>
    <row r="824" spans="1:3" x14ac:dyDescent="0.25">
      <c r="A824" t="s">
        <v>637</v>
      </c>
      <c r="B824">
        <v>4058</v>
      </c>
      <c r="C824" t="s">
        <v>638</v>
      </c>
    </row>
    <row r="825" spans="1:3" x14ac:dyDescent="0.25">
      <c r="A825" t="s">
        <v>637</v>
      </c>
      <c r="B825">
        <v>4059</v>
      </c>
      <c r="C825" t="s">
        <v>644</v>
      </c>
    </row>
    <row r="826" spans="1:3" x14ac:dyDescent="0.25">
      <c r="A826" t="s">
        <v>637</v>
      </c>
      <c r="B826">
        <v>4060</v>
      </c>
      <c r="C826" t="s">
        <v>645</v>
      </c>
    </row>
    <row r="827" spans="1:3" x14ac:dyDescent="0.25">
      <c r="A827" t="s">
        <v>637</v>
      </c>
      <c r="B827">
        <v>4060</v>
      </c>
      <c r="C827" t="s">
        <v>646</v>
      </c>
    </row>
    <row r="828" spans="1:3" x14ac:dyDescent="0.25">
      <c r="A828" t="s">
        <v>637</v>
      </c>
      <c r="B828">
        <v>4061</v>
      </c>
      <c r="C828" t="s">
        <v>638</v>
      </c>
    </row>
    <row r="829" spans="1:3" x14ac:dyDescent="0.25">
      <c r="A829" t="s">
        <v>637</v>
      </c>
      <c r="B829">
        <v>4065</v>
      </c>
      <c r="C829" t="s">
        <v>638</v>
      </c>
    </row>
    <row r="830" spans="1:3" x14ac:dyDescent="0.25">
      <c r="A830" t="s">
        <v>637</v>
      </c>
      <c r="B830">
        <v>4090</v>
      </c>
      <c r="C830" t="s">
        <v>640</v>
      </c>
    </row>
    <row r="831" spans="1:3" x14ac:dyDescent="0.25">
      <c r="A831" t="s">
        <v>637</v>
      </c>
      <c r="B831">
        <v>4090</v>
      </c>
      <c r="C831" t="s">
        <v>638</v>
      </c>
    </row>
    <row r="832" spans="1:3" x14ac:dyDescent="0.25">
      <c r="A832" t="s">
        <v>637</v>
      </c>
      <c r="B832">
        <v>4149</v>
      </c>
      <c r="C832" t="s">
        <v>647</v>
      </c>
    </row>
    <row r="833" spans="1:3" x14ac:dyDescent="0.25">
      <c r="A833" t="s">
        <v>648</v>
      </c>
      <c r="B833">
        <v>4050</v>
      </c>
      <c r="C833" t="s">
        <v>649</v>
      </c>
    </row>
    <row r="834" spans="1:3" x14ac:dyDescent="0.25">
      <c r="A834" t="s">
        <v>648</v>
      </c>
      <c r="B834">
        <v>5151</v>
      </c>
      <c r="C834" t="s">
        <v>650</v>
      </c>
    </row>
    <row r="835" spans="1:3" x14ac:dyDescent="0.25">
      <c r="A835" t="s">
        <v>651</v>
      </c>
      <c r="B835">
        <v>5020</v>
      </c>
      <c r="C835" t="s">
        <v>652</v>
      </c>
    </row>
    <row r="836" spans="1:3" x14ac:dyDescent="0.25">
      <c r="A836" t="s">
        <v>651</v>
      </c>
      <c r="B836">
        <v>5021</v>
      </c>
      <c r="C836" t="s">
        <v>653</v>
      </c>
    </row>
    <row r="837" spans="1:3" x14ac:dyDescent="0.25">
      <c r="A837" t="s">
        <v>651</v>
      </c>
      <c r="B837">
        <v>5022</v>
      </c>
      <c r="C837" t="s">
        <v>654</v>
      </c>
    </row>
    <row r="838" spans="1:3" x14ac:dyDescent="0.25">
      <c r="A838" t="s">
        <v>651</v>
      </c>
      <c r="B838">
        <v>5023</v>
      </c>
      <c r="C838" t="s">
        <v>655</v>
      </c>
    </row>
    <row r="839" spans="1:3" x14ac:dyDescent="0.25">
      <c r="A839" t="s">
        <v>651</v>
      </c>
      <c r="B839">
        <v>5150</v>
      </c>
      <c r="C839" t="s">
        <v>650</v>
      </c>
    </row>
    <row r="840" spans="1:3" x14ac:dyDescent="0.25">
      <c r="A840" t="s">
        <v>651</v>
      </c>
      <c r="B840">
        <v>5325</v>
      </c>
      <c r="C840" t="s">
        <v>656</v>
      </c>
    </row>
    <row r="841" spans="1:3" x14ac:dyDescent="0.25">
      <c r="A841" t="s">
        <v>657</v>
      </c>
      <c r="B841" t="s">
        <v>298</v>
      </c>
      <c r="C841" t="s">
        <v>640</v>
      </c>
    </row>
    <row r="842" spans="1:3" x14ac:dyDescent="0.25">
      <c r="A842" t="s">
        <v>657</v>
      </c>
      <c r="B842" t="s">
        <v>298</v>
      </c>
      <c r="C842" t="s">
        <v>525</v>
      </c>
    </row>
    <row r="843" spans="1:3" x14ac:dyDescent="0.25">
      <c r="A843" t="s">
        <v>657</v>
      </c>
      <c r="B843" t="s">
        <v>298</v>
      </c>
      <c r="C843" t="s">
        <v>658</v>
      </c>
    </row>
    <row r="844" spans="1:3" x14ac:dyDescent="0.25">
      <c r="A844" t="s">
        <v>657</v>
      </c>
      <c r="B844" t="s">
        <v>298</v>
      </c>
      <c r="C844" t="s">
        <v>571</v>
      </c>
    </row>
    <row r="845" spans="1:3" x14ac:dyDescent="0.25">
      <c r="A845" t="s">
        <v>657</v>
      </c>
      <c r="B845" t="s">
        <v>298</v>
      </c>
      <c r="C845" t="s">
        <v>659</v>
      </c>
    </row>
    <row r="846" spans="1:3" x14ac:dyDescent="0.25">
      <c r="A846" t="s">
        <v>657</v>
      </c>
      <c r="B846" t="s">
        <v>298</v>
      </c>
      <c r="C846" t="s">
        <v>304</v>
      </c>
    </row>
    <row r="847" spans="1:3" x14ac:dyDescent="0.25">
      <c r="A847" t="s">
        <v>657</v>
      </c>
      <c r="B847" t="s">
        <v>298</v>
      </c>
      <c r="C847" t="s">
        <v>447</v>
      </c>
    </row>
    <row r="848" spans="1:3" x14ac:dyDescent="0.25">
      <c r="A848" t="s">
        <v>657</v>
      </c>
      <c r="B848" t="s">
        <v>298</v>
      </c>
      <c r="C848" t="s">
        <v>660</v>
      </c>
    </row>
    <row r="849" spans="1:3" x14ac:dyDescent="0.25">
      <c r="A849" t="s">
        <v>657</v>
      </c>
      <c r="B849" t="s">
        <v>298</v>
      </c>
      <c r="C849" t="s">
        <v>575</v>
      </c>
    </row>
    <row r="850" spans="1:3" x14ac:dyDescent="0.25">
      <c r="A850" t="s">
        <v>657</v>
      </c>
      <c r="B850" t="s">
        <v>298</v>
      </c>
      <c r="C850" t="s">
        <v>367</v>
      </c>
    </row>
    <row r="851" spans="1:3" x14ac:dyDescent="0.25">
      <c r="A851" t="s">
        <v>657</v>
      </c>
      <c r="B851" t="s">
        <v>298</v>
      </c>
      <c r="C851" t="s">
        <v>372</v>
      </c>
    </row>
    <row r="852" spans="1:3" x14ac:dyDescent="0.25">
      <c r="A852" t="s">
        <v>657</v>
      </c>
      <c r="B852" t="s">
        <v>298</v>
      </c>
      <c r="C852" t="s">
        <v>307</v>
      </c>
    </row>
    <row r="853" spans="1:3" x14ac:dyDescent="0.25">
      <c r="A853" t="s">
        <v>657</v>
      </c>
      <c r="B853" t="s">
        <v>298</v>
      </c>
      <c r="C853" t="s">
        <v>327</v>
      </c>
    </row>
    <row r="854" spans="1:3" x14ac:dyDescent="0.25">
      <c r="A854" t="s">
        <v>657</v>
      </c>
      <c r="B854" t="s">
        <v>298</v>
      </c>
      <c r="C854" t="s">
        <v>357</v>
      </c>
    </row>
    <row r="855" spans="1:3" x14ac:dyDescent="0.25">
      <c r="A855" t="s">
        <v>657</v>
      </c>
      <c r="B855" t="s">
        <v>298</v>
      </c>
      <c r="C855" t="s">
        <v>329</v>
      </c>
    </row>
    <row r="856" spans="1:3" x14ac:dyDescent="0.25">
      <c r="A856" t="s">
        <v>657</v>
      </c>
      <c r="B856" t="s">
        <v>298</v>
      </c>
      <c r="C856" t="s">
        <v>661</v>
      </c>
    </row>
    <row r="857" spans="1:3" x14ac:dyDescent="0.25">
      <c r="A857" t="s">
        <v>657</v>
      </c>
      <c r="B857" t="s">
        <v>298</v>
      </c>
      <c r="C857" t="s">
        <v>338</v>
      </c>
    </row>
    <row r="858" spans="1:3" x14ac:dyDescent="0.25">
      <c r="A858" t="s">
        <v>657</v>
      </c>
      <c r="B858">
        <v>5110</v>
      </c>
      <c r="C858" t="s">
        <v>307</v>
      </c>
    </row>
    <row r="859" spans="1:3" x14ac:dyDescent="0.25">
      <c r="A859" t="s">
        <v>657</v>
      </c>
      <c r="B859">
        <v>5115</v>
      </c>
      <c r="C859" t="s">
        <v>308</v>
      </c>
    </row>
    <row r="860" spans="1:3" x14ac:dyDescent="0.25">
      <c r="A860" t="s">
        <v>657</v>
      </c>
      <c r="B860">
        <v>5120</v>
      </c>
      <c r="C860" t="s">
        <v>310</v>
      </c>
    </row>
    <row r="861" spans="1:3" x14ac:dyDescent="0.25">
      <c r="A861" t="s">
        <v>657</v>
      </c>
      <c r="B861">
        <v>5125</v>
      </c>
      <c r="C861" t="s">
        <v>311</v>
      </c>
    </row>
    <row r="862" spans="1:3" x14ac:dyDescent="0.25">
      <c r="A862" t="s">
        <v>657</v>
      </c>
      <c r="B862">
        <v>5130</v>
      </c>
      <c r="C862" t="s">
        <v>340</v>
      </c>
    </row>
    <row r="863" spans="1:3" x14ac:dyDescent="0.25">
      <c r="A863" t="s">
        <v>657</v>
      </c>
      <c r="B863">
        <v>5140</v>
      </c>
      <c r="C863" t="s">
        <v>341</v>
      </c>
    </row>
    <row r="864" spans="1:3" x14ac:dyDescent="0.25">
      <c r="A864" t="s">
        <v>657</v>
      </c>
      <c r="B864">
        <v>5150</v>
      </c>
      <c r="C864" t="s">
        <v>342</v>
      </c>
    </row>
    <row r="865" spans="1:3" x14ac:dyDescent="0.25">
      <c r="A865" t="s">
        <v>657</v>
      </c>
      <c r="B865">
        <v>5160</v>
      </c>
      <c r="C865" t="s">
        <v>343</v>
      </c>
    </row>
    <row r="866" spans="1:3" x14ac:dyDescent="0.25">
      <c r="A866" t="s">
        <v>657</v>
      </c>
      <c r="B866">
        <v>5198</v>
      </c>
      <c r="C866" t="s">
        <v>447</v>
      </c>
    </row>
    <row r="867" spans="1:3" x14ac:dyDescent="0.25">
      <c r="A867" t="s">
        <v>657</v>
      </c>
      <c r="B867">
        <v>5199</v>
      </c>
      <c r="C867" t="s">
        <v>447</v>
      </c>
    </row>
    <row r="868" spans="1:3" x14ac:dyDescent="0.25">
      <c r="A868" t="s">
        <v>657</v>
      </c>
      <c r="B868">
        <v>5200</v>
      </c>
      <c r="C868" t="s">
        <v>662</v>
      </c>
    </row>
    <row r="869" spans="1:3" x14ac:dyDescent="0.25">
      <c r="A869" t="s">
        <v>657</v>
      </c>
      <c r="B869">
        <v>5201</v>
      </c>
      <c r="C869" t="s">
        <v>662</v>
      </c>
    </row>
    <row r="870" spans="1:3" x14ac:dyDescent="0.25">
      <c r="A870" t="s">
        <v>657</v>
      </c>
      <c r="B870">
        <v>5202</v>
      </c>
      <c r="C870" t="s">
        <v>663</v>
      </c>
    </row>
    <row r="871" spans="1:3" x14ac:dyDescent="0.25">
      <c r="A871" t="s">
        <v>657</v>
      </c>
      <c r="B871">
        <v>5203</v>
      </c>
      <c r="C871" t="s">
        <v>664</v>
      </c>
    </row>
    <row r="872" spans="1:3" x14ac:dyDescent="0.25">
      <c r="A872" t="s">
        <v>657</v>
      </c>
      <c r="B872">
        <v>5203</v>
      </c>
      <c r="C872" t="s">
        <v>665</v>
      </c>
    </row>
    <row r="873" spans="1:3" x14ac:dyDescent="0.25">
      <c r="A873" t="s">
        <v>657</v>
      </c>
      <c r="B873">
        <v>5204</v>
      </c>
      <c r="C873" t="s">
        <v>666</v>
      </c>
    </row>
    <row r="874" spans="1:3" x14ac:dyDescent="0.25">
      <c r="A874" t="s">
        <v>657</v>
      </c>
      <c r="B874">
        <v>5205</v>
      </c>
      <c r="C874" t="s">
        <v>660</v>
      </c>
    </row>
    <row r="875" spans="1:3" x14ac:dyDescent="0.25">
      <c r="A875" t="s">
        <v>657</v>
      </c>
      <c r="B875">
        <v>5206</v>
      </c>
      <c r="C875" t="s">
        <v>448</v>
      </c>
    </row>
    <row r="876" spans="1:3" x14ac:dyDescent="0.25">
      <c r="A876" t="s">
        <v>657</v>
      </c>
      <c r="B876">
        <v>5207</v>
      </c>
      <c r="C876" t="s">
        <v>448</v>
      </c>
    </row>
    <row r="877" spans="1:3" x14ac:dyDescent="0.25">
      <c r="A877" t="s">
        <v>657</v>
      </c>
      <c r="B877">
        <v>5208</v>
      </c>
      <c r="C877" t="s">
        <v>572</v>
      </c>
    </row>
    <row r="878" spans="1:3" x14ac:dyDescent="0.25">
      <c r="A878" t="s">
        <v>657</v>
      </c>
      <c r="B878">
        <v>5209</v>
      </c>
      <c r="C878" t="s">
        <v>667</v>
      </c>
    </row>
    <row r="879" spans="1:3" x14ac:dyDescent="0.25">
      <c r="A879" t="s">
        <v>657</v>
      </c>
      <c r="B879">
        <v>5210</v>
      </c>
      <c r="C879" t="s">
        <v>448</v>
      </c>
    </row>
    <row r="880" spans="1:3" x14ac:dyDescent="0.25">
      <c r="A880" t="s">
        <v>657</v>
      </c>
      <c r="B880">
        <v>5211</v>
      </c>
      <c r="C880" t="s">
        <v>668</v>
      </c>
    </row>
    <row r="881" spans="1:3" x14ac:dyDescent="0.25">
      <c r="A881" t="s">
        <v>657</v>
      </c>
      <c r="B881">
        <v>5212</v>
      </c>
      <c r="C881" t="s">
        <v>662</v>
      </c>
    </row>
    <row r="882" spans="1:3" x14ac:dyDescent="0.25">
      <c r="A882" t="s">
        <v>657</v>
      </c>
      <c r="B882">
        <v>5213</v>
      </c>
      <c r="C882" t="s">
        <v>669</v>
      </c>
    </row>
    <row r="883" spans="1:3" x14ac:dyDescent="0.25">
      <c r="A883" t="s">
        <v>657</v>
      </c>
      <c r="B883">
        <v>5270</v>
      </c>
      <c r="C883" t="s">
        <v>312</v>
      </c>
    </row>
    <row r="884" spans="1:3" x14ac:dyDescent="0.25">
      <c r="A884" t="s">
        <v>657</v>
      </c>
      <c r="B884">
        <v>5290</v>
      </c>
      <c r="C884" t="s">
        <v>313</v>
      </c>
    </row>
    <row r="885" spans="1:3" x14ac:dyDescent="0.25">
      <c r="A885" t="s">
        <v>657</v>
      </c>
      <c r="B885">
        <v>5375</v>
      </c>
      <c r="C885" t="s">
        <v>347</v>
      </c>
    </row>
    <row r="886" spans="1:3" x14ac:dyDescent="0.25">
      <c r="A886" t="s">
        <v>657</v>
      </c>
      <c r="B886">
        <v>5400</v>
      </c>
      <c r="C886" t="s">
        <v>593</v>
      </c>
    </row>
    <row r="887" spans="1:3" x14ac:dyDescent="0.25">
      <c r="A887" t="s">
        <v>657</v>
      </c>
      <c r="B887">
        <v>5401</v>
      </c>
      <c r="C887" t="s">
        <v>593</v>
      </c>
    </row>
    <row r="888" spans="1:3" x14ac:dyDescent="0.25">
      <c r="A888" t="s">
        <v>657</v>
      </c>
      <c r="B888">
        <v>5402</v>
      </c>
      <c r="C888" t="s">
        <v>593</v>
      </c>
    </row>
    <row r="889" spans="1:3" x14ac:dyDescent="0.25">
      <c r="A889" t="s">
        <v>657</v>
      </c>
      <c r="B889">
        <v>5403</v>
      </c>
      <c r="C889" t="s">
        <v>594</v>
      </c>
    </row>
    <row r="890" spans="1:3" x14ac:dyDescent="0.25">
      <c r="A890" t="s">
        <v>657</v>
      </c>
      <c r="B890">
        <v>5404</v>
      </c>
      <c r="C890" t="s">
        <v>595</v>
      </c>
    </row>
    <row r="891" spans="1:3" x14ac:dyDescent="0.25">
      <c r="A891" t="s">
        <v>657</v>
      </c>
      <c r="B891">
        <v>5405</v>
      </c>
      <c r="C891" t="s">
        <v>596</v>
      </c>
    </row>
    <row r="892" spans="1:3" x14ac:dyDescent="0.25">
      <c r="A892" t="s">
        <v>657</v>
      </c>
      <c r="B892">
        <v>5406</v>
      </c>
      <c r="C892" t="s">
        <v>597</v>
      </c>
    </row>
    <row r="893" spans="1:3" x14ac:dyDescent="0.25">
      <c r="A893" t="s">
        <v>657</v>
      </c>
      <c r="B893">
        <v>5407</v>
      </c>
      <c r="C893" t="s">
        <v>575</v>
      </c>
    </row>
    <row r="894" spans="1:3" x14ac:dyDescent="0.25">
      <c r="A894" t="s">
        <v>657</v>
      </c>
      <c r="B894">
        <v>5408</v>
      </c>
      <c r="C894" t="s">
        <v>593</v>
      </c>
    </row>
    <row r="895" spans="1:3" x14ac:dyDescent="0.25">
      <c r="A895" t="s">
        <v>657</v>
      </c>
      <c r="B895">
        <v>5450</v>
      </c>
      <c r="C895" t="s">
        <v>324</v>
      </c>
    </row>
    <row r="896" spans="1:3" x14ac:dyDescent="0.25">
      <c r="A896" t="s">
        <v>657</v>
      </c>
      <c r="B896">
        <v>5501</v>
      </c>
      <c r="C896" t="s">
        <v>326</v>
      </c>
    </row>
    <row r="897" spans="1:3" x14ac:dyDescent="0.25">
      <c r="A897" t="s">
        <v>657</v>
      </c>
      <c r="B897">
        <v>5502</v>
      </c>
      <c r="C897" t="s">
        <v>331</v>
      </c>
    </row>
    <row r="898" spans="1:3" x14ac:dyDescent="0.25">
      <c r="A898" t="s">
        <v>657</v>
      </c>
      <c r="B898">
        <v>5503</v>
      </c>
      <c r="C898" t="s">
        <v>334</v>
      </c>
    </row>
    <row r="899" spans="1:3" x14ac:dyDescent="0.25">
      <c r="A899" t="s">
        <v>657</v>
      </c>
      <c r="B899">
        <v>5504</v>
      </c>
      <c r="C899" t="s">
        <v>335</v>
      </c>
    </row>
    <row r="900" spans="1:3" x14ac:dyDescent="0.25">
      <c r="A900" t="s">
        <v>657</v>
      </c>
      <c r="B900">
        <v>5511</v>
      </c>
      <c r="C900" t="s">
        <v>670</v>
      </c>
    </row>
    <row r="901" spans="1:3" x14ac:dyDescent="0.25">
      <c r="A901" t="s">
        <v>657</v>
      </c>
      <c r="B901">
        <v>5515</v>
      </c>
      <c r="C901" t="s">
        <v>337</v>
      </c>
    </row>
    <row r="902" spans="1:3" x14ac:dyDescent="0.25">
      <c r="A902" t="s">
        <v>657</v>
      </c>
      <c r="B902">
        <v>5520</v>
      </c>
      <c r="C902" t="s">
        <v>352</v>
      </c>
    </row>
    <row r="903" spans="1:3" x14ac:dyDescent="0.25">
      <c r="A903" t="s">
        <v>657</v>
      </c>
      <c r="B903">
        <v>5525</v>
      </c>
      <c r="C903" t="s">
        <v>327</v>
      </c>
    </row>
    <row r="904" spans="1:3" x14ac:dyDescent="0.25">
      <c r="A904" t="s">
        <v>657</v>
      </c>
      <c r="B904">
        <v>5530</v>
      </c>
      <c r="C904" t="s">
        <v>332</v>
      </c>
    </row>
    <row r="905" spans="1:3" x14ac:dyDescent="0.25">
      <c r="A905" t="s">
        <v>657</v>
      </c>
      <c r="B905">
        <v>5545</v>
      </c>
      <c r="C905" t="s">
        <v>355</v>
      </c>
    </row>
    <row r="906" spans="1:3" x14ac:dyDescent="0.25">
      <c r="A906" t="s">
        <v>657</v>
      </c>
      <c r="B906">
        <v>5550</v>
      </c>
      <c r="C906" t="s">
        <v>328</v>
      </c>
    </row>
    <row r="907" spans="1:3" x14ac:dyDescent="0.25">
      <c r="A907" t="s">
        <v>657</v>
      </c>
      <c r="B907">
        <v>5555</v>
      </c>
      <c r="C907" t="s">
        <v>357</v>
      </c>
    </row>
    <row r="908" spans="1:3" x14ac:dyDescent="0.25">
      <c r="A908" t="s">
        <v>657</v>
      </c>
      <c r="B908">
        <v>5556</v>
      </c>
      <c r="C908" t="s">
        <v>329</v>
      </c>
    </row>
    <row r="909" spans="1:3" x14ac:dyDescent="0.25">
      <c r="A909" t="s">
        <v>657</v>
      </c>
      <c r="B909">
        <v>5560</v>
      </c>
      <c r="C909" t="s">
        <v>358</v>
      </c>
    </row>
    <row r="910" spans="1:3" x14ac:dyDescent="0.25">
      <c r="A910" t="s">
        <v>657</v>
      </c>
      <c r="B910">
        <v>5585</v>
      </c>
      <c r="C910" t="s">
        <v>360</v>
      </c>
    </row>
    <row r="911" spans="1:3" x14ac:dyDescent="0.25">
      <c r="A911" t="s">
        <v>657</v>
      </c>
      <c r="B911">
        <v>5610</v>
      </c>
      <c r="C911" t="s">
        <v>361</v>
      </c>
    </row>
    <row r="912" spans="1:3" x14ac:dyDescent="0.25">
      <c r="A912" t="s">
        <v>657</v>
      </c>
      <c r="B912">
        <v>5625</v>
      </c>
      <c r="C912" t="s">
        <v>361</v>
      </c>
    </row>
    <row r="913" spans="1:3" x14ac:dyDescent="0.25">
      <c r="A913" t="s">
        <v>657</v>
      </c>
      <c r="B913">
        <v>5630</v>
      </c>
      <c r="C913" t="s">
        <v>361</v>
      </c>
    </row>
    <row r="914" spans="1:3" x14ac:dyDescent="0.25">
      <c r="A914" t="s">
        <v>657</v>
      </c>
      <c r="B914">
        <v>5710</v>
      </c>
      <c r="C914" t="s">
        <v>362</v>
      </c>
    </row>
    <row r="915" spans="1:3" x14ac:dyDescent="0.25">
      <c r="A915" t="s">
        <v>657</v>
      </c>
      <c r="B915">
        <v>5760</v>
      </c>
      <c r="C915" t="s">
        <v>338</v>
      </c>
    </row>
    <row r="916" spans="1:3" x14ac:dyDescent="0.25">
      <c r="A916" t="s">
        <v>657</v>
      </c>
      <c r="B916">
        <v>5810</v>
      </c>
      <c r="C916" t="s">
        <v>658</v>
      </c>
    </row>
    <row r="917" spans="1:3" x14ac:dyDescent="0.25">
      <c r="A917" t="s">
        <v>657</v>
      </c>
      <c r="B917">
        <v>5830</v>
      </c>
      <c r="C917" t="s">
        <v>558</v>
      </c>
    </row>
    <row r="918" spans="1:3" x14ac:dyDescent="0.25">
      <c r="A918" t="s">
        <v>657</v>
      </c>
      <c r="B918">
        <v>5840</v>
      </c>
      <c r="C918" t="s">
        <v>564</v>
      </c>
    </row>
    <row r="919" spans="1:3" x14ac:dyDescent="0.25">
      <c r="A919" t="s">
        <v>657</v>
      </c>
      <c r="B919">
        <v>5940</v>
      </c>
      <c r="C919" t="s">
        <v>571</v>
      </c>
    </row>
    <row r="920" spans="1:3" x14ac:dyDescent="0.25">
      <c r="A920" t="s">
        <v>657</v>
      </c>
      <c r="B920">
        <v>5971</v>
      </c>
      <c r="C920" t="s">
        <v>659</v>
      </c>
    </row>
    <row r="921" spans="1:3" x14ac:dyDescent="0.25">
      <c r="A921" t="s">
        <v>657</v>
      </c>
      <c r="B921">
        <v>5980</v>
      </c>
      <c r="C921" t="s">
        <v>671</v>
      </c>
    </row>
    <row r="922" spans="1:3" x14ac:dyDescent="0.25">
      <c r="A922" t="s">
        <v>657</v>
      </c>
      <c r="B922">
        <v>5985</v>
      </c>
      <c r="C922" t="s">
        <v>671</v>
      </c>
    </row>
    <row r="923" spans="1:3" x14ac:dyDescent="0.25">
      <c r="A923" t="s">
        <v>657</v>
      </c>
      <c r="B923">
        <v>7010</v>
      </c>
      <c r="C923" t="s">
        <v>367</v>
      </c>
    </row>
    <row r="924" spans="1:3" x14ac:dyDescent="0.25">
      <c r="A924" t="s">
        <v>657</v>
      </c>
      <c r="B924">
        <v>7011</v>
      </c>
      <c r="C924" t="s">
        <v>367</v>
      </c>
    </row>
    <row r="925" spans="1:3" x14ac:dyDescent="0.25">
      <c r="A925" t="s">
        <v>657</v>
      </c>
      <c r="B925">
        <v>7020</v>
      </c>
      <c r="C925" t="s">
        <v>368</v>
      </c>
    </row>
    <row r="926" spans="1:3" x14ac:dyDescent="0.25">
      <c r="A926" t="s">
        <v>657</v>
      </c>
      <c r="B926">
        <v>7031</v>
      </c>
      <c r="C926" t="s">
        <v>367</v>
      </c>
    </row>
    <row r="927" spans="1:3" x14ac:dyDescent="0.25">
      <c r="A927" t="s">
        <v>657</v>
      </c>
      <c r="B927">
        <v>7103</v>
      </c>
      <c r="C927" t="s">
        <v>665</v>
      </c>
    </row>
    <row r="928" spans="1:3" x14ac:dyDescent="0.25">
      <c r="A928" t="s">
        <v>657</v>
      </c>
      <c r="B928">
        <v>7106</v>
      </c>
      <c r="C928" t="s">
        <v>665</v>
      </c>
    </row>
    <row r="929" spans="1:3" x14ac:dyDescent="0.25">
      <c r="A929" t="s">
        <v>657</v>
      </c>
      <c r="B929">
        <v>7109</v>
      </c>
      <c r="C929" t="s">
        <v>665</v>
      </c>
    </row>
    <row r="930" spans="1:3" x14ac:dyDescent="0.25">
      <c r="A930" t="s">
        <v>657</v>
      </c>
      <c r="B930">
        <v>7112</v>
      </c>
      <c r="C930" t="s">
        <v>665</v>
      </c>
    </row>
    <row r="931" spans="1:3" x14ac:dyDescent="0.25">
      <c r="A931" t="s">
        <v>657</v>
      </c>
      <c r="B931">
        <v>7117</v>
      </c>
      <c r="C931" t="s">
        <v>371</v>
      </c>
    </row>
    <row r="932" spans="1:3" x14ac:dyDescent="0.25">
      <c r="A932" t="s">
        <v>657</v>
      </c>
      <c r="B932">
        <v>7119</v>
      </c>
      <c r="C932" t="s">
        <v>377</v>
      </c>
    </row>
    <row r="933" spans="1:3" x14ac:dyDescent="0.25">
      <c r="A933" t="s">
        <v>657</v>
      </c>
      <c r="B933">
        <v>7119</v>
      </c>
      <c r="C933" t="s">
        <v>371</v>
      </c>
    </row>
    <row r="934" spans="1:3" x14ac:dyDescent="0.25">
      <c r="A934" t="s">
        <v>657</v>
      </c>
      <c r="B934">
        <v>7120</v>
      </c>
      <c r="C934" t="s">
        <v>672</v>
      </c>
    </row>
    <row r="935" spans="1:3" x14ac:dyDescent="0.25">
      <c r="A935" t="s">
        <v>657</v>
      </c>
      <c r="B935">
        <v>7202</v>
      </c>
      <c r="C935" t="s">
        <v>372</v>
      </c>
    </row>
    <row r="936" spans="1:3" x14ac:dyDescent="0.25">
      <c r="A936" t="s">
        <v>657</v>
      </c>
      <c r="B936">
        <v>7205</v>
      </c>
      <c r="C936" t="s">
        <v>673</v>
      </c>
    </row>
    <row r="937" spans="1:3" x14ac:dyDescent="0.25">
      <c r="A937" t="s">
        <v>657</v>
      </c>
      <c r="B937">
        <v>7300</v>
      </c>
      <c r="C937" t="s">
        <v>674</v>
      </c>
    </row>
    <row r="938" spans="1:3" x14ac:dyDescent="0.25">
      <c r="A938" t="s">
        <v>657</v>
      </c>
      <c r="B938">
        <v>7310</v>
      </c>
      <c r="C938" t="s">
        <v>675</v>
      </c>
    </row>
    <row r="939" spans="1:3" x14ac:dyDescent="0.25">
      <c r="A939" t="s">
        <v>657</v>
      </c>
      <c r="B939">
        <v>7311</v>
      </c>
      <c r="C939" t="s">
        <v>675</v>
      </c>
    </row>
    <row r="940" spans="1:3" x14ac:dyDescent="0.25">
      <c r="A940" t="s">
        <v>657</v>
      </c>
      <c r="B940">
        <v>7330</v>
      </c>
      <c r="C940" t="s">
        <v>593</v>
      </c>
    </row>
    <row r="941" spans="1:3" x14ac:dyDescent="0.25">
      <c r="A941" t="s">
        <v>657</v>
      </c>
      <c r="B941">
        <v>7330</v>
      </c>
      <c r="C941" t="s">
        <v>374</v>
      </c>
    </row>
    <row r="942" spans="1:3" x14ac:dyDescent="0.25">
      <c r="A942" t="s">
        <v>657</v>
      </c>
      <c r="B942">
        <v>7335</v>
      </c>
      <c r="C942" t="s">
        <v>374</v>
      </c>
    </row>
    <row r="943" spans="1:3" x14ac:dyDescent="0.25">
      <c r="A943" t="s">
        <v>657</v>
      </c>
      <c r="B943">
        <v>7340</v>
      </c>
      <c r="C943" t="s">
        <v>673</v>
      </c>
    </row>
    <row r="944" spans="1:3" x14ac:dyDescent="0.25">
      <c r="A944" t="s">
        <v>657</v>
      </c>
      <c r="B944">
        <v>7341</v>
      </c>
      <c r="C944" t="s">
        <v>673</v>
      </c>
    </row>
    <row r="945" spans="1:3" x14ac:dyDescent="0.25">
      <c r="A945" t="s">
        <v>657</v>
      </c>
      <c r="B945">
        <v>7342</v>
      </c>
      <c r="C945" t="s">
        <v>375</v>
      </c>
    </row>
    <row r="946" spans="1:3" x14ac:dyDescent="0.25">
      <c r="A946" t="s">
        <v>657</v>
      </c>
      <c r="B946">
        <v>7350</v>
      </c>
      <c r="C946" t="s">
        <v>377</v>
      </c>
    </row>
    <row r="947" spans="1:3" x14ac:dyDescent="0.25">
      <c r="A947" t="s">
        <v>657</v>
      </c>
      <c r="B947">
        <v>7351</v>
      </c>
      <c r="C947" t="s">
        <v>377</v>
      </c>
    </row>
    <row r="948" spans="1:3" x14ac:dyDescent="0.25">
      <c r="A948" t="s">
        <v>657</v>
      </c>
      <c r="B948">
        <v>7410</v>
      </c>
      <c r="C948" t="s">
        <v>676</v>
      </c>
    </row>
    <row r="949" spans="1:3" x14ac:dyDescent="0.25">
      <c r="A949" t="s">
        <v>657</v>
      </c>
      <c r="B949">
        <v>7411</v>
      </c>
      <c r="C949" t="s">
        <v>677</v>
      </c>
    </row>
    <row r="950" spans="1:3" x14ac:dyDescent="0.25">
      <c r="A950" t="s">
        <v>657</v>
      </c>
      <c r="B950">
        <v>7412</v>
      </c>
      <c r="C950" t="s">
        <v>678</v>
      </c>
    </row>
    <row r="951" spans="1:3" x14ac:dyDescent="0.25">
      <c r="A951" t="s">
        <v>657</v>
      </c>
      <c r="B951">
        <v>7413</v>
      </c>
      <c r="C951" t="s">
        <v>375</v>
      </c>
    </row>
    <row r="952" spans="1:3" x14ac:dyDescent="0.25">
      <c r="A952" t="s">
        <v>657</v>
      </c>
      <c r="B952">
        <v>7600</v>
      </c>
      <c r="C952" t="s">
        <v>679</v>
      </c>
    </row>
    <row r="953" spans="1:3" x14ac:dyDescent="0.25">
      <c r="A953" t="s">
        <v>657</v>
      </c>
      <c r="B953">
        <v>7602</v>
      </c>
      <c r="C953" t="s">
        <v>628</v>
      </c>
    </row>
    <row r="954" spans="1:3" x14ac:dyDescent="0.25">
      <c r="A954" t="s">
        <v>657</v>
      </c>
      <c r="B954">
        <v>7603</v>
      </c>
      <c r="C954" t="s">
        <v>628</v>
      </c>
    </row>
    <row r="955" spans="1:3" x14ac:dyDescent="0.25">
      <c r="A955" t="s">
        <v>657</v>
      </c>
      <c r="B955">
        <v>7604</v>
      </c>
      <c r="C955" t="s">
        <v>628</v>
      </c>
    </row>
    <row r="956" spans="1:3" x14ac:dyDescent="0.25">
      <c r="A956" t="s">
        <v>657</v>
      </c>
      <c r="B956">
        <v>7605</v>
      </c>
      <c r="C956" t="s">
        <v>628</v>
      </c>
    </row>
    <row r="957" spans="1:3" x14ac:dyDescent="0.25">
      <c r="A957" t="s">
        <v>657</v>
      </c>
      <c r="B957">
        <v>8000</v>
      </c>
      <c r="C957" t="s">
        <v>680</v>
      </c>
    </row>
    <row r="958" spans="1:3" x14ac:dyDescent="0.25">
      <c r="A958" t="s">
        <v>657</v>
      </c>
      <c r="B958">
        <v>8001</v>
      </c>
      <c r="C958" t="s">
        <v>680</v>
      </c>
    </row>
    <row r="959" spans="1:3" x14ac:dyDescent="0.25">
      <c r="A959" t="s">
        <v>657</v>
      </c>
      <c r="B959">
        <v>8102</v>
      </c>
      <c r="C959" t="s">
        <v>436</v>
      </c>
    </row>
    <row r="960" spans="1:3" x14ac:dyDescent="0.25">
      <c r="A960" t="s">
        <v>657</v>
      </c>
      <c r="B960">
        <v>8155</v>
      </c>
      <c r="C960" t="s">
        <v>378</v>
      </c>
    </row>
    <row r="961" spans="1:3" x14ac:dyDescent="0.25">
      <c r="A961" t="s">
        <v>681</v>
      </c>
      <c r="B961">
        <v>4000</v>
      </c>
      <c r="C961" t="s">
        <v>640</v>
      </c>
    </row>
    <row r="962" spans="1:3" x14ac:dyDescent="0.25">
      <c r="A962" t="s">
        <v>681</v>
      </c>
      <c r="B962" t="s">
        <v>682</v>
      </c>
      <c r="C962" t="s">
        <v>640</v>
      </c>
    </row>
    <row r="963" spans="1:3" x14ac:dyDescent="0.25">
      <c r="A963" t="s">
        <v>681</v>
      </c>
      <c r="B963">
        <v>4002</v>
      </c>
      <c r="C963" t="s">
        <v>640</v>
      </c>
    </row>
    <row r="964" spans="1:3" x14ac:dyDescent="0.25">
      <c r="A964" t="s">
        <v>681</v>
      </c>
      <c r="B964">
        <v>4010</v>
      </c>
      <c r="C964" t="s">
        <v>640</v>
      </c>
    </row>
    <row r="965" spans="1:3" x14ac:dyDescent="0.25">
      <c r="A965" t="s">
        <v>681</v>
      </c>
      <c r="B965">
        <v>4012</v>
      </c>
      <c r="C965" t="s">
        <v>640</v>
      </c>
    </row>
    <row r="966" spans="1:3" x14ac:dyDescent="0.25">
      <c r="A966" t="s">
        <v>683</v>
      </c>
      <c r="B966" t="s">
        <v>298</v>
      </c>
      <c r="C966" t="s">
        <v>298</v>
      </c>
    </row>
    <row r="967" spans="1:3" x14ac:dyDescent="0.25">
      <c r="A967" t="s">
        <v>683</v>
      </c>
      <c r="B967">
        <v>3200</v>
      </c>
      <c r="C967" t="s">
        <v>298</v>
      </c>
    </row>
    <row r="968" spans="1:3" x14ac:dyDescent="0.25">
      <c r="A968" t="s">
        <v>683</v>
      </c>
      <c r="B968">
        <v>3310</v>
      </c>
      <c r="C968" t="s">
        <v>298</v>
      </c>
    </row>
    <row r="969" spans="1:3" x14ac:dyDescent="0.25">
      <c r="A969" t="s">
        <v>683</v>
      </c>
      <c r="B969">
        <v>3311</v>
      </c>
      <c r="C969" t="s">
        <v>298</v>
      </c>
    </row>
    <row r="970" spans="1:3" x14ac:dyDescent="0.25">
      <c r="A970" t="s">
        <v>683</v>
      </c>
      <c r="B970">
        <v>3315</v>
      </c>
      <c r="C970" t="s">
        <v>298</v>
      </c>
    </row>
    <row r="971" spans="1:3" x14ac:dyDescent="0.25">
      <c r="A971" t="s">
        <v>683</v>
      </c>
      <c r="B971">
        <v>3330</v>
      </c>
      <c r="C971" t="s">
        <v>298</v>
      </c>
    </row>
    <row r="972" spans="1:3" x14ac:dyDescent="0.25">
      <c r="A972" t="s">
        <v>684</v>
      </c>
      <c r="B972" t="s">
        <v>298</v>
      </c>
      <c r="C972" t="s">
        <v>298</v>
      </c>
    </row>
    <row r="973" spans="1:3" x14ac:dyDescent="0.25">
      <c r="A973" t="s">
        <v>684</v>
      </c>
      <c r="B973" t="s">
        <v>298</v>
      </c>
      <c r="C973" t="s">
        <v>685</v>
      </c>
    </row>
    <row r="974" spans="1:3" x14ac:dyDescent="0.25">
      <c r="A974" t="s">
        <v>684</v>
      </c>
      <c r="B974">
        <v>5600</v>
      </c>
      <c r="C974" t="s">
        <v>686</v>
      </c>
    </row>
    <row r="975" spans="1:3" x14ac:dyDescent="0.25">
      <c r="A975" t="s">
        <v>684</v>
      </c>
      <c r="B975">
        <v>5601</v>
      </c>
      <c r="C975" t="s">
        <v>686</v>
      </c>
    </row>
    <row r="976" spans="1:3" x14ac:dyDescent="0.25">
      <c r="A976" t="s">
        <v>684</v>
      </c>
      <c r="B976">
        <v>5604</v>
      </c>
      <c r="C976" t="s">
        <v>373</v>
      </c>
    </row>
    <row r="977" spans="1:3" x14ac:dyDescent="0.25">
      <c r="A977" t="s">
        <v>684</v>
      </c>
      <c r="B977">
        <v>5606</v>
      </c>
      <c r="C977" t="s">
        <v>686</v>
      </c>
    </row>
    <row r="978" spans="1:3" x14ac:dyDescent="0.25">
      <c r="A978" t="s">
        <v>684</v>
      </c>
      <c r="B978">
        <v>5611</v>
      </c>
      <c r="C978" t="s">
        <v>687</v>
      </c>
    </row>
    <row r="979" spans="1:3" x14ac:dyDescent="0.25">
      <c r="A979" t="s">
        <v>684</v>
      </c>
      <c r="B979">
        <v>5612</v>
      </c>
      <c r="C979" t="s">
        <v>687</v>
      </c>
    </row>
    <row r="980" spans="1:3" x14ac:dyDescent="0.25">
      <c r="A980" t="s">
        <v>684</v>
      </c>
      <c r="B980">
        <v>5613</v>
      </c>
      <c r="C980" t="s">
        <v>687</v>
      </c>
    </row>
    <row r="981" spans="1:3" x14ac:dyDescent="0.25">
      <c r="A981" t="s">
        <v>684</v>
      </c>
      <c r="B981">
        <v>5614</v>
      </c>
      <c r="C981" t="s">
        <v>687</v>
      </c>
    </row>
    <row r="982" spans="1:3" x14ac:dyDescent="0.25">
      <c r="A982" t="s">
        <v>684</v>
      </c>
      <c r="B982">
        <v>5615</v>
      </c>
      <c r="C982" t="s">
        <v>687</v>
      </c>
    </row>
    <row r="983" spans="1:3" x14ac:dyDescent="0.25">
      <c r="A983" t="s">
        <v>684</v>
      </c>
      <c r="B983">
        <v>5620</v>
      </c>
      <c r="C983" t="s">
        <v>688</v>
      </c>
    </row>
    <row r="984" spans="1:3" x14ac:dyDescent="0.25">
      <c r="A984" t="s">
        <v>684</v>
      </c>
      <c r="B984">
        <v>5621</v>
      </c>
      <c r="C984" t="s">
        <v>689</v>
      </c>
    </row>
    <row r="985" spans="1:3" x14ac:dyDescent="0.25">
      <c r="A985" t="s">
        <v>684</v>
      </c>
      <c r="B985">
        <v>5623</v>
      </c>
      <c r="C985" t="s">
        <v>690</v>
      </c>
    </row>
    <row r="986" spans="1:3" x14ac:dyDescent="0.25">
      <c r="A986" t="s">
        <v>684</v>
      </c>
      <c r="B986">
        <v>5624</v>
      </c>
      <c r="C986" t="s">
        <v>691</v>
      </c>
    </row>
    <row r="987" spans="1:3" x14ac:dyDescent="0.25">
      <c r="A987" t="s">
        <v>684</v>
      </c>
      <c r="B987">
        <v>7118</v>
      </c>
      <c r="C987" t="s">
        <v>370</v>
      </c>
    </row>
    <row r="988" spans="1:3" x14ac:dyDescent="0.25">
      <c r="A988" t="s">
        <v>684</v>
      </c>
      <c r="B988">
        <v>7330</v>
      </c>
      <c r="C988" t="s">
        <v>374</v>
      </c>
    </row>
    <row r="989" spans="1:3" x14ac:dyDescent="0.25">
      <c r="A989" t="s">
        <v>684</v>
      </c>
      <c r="B989">
        <v>7335</v>
      </c>
      <c r="C989" t="s">
        <v>374</v>
      </c>
    </row>
    <row r="990" spans="1:3" x14ac:dyDescent="0.25">
      <c r="A990" t="s">
        <v>692</v>
      </c>
      <c r="B990">
        <v>3010</v>
      </c>
      <c r="C990" t="s">
        <v>298</v>
      </c>
    </row>
    <row r="991" spans="1:3" x14ac:dyDescent="0.25">
      <c r="A991" t="s">
        <v>693</v>
      </c>
      <c r="B991" t="s">
        <v>298</v>
      </c>
      <c r="C991" t="s">
        <v>298</v>
      </c>
    </row>
    <row r="992" spans="1:3" x14ac:dyDescent="0.25">
      <c r="A992" t="s">
        <v>693</v>
      </c>
      <c r="B992">
        <v>1105</v>
      </c>
      <c r="C992" t="s">
        <v>298</v>
      </c>
    </row>
    <row r="993" spans="1:3" x14ac:dyDescent="0.25">
      <c r="A993" t="s">
        <v>693</v>
      </c>
      <c r="B993">
        <v>1110</v>
      </c>
      <c r="C993" t="s">
        <v>298</v>
      </c>
    </row>
    <row r="994" spans="1:3" x14ac:dyDescent="0.25">
      <c r="A994" t="s">
        <v>693</v>
      </c>
      <c r="B994">
        <v>2201</v>
      </c>
      <c r="C994" t="s">
        <v>298</v>
      </c>
    </row>
    <row r="995" spans="1:3" x14ac:dyDescent="0.25">
      <c r="A995" t="s">
        <v>693</v>
      </c>
      <c r="B995">
        <v>2202</v>
      </c>
      <c r="C995" t="s">
        <v>298</v>
      </c>
    </row>
    <row r="996" spans="1:3" x14ac:dyDescent="0.25">
      <c r="A996" t="s">
        <v>694</v>
      </c>
      <c r="B996">
        <v>2110</v>
      </c>
      <c r="C996" t="s">
        <v>695</v>
      </c>
    </row>
    <row r="997" spans="1:3" x14ac:dyDescent="0.25">
      <c r="A997" t="s">
        <v>694</v>
      </c>
      <c r="B997">
        <v>2420</v>
      </c>
      <c r="C997" t="s">
        <v>298</v>
      </c>
    </row>
    <row r="998" spans="1:3" x14ac:dyDescent="0.25">
      <c r="A998" t="s">
        <v>696</v>
      </c>
      <c r="B998" t="s">
        <v>298</v>
      </c>
      <c r="C998" t="s">
        <v>298</v>
      </c>
    </row>
    <row r="999" spans="1:3" x14ac:dyDescent="0.25">
      <c r="A999" t="s">
        <v>696</v>
      </c>
      <c r="B999">
        <v>1105</v>
      </c>
      <c r="C999" t="s">
        <v>298</v>
      </c>
    </row>
    <row r="1000" spans="1:3" x14ac:dyDescent="0.25">
      <c r="A1000" t="s">
        <v>696</v>
      </c>
      <c r="B1000">
        <v>1116</v>
      </c>
      <c r="C1000" t="s">
        <v>298</v>
      </c>
    </row>
    <row r="1001" spans="1:3" x14ac:dyDescent="0.25">
      <c r="A1001" t="s">
        <v>696</v>
      </c>
      <c r="B1001">
        <v>1130</v>
      </c>
      <c r="C1001" t="s">
        <v>298</v>
      </c>
    </row>
    <row r="1002" spans="1:3" x14ac:dyDescent="0.25">
      <c r="A1002" t="s">
        <v>697</v>
      </c>
      <c r="B1002" t="s">
        <v>298</v>
      </c>
      <c r="C1002" t="s">
        <v>298</v>
      </c>
    </row>
    <row r="1003" spans="1:3" x14ac:dyDescent="0.25">
      <c r="A1003" t="s">
        <v>697</v>
      </c>
      <c r="B1003">
        <v>2445</v>
      </c>
      <c r="C1003" t="s">
        <v>298</v>
      </c>
    </row>
    <row r="1004" spans="1:3" x14ac:dyDescent="0.25">
      <c r="A1004" t="s">
        <v>698</v>
      </c>
      <c r="B1004">
        <v>1116</v>
      </c>
      <c r="C1004" t="s">
        <v>298</v>
      </c>
    </row>
    <row r="1005" spans="1:3" x14ac:dyDescent="0.25">
      <c r="A1005" t="s">
        <v>699</v>
      </c>
      <c r="B1005" t="s">
        <v>298</v>
      </c>
      <c r="C1005" t="s">
        <v>298</v>
      </c>
    </row>
    <row r="1006" spans="1:3" x14ac:dyDescent="0.25">
      <c r="A1006" t="s">
        <v>700</v>
      </c>
      <c r="B1006">
        <v>2455</v>
      </c>
      <c r="C1006" t="s">
        <v>298</v>
      </c>
    </row>
    <row r="1007" spans="1:3" x14ac:dyDescent="0.25">
      <c r="A1007" t="s">
        <v>700</v>
      </c>
      <c r="B1007">
        <v>2457</v>
      </c>
      <c r="C1007" t="s">
        <v>298</v>
      </c>
    </row>
    <row r="1008" spans="1:3" x14ac:dyDescent="0.25">
      <c r="A1008" t="s">
        <v>700</v>
      </c>
      <c r="B1008">
        <v>2458</v>
      </c>
      <c r="C1008" t="s">
        <v>298</v>
      </c>
    </row>
    <row r="1009" spans="1:3" x14ac:dyDescent="0.25">
      <c r="A1009" t="s">
        <v>700</v>
      </c>
      <c r="B1009">
        <v>2460</v>
      </c>
      <c r="C1009" t="s">
        <v>298</v>
      </c>
    </row>
    <row r="1010" spans="1:3" x14ac:dyDescent="0.25">
      <c r="A1010" t="s">
        <v>700</v>
      </c>
      <c r="B1010">
        <v>2463</v>
      </c>
      <c r="C1010" t="s">
        <v>298</v>
      </c>
    </row>
    <row r="1011" spans="1:3" x14ac:dyDescent="0.25">
      <c r="A1011" t="s">
        <v>700</v>
      </c>
      <c r="B1011">
        <v>2464</v>
      </c>
      <c r="C1011" t="s">
        <v>298</v>
      </c>
    </row>
    <row r="1012" spans="1:3" x14ac:dyDescent="0.25">
      <c r="A1012" t="s">
        <v>701</v>
      </c>
      <c r="B1012">
        <v>2103</v>
      </c>
      <c r="C1012" t="s">
        <v>298</v>
      </c>
    </row>
    <row r="1013" spans="1:3" x14ac:dyDescent="0.25">
      <c r="A1013" t="s">
        <v>702</v>
      </c>
      <c r="B1013" t="s">
        <v>298</v>
      </c>
      <c r="C1013" t="s">
        <v>298</v>
      </c>
    </row>
    <row r="1014" spans="1:3" x14ac:dyDescent="0.25">
      <c r="A1014" t="s">
        <v>702</v>
      </c>
      <c r="B1014">
        <v>2100</v>
      </c>
      <c r="C1014" t="s">
        <v>298</v>
      </c>
    </row>
    <row r="1015" spans="1:3" x14ac:dyDescent="0.25">
      <c r="A1015" t="s">
        <v>702</v>
      </c>
      <c r="B1015">
        <v>2100</v>
      </c>
      <c r="C1015">
        <v>2105</v>
      </c>
    </row>
    <row r="1016" spans="1:3" x14ac:dyDescent="0.25">
      <c r="A1016" t="s">
        <v>702</v>
      </c>
      <c r="B1016">
        <v>2104</v>
      </c>
      <c r="C1016" t="s">
        <v>298</v>
      </c>
    </row>
    <row r="1017" spans="1:3" x14ac:dyDescent="0.25">
      <c r="A1017" t="s">
        <v>702</v>
      </c>
      <c r="B1017">
        <v>2105</v>
      </c>
      <c r="C1017" t="s">
        <v>298</v>
      </c>
    </row>
    <row r="1018" spans="1:3" x14ac:dyDescent="0.25">
      <c r="A1018" t="s">
        <v>702</v>
      </c>
      <c r="B1018">
        <v>2109</v>
      </c>
      <c r="C1018" t="s">
        <v>298</v>
      </c>
    </row>
    <row r="1019" spans="1:3" x14ac:dyDescent="0.25">
      <c r="A1019" t="s">
        <v>702</v>
      </c>
      <c r="B1019">
        <v>2109</v>
      </c>
      <c r="C1019" t="s">
        <v>703</v>
      </c>
    </row>
    <row r="1020" spans="1:3" x14ac:dyDescent="0.25">
      <c r="A1020" t="s">
        <v>702</v>
      </c>
      <c r="B1020">
        <v>2115</v>
      </c>
      <c r="C1020" t="s">
        <v>298</v>
      </c>
    </row>
    <row r="1021" spans="1:3" x14ac:dyDescent="0.25">
      <c r="A1021" t="s">
        <v>702</v>
      </c>
      <c r="B1021">
        <v>2116</v>
      </c>
      <c r="C1021" t="s">
        <v>298</v>
      </c>
    </row>
    <row r="1022" spans="1:3" x14ac:dyDescent="0.25">
      <c r="A1022" t="s">
        <v>702</v>
      </c>
      <c r="B1022">
        <v>2117</v>
      </c>
      <c r="C1022" t="s">
        <v>298</v>
      </c>
    </row>
    <row r="1023" spans="1:3" x14ac:dyDescent="0.25">
      <c r="A1023" t="s">
        <v>702</v>
      </c>
      <c r="B1023">
        <v>2200</v>
      </c>
      <c r="C1023" t="s">
        <v>298</v>
      </c>
    </row>
    <row r="1024" spans="1:3" x14ac:dyDescent="0.25">
      <c r="A1024" t="s">
        <v>702</v>
      </c>
      <c r="B1024">
        <v>2210</v>
      </c>
      <c r="C1024" t="s">
        <v>298</v>
      </c>
    </row>
    <row r="1025" spans="1:3" x14ac:dyDescent="0.25">
      <c r="A1025" t="s">
        <v>702</v>
      </c>
      <c r="B1025">
        <v>2211</v>
      </c>
      <c r="C1025" t="s">
        <v>298</v>
      </c>
    </row>
    <row r="1026" spans="1:3" x14ac:dyDescent="0.25">
      <c r="A1026" t="s">
        <v>702</v>
      </c>
      <c r="B1026">
        <v>2212</v>
      </c>
      <c r="C1026" t="s">
        <v>298</v>
      </c>
    </row>
    <row r="1027" spans="1:3" x14ac:dyDescent="0.25">
      <c r="A1027" t="s">
        <v>702</v>
      </c>
      <c r="B1027">
        <v>2220</v>
      </c>
      <c r="C1027" t="s">
        <v>704</v>
      </c>
    </row>
    <row r="1028" spans="1:3" x14ac:dyDescent="0.25">
      <c r="A1028" t="s">
        <v>702</v>
      </c>
      <c r="B1028">
        <v>2220</v>
      </c>
      <c r="C1028" t="s">
        <v>705</v>
      </c>
    </row>
    <row r="1029" spans="1:3" x14ac:dyDescent="0.25">
      <c r="A1029" t="s">
        <v>702</v>
      </c>
      <c r="B1029">
        <v>2300</v>
      </c>
      <c r="C1029" t="s">
        <v>298</v>
      </c>
    </row>
    <row r="1030" spans="1:3" x14ac:dyDescent="0.25">
      <c r="A1030" t="s">
        <v>702</v>
      </c>
      <c r="B1030">
        <v>2310</v>
      </c>
      <c r="C1030" t="s">
        <v>298</v>
      </c>
    </row>
    <row r="1031" spans="1:3" x14ac:dyDescent="0.25">
      <c r="A1031" t="s">
        <v>702</v>
      </c>
      <c r="B1031">
        <v>2320</v>
      </c>
      <c r="C1031" t="s">
        <v>298</v>
      </c>
    </row>
    <row r="1032" spans="1:3" x14ac:dyDescent="0.25">
      <c r="A1032" t="s">
        <v>702</v>
      </c>
      <c r="B1032">
        <v>2330</v>
      </c>
      <c r="C1032" t="s">
        <v>298</v>
      </c>
    </row>
    <row r="1033" spans="1:3" x14ac:dyDescent="0.25">
      <c r="A1033" t="s">
        <v>702</v>
      </c>
      <c r="B1033">
        <v>2340</v>
      </c>
      <c r="C1033" t="s">
        <v>298</v>
      </c>
    </row>
    <row r="1034" spans="1:3" x14ac:dyDescent="0.25">
      <c r="A1034" t="s">
        <v>706</v>
      </c>
      <c r="B1034">
        <v>3060</v>
      </c>
      <c r="C1034" t="s">
        <v>298</v>
      </c>
    </row>
  </sheetData>
  <mergeCells count="2">
    <mergeCell ref="A1:X1"/>
    <mergeCell ref="A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opLeftCell="C1" workbookViewId="0">
      <selection activeCell="P3" sqref="P3"/>
    </sheetView>
  </sheetViews>
  <sheetFormatPr defaultRowHeight="15" x14ac:dyDescent="0.25"/>
  <cols>
    <col min="1" max="1" width="9" customWidth="1"/>
    <col min="2" max="2" width="74.7109375" bestFit="1" customWidth="1"/>
    <col min="4" max="4" width="9.28515625" customWidth="1"/>
    <col min="5" max="5" width="40.85546875" bestFit="1" customWidth="1"/>
    <col min="7" max="7" width="11.5703125" bestFit="1" customWidth="1"/>
    <col min="8" max="8" width="33.85546875" bestFit="1" customWidth="1"/>
    <col min="9" max="9" width="13.140625" customWidth="1"/>
    <col min="12" max="12" width="7.5703125" bestFit="1" customWidth="1"/>
    <col min="13" max="13" width="11" customWidth="1"/>
    <col min="14" max="14" width="12.140625" customWidth="1"/>
    <col min="17" max="17" width="12.140625" customWidth="1"/>
  </cols>
  <sheetData>
    <row r="1" spans="1:17" s="35" customFormat="1" x14ac:dyDescent="0.25">
      <c r="A1" s="37" t="s">
        <v>144</v>
      </c>
      <c r="B1" s="37"/>
      <c r="D1" s="36" t="s">
        <v>288</v>
      </c>
      <c r="E1" s="36"/>
      <c r="G1" s="36" t="s">
        <v>289</v>
      </c>
      <c r="H1" s="36"/>
      <c r="I1" s="36"/>
      <c r="K1" s="36" t="s">
        <v>709</v>
      </c>
      <c r="L1" s="36"/>
      <c r="M1" s="36"/>
      <c r="N1" s="36"/>
      <c r="P1" s="36" t="s">
        <v>711</v>
      </c>
      <c r="Q1" s="36"/>
    </row>
    <row r="2" spans="1:17" s="27" customFormat="1" ht="30.75" thickBot="1" x14ac:dyDescent="0.3">
      <c r="A2" s="33" t="s">
        <v>130</v>
      </c>
      <c r="B2" s="34" t="s">
        <v>247</v>
      </c>
      <c r="D2" s="27" t="s">
        <v>129</v>
      </c>
      <c r="E2" s="27" t="s">
        <v>13</v>
      </c>
      <c r="G2" s="27" t="s">
        <v>249</v>
      </c>
      <c r="H2" s="27" t="s">
        <v>250</v>
      </c>
      <c r="I2" s="27" t="s">
        <v>251</v>
      </c>
      <c r="K2" s="27" t="s">
        <v>3</v>
      </c>
      <c r="L2" s="27" t="s">
        <v>292</v>
      </c>
      <c r="M2" s="27" t="s">
        <v>291</v>
      </c>
      <c r="N2" s="27" t="s">
        <v>13</v>
      </c>
      <c r="P2" s="27" t="s">
        <v>4</v>
      </c>
      <c r="Q2" s="27" t="s">
        <v>13</v>
      </c>
    </row>
    <row r="3" spans="1:17" x14ac:dyDescent="0.25">
      <c r="A3" s="13">
        <v>0</v>
      </c>
      <c r="B3" s="14" t="s">
        <v>145</v>
      </c>
      <c r="D3" s="30">
        <v>10</v>
      </c>
      <c r="E3" s="12" t="s">
        <v>131</v>
      </c>
      <c r="G3">
        <v>10</v>
      </c>
      <c r="H3" t="s">
        <v>252</v>
      </c>
      <c r="I3" t="s">
        <v>253</v>
      </c>
      <c r="K3">
        <v>10</v>
      </c>
      <c r="L3">
        <v>0</v>
      </c>
      <c r="M3" t="str">
        <f>Depts[Entity]&amp;"-"&amp;Depts[Dept]</f>
        <v>10-0</v>
      </c>
      <c r="N3" t="s">
        <v>293</v>
      </c>
      <c r="P3">
        <v>0</v>
      </c>
      <c r="Q3" t="s">
        <v>710</v>
      </c>
    </row>
    <row r="4" spans="1:17" x14ac:dyDescent="0.25">
      <c r="A4" s="15">
        <v>1</v>
      </c>
      <c r="B4" s="16" t="s">
        <v>146</v>
      </c>
      <c r="D4" s="30">
        <v>20</v>
      </c>
      <c r="E4" s="12" t="s">
        <v>132</v>
      </c>
      <c r="G4">
        <v>11</v>
      </c>
      <c r="H4" t="s">
        <v>254</v>
      </c>
      <c r="I4" t="s">
        <v>255</v>
      </c>
      <c r="K4">
        <v>11</v>
      </c>
      <c r="L4">
        <v>0</v>
      </c>
      <c r="M4" t="str">
        <f>Depts[Entity]&amp;"-"&amp;Depts[Dept]</f>
        <v>11-0</v>
      </c>
      <c r="N4" t="s">
        <v>293</v>
      </c>
      <c r="P4">
        <v>1</v>
      </c>
      <c r="Q4" t="s">
        <v>712</v>
      </c>
    </row>
    <row r="5" spans="1:17" x14ac:dyDescent="0.25">
      <c r="A5" s="15">
        <v>2</v>
      </c>
      <c r="B5" s="16" t="s">
        <v>147</v>
      </c>
      <c r="D5" s="30">
        <v>30</v>
      </c>
      <c r="E5" s="12" t="s">
        <v>278</v>
      </c>
      <c r="G5">
        <v>12</v>
      </c>
      <c r="H5" t="s">
        <v>256</v>
      </c>
      <c r="I5" t="s">
        <v>257</v>
      </c>
      <c r="K5">
        <v>12</v>
      </c>
      <c r="L5">
        <v>0</v>
      </c>
      <c r="M5" t="str">
        <f>Depts[Entity]&amp;"-"&amp;Depts[Dept]</f>
        <v>12-0</v>
      </c>
      <c r="N5" t="s">
        <v>293</v>
      </c>
      <c r="P5">
        <v>2</v>
      </c>
      <c r="Q5" t="s">
        <v>713</v>
      </c>
    </row>
    <row r="6" spans="1:17" x14ac:dyDescent="0.25">
      <c r="A6" s="15">
        <v>3</v>
      </c>
      <c r="B6" s="16" t="s">
        <v>148</v>
      </c>
      <c r="D6" s="30">
        <v>40</v>
      </c>
      <c r="E6" s="12" t="s">
        <v>279</v>
      </c>
      <c r="G6">
        <v>13</v>
      </c>
      <c r="H6" t="s">
        <v>258</v>
      </c>
      <c r="I6" t="s">
        <v>259</v>
      </c>
      <c r="K6">
        <v>13</v>
      </c>
      <c r="L6">
        <v>0</v>
      </c>
      <c r="M6" t="str">
        <f>Depts[Entity]&amp;"-"&amp;Depts[Dept]</f>
        <v>13-0</v>
      </c>
      <c r="N6" t="s">
        <v>293</v>
      </c>
      <c r="P6">
        <v>3</v>
      </c>
      <c r="Q6" t="s">
        <v>714</v>
      </c>
    </row>
    <row r="7" spans="1:17" x14ac:dyDescent="0.25">
      <c r="A7" s="15">
        <v>4</v>
      </c>
      <c r="B7" s="16" t="s">
        <v>149</v>
      </c>
      <c r="D7" s="30">
        <v>49</v>
      </c>
      <c r="E7" s="12" t="s">
        <v>133</v>
      </c>
      <c r="G7">
        <v>20</v>
      </c>
      <c r="H7" t="s">
        <v>260</v>
      </c>
      <c r="I7" t="s">
        <v>5</v>
      </c>
      <c r="K7">
        <v>20</v>
      </c>
      <c r="L7">
        <v>0</v>
      </c>
      <c r="M7" t="str">
        <f>Depts[Entity]&amp;"-"&amp;Depts[Dept]</f>
        <v>20-0</v>
      </c>
      <c r="N7" t="s">
        <v>293</v>
      </c>
    </row>
    <row r="8" spans="1:17" x14ac:dyDescent="0.25">
      <c r="A8" s="15">
        <v>6</v>
      </c>
      <c r="B8" s="16" t="s">
        <v>150</v>
      </c>
      <c r="D8" s="30">
        <v>50</v>
      </c>
      <c r="E8" s="12" t="s">
        <v>134</v>
      </c>
      <c r="G8">
        <v>21</v>
      </c>
      <c r="H8" t="s">
        <v>261</v>
      </c>
      <c r="I8" t="s">
        <v>6</v>
      </c>
      <c r="K8">
        <v>21</v>
      </c>
      <c r="L8">
        <v>0</v>
      </c>
      <c r="M8" t="str">
        <f>Depts[Entity]&amp;"-"&amp;Depts[Dept]</f>
        <v>21-0</v>
      </c>
      <c r="N8" t="s">
        <v>293</v>
      </c>
    </row>
    <row r="9" spans="1:17" x14ac:dyDescent="0.25">
      <c r="A9" s="15">
        <v>7</v>
      </c>
      <c r="B9" s="16" t="s">
        <v>151</v>
      </c>
      <c r="D9" s="30">
        <v>60</v>
      </c>
      <c r="E9" s="12" t="s">
        <v>135</v>
      </c>
      <c r="G9">
        <v>22</v>
      </c>
      <c r="H9" t="s">
        <v>7</v>
      </c>
      <c r="I9" t="s">
        <v>7</v>
      </c>
      <c r="K9">
        <v>22</v>
      </c>
      <c r="L9">
        <v>0</v>
      </c>
      <c r="M9" t="str">
        <f>Depts[Entity]&amp;"-"&amp;Depts[Dept]</f>
        <v>22-0</v>
      </c>
      <c r="N9" t="s">
        <v>293</v>
      </c>
    </row>
    <row r="10" spans="1:17" x14ac:dyDescent="0.25">
      <c r="A10" s="15">
        <v>8</v>
      </c>
      <c r="B10" s="16" t="s">
        <v>152</v>
      </c>
      <c r="D10" s="30">
        <v>61</v>
      </c>
      <c r="E10" s="12" t="s">
        <v>136</v>
      </c>
      <c r="G10">
        <v>40</v>
      </c>
      <c r="H10" t="s">
        <v>262</v>
      </c>
      <c r="I10" t="s">
        <v>8</v>
      </c>
      <c r="K10">
        <v>40</v>
      </c>
      <c r="L10">
        <v>0</v>
      </c>
      <c r="M10" t="str">
        <f>Depts[Entity]&amp;"-"&amp;Depts[Dept]</f>
        <v>40-0</v>
      </c>
      <c r="N10" t="s">
        <v>293</v>
      </c>
    </row>
    <row r="11" spans="1:17" x14ac:dyDescent="0.25">
      <c r="A11" s="15">
        <v>9</v>
      </c>
      <c r="B11" s="16" t="s">
        <v>153</v>
      </c>
      <c r="D11" s="30">
        <v>62</v>
      </c>
      <c r="E11" s="12" t="s">
        <v>136</v>
      </c>
      <c r="G11">
        <v>41</v>
      </c>
      <c r="H11" t="s">
        <v>263</v>
      </c>
      <c r="I11" t="s">
        <v>9</v>
      </c>
      <c r="K11">
        <v>41</v>
      </c>
      <c r="L11">
        <v>0</v>
      </c>
      <c r="M11" t="str">
        <f>Depts[Entity]&amp;"-"&amp;Depts[Dept]</f>
        <v>41-0</v>
      </c>
      <c r="N11" t="s">
        <v>293</v>
      </c>
    </row>
    <row r="12" spans="1:17" x14ac:dyDescent="0.25">
      <c r="A12" s="15">
        <v>10</v>
      </c>
      <c r="B12" s="16" t="s">
        <v>154</v>
      </c>
      <c r="D12" s="30">
        <v>63</v>
      </c>
      <c r="E12" s="12" t="s">
        <v>136</v>
      </c>
      <c r="G12">
        <v>42</v>
      </c>
      <c r="H12" t="s">
        <v>264</v>
      </c>
      <c r="I12" t="s">
        <v>10</v>
      </c>
      <c r="K12">
        <v>42</v>
      </c>
      <c r="L12">
        <v>0</v>
      </c>
      <c r="M12" t="str">
        <f>Depts[Entity]&amp;"-"&amp;Depts[Dept]</f>
        <v>42-0</v>
      </c>
      <c r="N12" t="s">
        <v>293</v>
      </c>
    </row>
    <row r="13" spans="1:17" x14ac:dyDescent="0.25">
      <c r="A13" s="15">
        <v>11</v>
      </c>
      <c r="B13" s="16" t="s">
        <v>155</v>
      </c>
      <c r="D13" s="30">
        <v>64</v>
      </c>
      <c r="E13" s="12" t="s">
        <v>136</v>
      </c>
      <c r="G13">
        <v>43</v>
      </c>
      <c r="H13" t="s">
        <v>265</v>
      </c>
      <c r="I13" t="s">
        <v>11</v>
      </c>
      <c r="K13">
        <v>43</v>
      </c>
      <c r="L13">
        <v>0</v>
      </c>
      <c r="M13" t="str">
        <f>Depts[Entity]&amp;"-"&amp;Depts[Dept]</f>
        <v>43-0</v>
      </c>
      <c r="N13" t="s">
        <v>293</v>
      </c>
    </row>
    <row r="14" spans="1:17" x14ac:dyDescent="0.25">
      <c r="A14" s="15">
        <v>12</v>
      </c>
      <c r="B14" s="16" t="s">
        <v>156</v>
      </c>
      <c r="D14" s="30">
        <v>65</v>
      </c>
      <c r="E14" s="12" t="s">
        <v>136</v>
      </c>
      <c r="G14">
        <v>44</v>
      </c>
      <c r="H14" t="s">
        <v>266</v>
      </c>
      <c r="I14" t="s">
        <v>12</v>
      </c>
      <c r="K14">
        <v>44</v>
      </c>
      <c r="L14">
        <v>0</v>
      </c>
      <c r="M14" t="str">
        <f>Depts[Entity]&amp;"-"&amp;Depts[Dept]</f>
        <v>44-0</v>
      </c>
      <c r="N14" t="s">
        <v>293</v>
      </c>
    </row>
    <row r="15" spans="1:17" x14ac:dyDescent="0.25">
      <c r="A15" s="15">
        <v>13</v>
      </c>
      <c r="B15" s="16" t="s">
        <v>157</v>
      </c>
      <c r="D15" s="30">
        <v>66</v>
      </c>
      <c r="E15" s="12" t="s">
        <v>136</v>
      </c>
      <c r="G15">
        <v>70</v>
      </c>
      <c r="H15" t="s">
        <v>267</v>
      </c>
      <c r="I15" t="s">
        <v>268</v>
      </c>
      <c r="K15">
        <v>70</v>
      </c>
      <c r="L15">
        <v>0</v>
      </c>
      <c r="M15" t="str">
        <f>Depts[Entity]&amp;"-"&amp;Depts[Dept]</f>
        <v>70-0</v>
      </c>
      <c r="N15" t="s">
        <v>293</v>
      </c>
    </row>
    <row r="16" spans="1:17" x14ac:dyDescent="0.25">
      <c r="A16" s="15">
        <v>14</v>
      </c>
      <c r="B16" s="16" t="s">
        <v>158</v>
      </c>
      <c r="D16" s="30">
        <v>67</v>
      </c>
      <c r="E16" s="12" t="s">
        <v>136</v>
      </c>
      <c r="G16">
        <v>91</v>
      </c>
      <c r="H16" t="s">
        <v>269</v>
      </c>
      <c r="I16" t="s">
        <v>270</v>
      </c>
      <c r="K16">
        <v>91</v>
      </c>
      <c r="L16">
        <v>0</v>
      </c>
      <c r="M16" t="str">
        <f>Depts[Entity]&amp;"-"&amp;Depts[Dept]</f>
        <v>91-0</v>
      </c>
      <c r="N16" t="s">
        <v>293</v>
      </c>
    </row>
    <row r="17" spans="1:14" x14ac:dyDescent="0.25">
      <c r="A17" s="15">
        <v>15</v>
      </c>
      <c r="B17" s="16" t="s">
        <v>159</v>
      </c>
      <c r="D17" s="30">
        <v>70</v>
      </c>
      <c r="E17" s="12" t="s">
        <v>137</v>
      </c>
      <c r="G17">
        <v>92</v>
      </c>
      <c r="H17" t="s">
        <v>260</v>
      </c>
      <c r="I17" t="s">
        <v>271</v>
      </c>
      <c r="K17">
        <v>92</v>
      </c>
      <c r="L17">
        <v>0</v>
      </c>
      <c r="M17" t="str">
        <f>Depts[Entity]&amp;"-"&amp;Depts[Dept]</f>
        <v>92-0</v>
      </c>
      <c r="N17" t="s">
        <v>293</v>
      </c>
    </row>
    <row r="18" spans="1:14" x14ac:dyDescent="0.25">
      <c r="A18" s="15">
        <v>16</v>
      </c>
      <c r="B18" s="16" t="s">
        <v>160</v>
      </c>
      <c r="D18" s="30">
        <v>71</v>
      </c>
      <c r="E18" s="12" t="s">
        <v>280</v>
      </c>
    </row>
    <row r="19" spans="1:14" x14ac:dyDescent="0.25">
      <c r="A19" s="15">
        <v>17</v>
      </c>
      <c r="B19" s="16" t="s">
        <v>161</v>
      </c>
      <c r="D19" s="30">
        <v>80</v>
      </c>
      <c r="E19" s="12" t="s">
        <v>138</v>
      </c>
    </row>
    <row r="20" spans="1:14" x14ac:dyDescent="0.25">
      <c r="A20" s="15">
        <v>18</v>
      </c>
      <c r="B20" s="16" t="s">
        <v>162</v>
      </c>
      <c r="D20" s="30">
        <v>81</v>
      </c>
      <c r="E20" s="12" t="s">
        <v>139</v>
      </c>
    </row>
    <row r="21" spans="1:14" x14ac:dyDescent="0.25">
      <c r="A21" s="15">
        <v>19</v>
      </c>
      <c r="B21" s="16" t="s">
        <v>163</v>
      </c>
      <c r="D21" s="30">
        <v>83</v>
      </c>
      <c r="E21" s="12" t="s">
        <v>140</v>
      </c>
    </row>
    <row r="22" spans="1:14" x14ac:dyDescent="0.25">
      <c r="A22" s="15">
        <v>20</v>
      </c>
      <c r="B22" s="16" t="s">
        <v>164</v>
      </c>
      <c r="D22" s="30">
        <v>90</v>
      </c>
      <c r="E22" s="12" t="s">
        <v>141</v>
      </c>
    </row>
    <row r="23" spans="1:14" x14ac:dyDescent="0.25">
      <c r="A23" s="15">
        <v>21</v>
      </c>
      <c r="B23" s="16" t="s">
        <v>165</v>
      </c>
      <c r="D23" s="30">
        <v>910</v>
      </c>
      <c r="E23" s="12" t="s">
        <v>281</v>
      </c>
    </row>
    <row r="24" spans="1:14" x14ac:dyDescent="0.25">
      <c r="A24" s="15">
        <v>22</v>
      </c>
      <c r="B24" s="16" t="s">
        <v>166</v>
      </c>
      <c r="D24" s="30">
        <v>911</v>
      </c>
      <c r="E24" s="12" t="s">
        <v>281</v>
      </c>
    </row>
    <row r="25" spans="1:14" x14ac:dyDescent="0.25">
      <c r="A25" s="15">
        <v>24</v>
      </c>
      <c r="B25" s="16" t="s">
        <v>167</v>
      </c>
      <c r="D25" s="30">
        <v>912</v>
      </c>
      <c r="E25" s="12" t="s">
        <v>281</v>
      </c>
    </row>
    <row r="26" spans="1:14" x14ac:dyDescent="0.25">
      <c r="A26" s="15">
        <v>25</v>
      </c>
      <c r="B26" s="16" t="s">
        <v>168</v>
      </c>
      <c r="D26" s="30">
        <v>913</v>
      </c>
      <c r="E26" s="12" t="s">
        <v>281</v>
      </c>
    </row>
    <row r="27" spans="1:14" x14ac:dyDescent="0.25">
      <c r="A27" s="15">
        <v>26</v>
      </c>
      <c r="B27" s="16" t="s">
        <v>169</v>
      </c>
      <c r="D27" s="30">
        <v>914</v>
      </c>
      <c r="E27" s="12" t="s">
        <v>281</v>
      </c>
    </row>
    <row r="28" spans="1:14" x14ac:dyDescent="0.25">
      <c r="A28" s="15">
        <v>27</v>
      </c>
      <c r="B28" s="16" t="s">
        <v>170</v>
      </c>
      <c r="D28" s="30">
        <v>915</v>
      </c>
      <c r="E28" s="12" t="s">
        <v>142</v>
      </c>
    </row>
    <row r="29" spans="1:14" x14ac:dyDescent="0.25">
      <c r="A29" s="15">
        <v>28</v>
      </c>
      <c r="B29" s="16" t="s">
        <v>171</v>
      </c>
      <c r="D29" s="30">
        <v>916</v>
      </c>
      <c r="E29" s="12" t="s">
        <v>142</v>
      </c>
    </row>
    <row r="30" spans="1:14" x14ac:dyDescent="0.25">
      <c r="A30" s="15">
        <v>29</v>
      </c>
      <c r="B30" s="16" t="s">
        <v>172</v>
      </c>
      <c r="D30" s="30">
        <v>917</v>
      </c>
      <c r="E30" s="12" t="s">
        <v>142</v>
      </c>
    </row>
    <row r="31" spans="1:14" x14ac:dyDescent="0.25">
      <c r="A31" s="15">
        <v>30</v>
      </c>
      <c r="B31" s="16" t="s">
        <v>173</v>
      </c>
      <c r="D31" s="30">
        <v>918</v>
      </c>
      <c r="E31" s="12" t="s">
        <v>142</v>
      </c>
    </row>
    <row r="32" spans="1:14" x14ac:dyDescent="0.25">
      <c r="A32" s="15">
        <v>31</v>
      </c>
      <c r="B32" s="16" t="s">
        <v>174</v>
      </c>
      <c r="D32" s="30">
        <v>919</v>
      </c>
      <c r="E32" s="12" t="s">
        <v>142</v>
      </c>
    </row>
    <row r="33" spans="1:5" x14ac:dyDescent="0.25">
      <c r="A33" s="15">
        <v>35</v>
      </c>
      <c r="B33" s="16" t="s">
        <v>175</v>
      </c>
      <c r="D33" s="30">
        <v>92</v>
      </c>
      <c r="E33" s="12" t="s">
        <v>282</v>
      </c>
    </row>
    <row r="34" spans="1:5" x14ac:dyDescent="0.25">
      <c r="A34" s="15">
        <v>36</v>
      </c>
      <c r="B34" s="16" t="s">
        <v>176</v>
      </c>
      <c r="D34" s="30">
        <v>93</v>
      </c>
      <c r="E34" s="12" t="s">
        <v>283</v>
      </c>
    </row>
    <row r="35" spans="1:5" x14ac:dyDescent="0.25">
      <c r="A35" s="15">
        <v>37</v>
      </c>
      <c r="B35" s="16" t="s">
        <v>177</v>
      </c>
      <c r="D35" s="30">
        <v>98</v>
      </c>
      <c r="E35" s="12" t="s">
        <v>284</v>
      </c>
    </row>
    <row r="36" spans="1:5" x14ac:dyDescent="0.25">
      <c r="A36" s="15">
        <v>38</v>
      </c>
      <c r="B36" s="16" t="s">
        <v>178</v>
      </c>
      <c r="D36" s="30">
        <v>99</v>
      </c>
      <c r="E36" s="12" t="s">
        <v>143</v>
      </c>
    </row>
    <row r="37" spans="1:5" x14ac:dyDescent="0.25">
      <c r="A37" s="15">
        <v>40</v>
      </c>
      <c r="B37" s="16" t="s">
        <v>179</v>
      </c>
    </row>
    <row r="38" spans="1:5" x14ac:dyDescent="0.25">
      <c r="A38" s="15">
        <v>41</v>
      </c>
      <c r="B38" s="16" t="s">
        <v>180</v>
      </c>
    </row>
    <row r="39" spans="1:5" x14ac:dyDescent="0.25">
      <c r="A39" s="15">
        <v>42</v>
      </c>
      <c r="B39" s="16" t="s">
        <v>181</v>
      </c>
    </row>
    <row r="40" spans="1:5" x14ac:dyDescent="0.25">
      <c r="A40" s="15">
        <v>43</v>
      </c>
      <c r="B40" s="16" t="s">
        <v>182</v>
      </c>
    </row>
    <row r="41" spans="1:5" x14ac:dyDescent="0.25">
      <c r="A41" s="15">
        <v>44</v>
      </c>
      <c r="B41" s="16" t="s">
        <v>183</v>
      </c>
    </row>
    <row r="42" spans="1:5" x14ac:dyDescent="0.25">
      <c r="A42" s="15">
        <v>45</v>
      </c>
      <c r="B42" s="16" t="s">
        <v>184</v>
      </c>
    </row>
    <row r="43" spans="1:5" x14ac:dyDescent="0.25">
      <c r="A43" s="15">
        <v>46</v>
      </c>
      <c r="B43" s="16" t="s">
        <v>185</v>
      </c>
    </row>
    <row r="44" spans="1:5" x14ac:dyDescent="0.25">
      <c r="A44" s="15">
        <v>47</v>
      </c>
      <c r="B44" s="16" t="s">
        <v>186</v>
      </c>
    </row>
    <row r="45" spans="1:5" x14ac:dyDescent="0.25">
      <c r="A45" s="15">
        <v>50</v>
      </c>
      <c r="B45" s="16" t="s">
        <v>187</v>
      </c>
    </row>
    <row r="46" spans="1:5" x14ac:dyDescent="0.25">
      <c r="A46" s="15">
        <v>51</v>
      </c>
      <c r="B46" s="16" t="s">
        <v>188</v>
      </c>
    </row>
    <row r="47" spans="1:5" x14ac:dyDescent="0.25">
      <c r="A47" s="15">
        <v>52</v>
      </c>
      <c r="B47" s="16" t="s">
        <v>189</v>
      </c>
    </row>
    <row r="48" spans="1:5" x14ac:dyDescent="0.25">
      <c r="A48" s="15">
        <v>55</v>
      </c>
      <c r="B48" s="16" t="s">
        <v>190</v>
      </c>
    </row>
    <row r="49" spans="1:2" x14ac:dyDescent="0.25">
      <c r="A49" s="15">
        <v>56</v>
      </c>
      <c r="B49" s="16" t="s">
        <v>191</v>
      </c>
    </row>
    <row r="50" spans="1:2" x14ac:dyDescent="0.25">
      <c r="A50" s="15">
        <v>57</v>
      </c>
      <c r="B50" s="16" t="s">
        <v>192</v>
      </c>
    </row>
    <row r="51" spans="1:2" x14ac:dyDescent="0.25">
      <c r="A51" s="15">
        <v>60</v>
      </c>
      <c r="B51" s="16" t="s">
        <v>193</v>
      </c>
    </row>
    <row r="52" spans="1:2" x14ac:dyDescent="0.25">
      <c r="A52" s="15">
        <v>61</v>
      </c>
      <c r="B52" s="16" t="s">
        <v>194</v>
      </c>
    </row>
    <row r="53" spans="1:2" x14ac:dyDescent="0.25">
      <c r="A53" s="15">
        <v>65</v>
      </c>
      <c r="B53" s="16" t="s">
        <v>195</v>
      </c>
    </row>
    <row r="54" spans="1:2" x14ac:dyDescent="0.25">
      <c r="A54" s="15">
        <v>66</v>
      </c>
      <c r="B54" s="16" t="s">
        <v>196</v>
      </c>
    </row>
    <row r="55" spans="1:2" x14ac:dyDescent="0.25">
      <c r="A55" s="15">
        <v>67</v>
      </c>
      <c r="B55" s="16" t="s">
        <v>197</v>
      </c>
    </row>
    <row r="56" spans="1:2" x14ac:dyDescent="0.25">
      <c r="A56" s="15">
        <v>68</v>
      </c>
      <c r="B56" s="16" t="s">
        <v>198</v>
      </c>
    </row>
    <row r="57" spans="1:2" x14ac:dyDescent="0.25">
      <c r="A57" s="15">
        <v>69</v>
      </c>
      <c r="B57" s="16" t="s">
        <v>199</v>
      </c>
    </row>
    <row r="58" spans="1:2" x14ac:dyDescent="0.25">
      <c r="A58" s="15">
        <v>70</v>
      </c>
      <c r="B58" s="16" t="s">
        <v>200</v>
      </c>
    </row>
    <row r="59" spans="1:2" x14ac:dyDescent="0.25">
      <c r="A59" s="15">
        <v>71</v>
      </c>
      <c r="B59" s="16" t="s">
        <v>201</v>
      </c>
    </row>
    <row r="60" spans="1:2" x14ac:dyDescent="0.25">
      <c r="A60" s="15">
        <v>72</v>
      </c>
      <c r="B60" s="16" t="s">
        <v>202</v>
      </c>
    </row>
    <row r="61" spans="1:2" x14ac:dyDescent="0.25">
      <c r="A61" s="15">
        <v>73</v>
      </c>
      <c r="B61" s="16" t="s">
        <v>203</v>
      </c>
    </row>
    <row r="62" spans="1:2" x14ac:dyDescent="0.25">
      <c r="A62" s="15">
        <v>74</v>
      </c>
      <c r="B62" s="16" t="s">
        <v>204</v>
      </c>
    </row>
    <row r="63" spans="1:2" x14ac:dyDescent="0.25">
      <c r="A63" s="15">
        <v>75</v>
      </c>
      <c r="B63" s="16" t="s">
        <v>205</v>
      </c>
    </row>
    <row r="64" spans="1:2" x14ac:dyDescent="0.25">
      <c r="A64" s="15">
        <v>76</v>
      </c>
      <c r="B64" s="16" t="s">
        <v>206</v>
      </c>
    </row>
    <row r="65" spans="1:2" x14ac:dyDescent="0.25">
      <c r="A65" s="15">
        <v>77</v>
      </c>
      <c r="B65" s="16" t="s">
        <v>207</v>
      </c>
    </row>
    <row r="66" spans="1:2" x14ac:dyDescent="0.25">
      <c r="A66" s="15">
        <v>78</v>
      </c>
      <c r="B66" s="16" t="s">
        <v>208</v>
      </c>
    </row>
    <row r="67" spans="1:2" x14ac:dyDescent="0.25">
      <c r="A67" s="15">
        <v>79</v>
      </c>
      <c r="B67" s="16" t="s">
        <v>209</v>
      </c>
    </row>
    <row r="68" spans="1:2" x14ac:dyDescent="0.25">
      <c r="A68" s="15">
        <v>80</v>
      </c>
      <c r="B68" s="16" t="s">
        <v>210</v>
      </c>
    </row>
    <row r="69" spans="1:2" x14ac:dyDescent="0.25">
      <c r="A69" s="15">
        <v>81</v>
      </c>
      <c r="B69" s="16" t="s">
        <v>211</v>
      </c>
    </row>
    <row r="70" spans="1:2" x14ac:dyDescent="0.25">
      <c r="A70" s="15">
        <v>90</v>
      </c>
      <c r="B70" s="16" t="s">
        <v>212</v>
      </c>
    </row>
    <row r="71" spans="1:2" x14ac:dyDescent="0.25">
      <c r="A71" s="15">
        <v>91</v>
      </c>
      <c r="B71" s="16" t="s">
        <v>213</v>
      </c>
    </row>
    <row r="72" spans="1:2" x14ac:dyDescent="0.25">
      <c r="A72" s="15">
        <v>92</v>
      </c>
      <c r="B72" s="16" t="s">
        <v>214</v>
      </c>
    </row>
    <row r="73" spans="1:2" x14ac:dyDescent="0.25">
      <c r="A73" s="15">
        <v>100</v>
      </c>
      <c r="B73" s="16" t="s">
        <v>215</v>
      </c>
    </row>
    <row r="74" spans="1:2" x14ac:dyDescent="0.25">
      <c r="A74" s="15">
        <v>101</v>
      </c>
      <c r="B74" s="16" t="s">
        <v>216</v>
      </c>
    </row>
    <row r="75" spans="1:2" x14ac:dyDescent="0.25">
      <c r="A75" s="15">
        <v>102</v>
      </c>
      <c r="B75" s="16" t="s">
        <v>217</v>
      </c>
    </row>
    <row r="76" spans="1:2" x14ac:dyDescent="0.25">
      <c r="A76" s="15">
        <v>103</v>
      </c>
      <c r="B76" s="16" t="s">
        <v>218</v>
      </c>
    </row>
    <row r="77" spans="1:2" x14ac:dyDescent="0.25">
      <c r="A77" s="15">
        <v>130</v>
      </c>
      <c r="B77" s="16" t="s">
        <v>219</v>
      </c>
    </row>
    <row r="78" spans="1:2" x14ac:dyDescent="0.25">
      <c r="A78" s="15">
        <v>131</v>
      </c>
      <c r="B78" s="16" t="s">
        <v>220</v>
      </c>
    </row>
    <row r="79" spans="1:2" x14ac:dyDescent="0.25">
      <c r="A79" s="15">
        <v>132</v>
      </c>
      <c r="B79" s="16" t="s">
        <v>221</v>
      </c>
    </row>
    <row r="80" spans="1:2" x14ac:dyDescent="0.25">
      <c r="A80" s="15">
        <v>133</v>
      </c>
      <c r="B80" s="16" t="s">
        <v>222</v>
      </c>
    </row>
    <row r="81" spans="1:2" x14ac:dyDescent="0.25">
      <c r="A81" s="15">
        <v>134</v>
      </c>
      <c r="B81" s="16" t="s">
        <v>223</v>
      </c>
    </row>
    <row r="82" spans="1:2" x14ac:dyDescent="0.25">
      <c r="A82" s="15">
        <v>135</v>
      </c>
      <c r="B82" s="16" t="s">
        <v>224</v>
      </c>
    </row>
    <row r="83" spans="1:2" x14ac:dyDescent="0.25">
      <c r="A83" s="15">
        <v>136</v>
      </c>
      <c r="B83" s="16" t="s">
        <v>225</v>
      </c>
    </row>
    <row r="84" spans="1:2" x14ac:dyDescent="0.25">
      <c r="A84" s="15">
        <v>137</v>
      </c>
      <c r="B84" s="16" t="s">
        <v>226</v>
      </c>
    </row>
    <row r="85" spans="1:2" x14ac:dyDescent="0.25">
      <c r="A85" s="15">
        <v>138</v>
      </c>
      <c r="B85" s="16" t="s">
        <v>227</v>
      </c>
    </row>
    <row r="86" spans="1:2" x14ac:dyDescent="0.25">
      <c r="A86" s="15">
        <v>139</v>
      </c>
      <c r="B86" s="16" t="s">
        <v>228</v>
      </c>
    </row>
    <row r="87" spans="1:2" x14ac:dyDescent="0.25">
      <c r="A87" s="15">
        <v>140</v>
      </c>
      <c r="B87" s="16" t="s">
        <v>229</v>
      </c>
    </row>
    <row r="88" spans="1:2" x14ac:dyDescent="0.25">
      <c r="A88" s="15">
        <v>150</v>
      </c>
      <c r="B88" s="16" t="s">
        <v>230</v>
      </c>
    </row>
    <row r="89" spans="1:2" x14ac:dyDescent="0.25">
      <c r="A89" s="15"/>
      <c r="B89" s="16" t="s">
        <v>231</v>
      </c>
    </row>
    <row r="90" spans="1:2" x14ac:dyDescent="0.25">
      <c r="A90" s="15">
        <v>170</v>
      </c>
      <c r="B90" s="16" t="s">
        <v>232</v>
      </c>
    </row>
    <row r="91" spans="1:2" x14ac:dyDescent="0.25">
      <c r="A91" s="15">
        <v>171</v>
      </c>
      <c r="B91" s="16" t="s">
        <v>233</v>
      </c>
    </row>
    <row r="92" spans="1:2" x14ac:dyDescent="0.25">
      <c r="A92" s="17">
        <v>172</v>
      </c>
      <c r="B92" s="18" t="s">
        <v>234</v>
      </c>
    </row>
    <row r="93" spans="1:2" x14ac:dyDescent="0.25">
      <c r="A93" s="17">
        <v>173</v>
      </c>
      <c r="B93" s="18" t="s">
        <v>235</v>
      </c>
    </row>
    <row r="94" spans="1:2" x14ac:dyDescent="0.25">
      <c r="A94" s="17">
        <v>174</v>
      </c>
      <c r="B94" s="18" t="s">
        <v>236</v>
      </c>
    </row>
    <row r="95" spans="1:2" x14ac:dyDescent="0.25">
      <c r="A95" s="15">
        <v>175</v>
      </c>
      <c r="B95" s="16" t="s">
        <v>237</v>
      </c>
    </row>
    <row r="96" spans="1:2" x14ac:dyDescent="0.25">
      <c r="A96" s="15">
        <v>176</v>
      </c>
      <c r="B96" s="16" t="s">
        <v>238</v>
      </c>
    </row>
    <row r="97" spans="1:2" x14ac:dyDescent="0.25">
      <c r="A97" s="15">
        <v>177</v>
      </c>
      <c r="B97" s="16" t="s">
        <v>239</v>
      </c>
    </row>
    <row r="98" spans="1:2" x14ac:dyDescent="0.25">
      <c r="A98" s="15">
        <v>178</v>
      </c>
      <c r="B98" s="16" t="s">
        <v>240</v>
      </c>
    </row>
    <row r="99" spans="1:2" x14ac:dyDescent="0.25">
      <c r="A99" s="15">
        <v>179</v>
      </c>
      <c r="B99" s="16" t="s">
        <v>241</v>
      </c>
    </row>
    <row r="100" spans="1:2" x14ac:dyDescent="0.25">
      <c r="A100" s="15">
        <v>190</v>
      </c>
      <c r="B100" s="16" t="s">
        <v>242</v>
      </c>
    </row>
    <row r="101" spans="1:2" x14ac:dyDescent="0.25">
      <c r="A101" s="15">
        <v>191</v>
      </c>
      <c r="B101" s="16" t="s">
        <v>243</v>
      </c>
    </row>
    <row r="102" spans="1:2" x14ac:dyDescent="0.25">
      <c r="A102" s="15">
        <v>193</v>
      </c>
      <c r="B102" s="16" t="s">
        <v>244</v>
      </c>
    </row>
    <row r="103" spans="1:2" x14ac:dyDescent="0.25">
      <c r="A103" s="15">
        <v>194</v>
      </c>
      <c r="B103" s="16" t="s">
        <v>245</v>
      </c>
    </row>
    <row r="104" spans="1:2" x14ac:dyDescent="0.25">
      <c r="A104" s="15">
        <v>500</v>
      </c>
      <c r="B104" s="16" t="s">
        <v>246</v>
      </c>
    </row>
  </sheetData>
  <mergeCells count="5">
    <mergeCell ref="D1:E1"/>
    <mergeCell ref="G1:I1"/>
    <mergeCell ref="A1:B1"/>
    <mergeCell ref="K1:N1"/>
    <mergeCell ref="P1:Q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GLCodes</vt:lpstr>
      <vt:lpstr>GLGroups</vt:lpstr>
      <vt:lpstr>Lookups</vt:lpstr>
      <vt:lpstr>DeptsLookup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Johnson</dc:creator>
  <cp:lastModifiedBy>Chris Johnson</cp:lastModifiedBy>
  <dcterms:created xsi:type="dcterms:W3CDTF">2016-06-29T14:23:38Z</dcterms:created>
  <dcterms:modified xsi:type="dcterms:W3CDTF">2016-06-29T16:23:56Z</dcterms:modified>
</cp:coreProperties>
</file>