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b861ba27ee983/Desktop/Classwork/Week 1 - Excel/Crowdfunding/"/>
    </mc:Choice>
  </mc:AlternateContent>
  <xr:revisionPtr revIDLastSave="83" documentId="8_{1B7072C1-52C6-42D6-BEC3-332C2928B04D}" xr6:coauthVersionLast="47" xr6:coauthVersionMax="47" xr10:uidLastSave="{00E25D28-AC7E-4E96-A280-38E965E3CB1A}"/>
  <bookViews>
    <workbookView xWindow="-108" yWindow="-108" windowWidth="23256" windowHeight="13896" xr2:uid="{00000000-000D-0000-FFFF-FFFF00000000}"/>
  </bookViews>
  <sheets>
    <sheet name="Crowdfunding" sheetId="1" r:id="rId1"/>
    <sheet name="Statistical Analysis" sheetId="7" r:id="rId2"/>
    <sheet name="Crowdfunding Goal Analysis" sheetId="6" r:id="rId3"/>
    <sheet name="Category" sheetId="2" r:id="rId4"/>
    <sheet name="Sub-category" sheetId="3" r:id="rId5"/>
    <sheet name="Date" sheetId="5" r:id="rId6"/>
  </sheets>
  <definedNames>
    <definedName name="_xlnm._FilterDatabase" localSheetId="0" hidden="1">Crowdfunding!$A$1:$R$1001</definedName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8" i="6"/>
  <c r="C7" i="6"/>
  <c r="C6" i="6"/>
  <c r="C5" i="6"/>
  <c r="C4" i="6"/>
  <c r="C3" i="6"/>
  <c r="C2" i="6"/>
  <c r="B9" i="6"/>
  <c r="B8" i="6"/>
  <c r="B7" i="6"/>
  <c r="B6" i="6"/>
  <c r="B5" i="6"/>
  <c r="B4" i="6"/>
  <c r="B10" i="6"/>
  <c r="B11" i="6"/>
  <c r="B12" i="6"/>
  <c r="B13" i="6"/>
  <c r="B3" i="6"/>
  <c r="B2" i="6"/>
  <c r="K12" i="7"/>
  <c r="H12" i="7"/>
  <c r="K11" i="7"/>
  <c r="K10" i="7"/>
  <c r="K9" i="7"/>
  <c r="K8" i="7"/>
  <c r="K7" i="7"/>
  <c r="K6" i="7"/>
  <c r="H6" i="7"/>
  <c r="H7" i="7"/>
  <c r="H8" i="7"/>
  <c r="H9" i="7"/>
  <c r="H10" i="7"/>
  <c r="H11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4DB79-7BFA-4EA1-BBC1-105502442AD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A47F56-AEDB-44F5-9556-E90370FF01F3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<sst xmlns="http://schemas.openxmlformats.org/spreadsheetml/2006/main" count="9071" uniqueCount="2117">
  <si>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</si>
  <si>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</si>
  <si>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</si>
  <si>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</si>
  <si>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</si>
  <si>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</si>
  <si>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</si>
  <si>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</si>
  <si>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</si>
  <si>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</si>
  <si>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</si>
  <si>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</si>
  <si>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</si>
  <si>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</si>
  <si>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</si>
  <si>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</si>
  <si>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</si>
  <si>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</si>
  <si>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</si>
  <si>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</si>
  <si>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</si>
  <si>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</si>
  <si>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</si>
  <si>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</si>
  <si>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</si>
  <si>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</si>
  <si>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</si>
  <si>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</si>
  <si>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</si>
  <si>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</si>
  <si>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</si>
  <si>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</si>
  <si>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</si>
  <si>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</si>
  <si>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</si>
  <si>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</si>
  <si>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</si>
  <si>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</si>
  <si>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</si>
  <si>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</si>
  <si>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</si>
  <si>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</si>
  <si>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</si>
  <si>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</si>
  <si>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</si>
  <si>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</si>
  <si>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</si>
  <si>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</si>
  <si>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</si>
  <si>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</si>
  <si>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</si>
  <si>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</si>
  <si>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</si>
  <si>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</si>
  <si>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</si>
  <si>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</si>
  <si>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</si>
  <si>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</si>
  <si>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</si>
  <si>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</si>
  <si>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</si>
  <si>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</si>
  <si>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</si>
  <si>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</si>
  <si>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</si>
  <si>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</si>
  <si>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</si>
  <si>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</si>
  <si>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</si>
  <si>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</si>
  <si>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</si>
  <si>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</si>
  <si>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</si>
  <si>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</si>
  <si>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</si>
  <si>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</si>
  <si>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</si>
  <si>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</si>
  <si>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</si>
  <si>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</si>
  <si>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</si>
  <si>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</si>
  <si>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</si>
  <si>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</si>
  <si>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</si>
  <si>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</si>
  <si>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</si>
  <si>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</si>
  <si>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</si>
  <si>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</si>
  <si>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</si>
  <si>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</si>
  <si>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</si>
  <si>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</si>
  <si>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</si>
  <si>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</si>
  <si>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</si>
  <si>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</si>
  <si>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</si>
  <si>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</si>
  <si>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</si>
  <si>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</si>
  <si>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</si>
  <si>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</si>
  <si>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</si>
  <si>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</si>
  <si>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</si>
  <si>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</si>
  <si>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</si>
  <si>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</si>
  <si>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</si>
  <si>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</si>
  <si>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</si>
  <si>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</si>
  <si>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</si>
  <si>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</si>
  <si>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</si>
  <si>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</si>
  <si>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</si>
  <si>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</si>
  <si>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</si>
  <si>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</si>
  <si>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</si>
  <si>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</si>
  <si>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</si>
  <si>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</si>
  <si>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</si>
  <si>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</si>
  <si>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</si>
  <si>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</si>
  <si>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</si>
  <si>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</si>
  <si>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</si>
  <si>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</si>
  <si>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</si>
  <si>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</si>
  <si>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</si>
  <si>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</si>
  <si>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</si>
  <si>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</si>
  <si>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</si>
  <si>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</si>
  <si>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</si>
  <si>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</si>
  <si>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</si>
  <si>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</si>
  <si>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</si>
  <si>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</si>
  <si>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</si>
  <si>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</si>
  <si>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</si>
  <si>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</si>
  <si>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</si>
  <si>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</si>
  <si>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</si>
  <si>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</si>
  <si>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</si>
  <si>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</si>
  <si>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</si>
  <si>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</si>
  <si>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</si>
  <si>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</si>
  <si>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</si>
  <si>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</si>
  <si>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</si>
  <si>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</si>
  <si>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</si>
  <si>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</si>
  <si>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</si>
  <si>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</si>
  <si>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</si>
  <si>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</si>
  <si>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</si>
  <si>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</si>
  <si>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</si>
  <si>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</si>
  <si>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</si>
  <si>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</si>
  <si>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</si>
  <si>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</si>
  <si>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</si>
  <si>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</si>
  <si>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</si>
  <si>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</si>
  <si>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</si>
  <si>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</si>
  <si>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</si>
  <si>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</si>
  <si>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</si>
  <si>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</si>
  <si>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</si>
  <si>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</si>
  <si>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</si>
  <si>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</si>
  <si>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</si>
  <si>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</si>
  <si>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</si>
  <si>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</si>
  <si>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</si>
  <si>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</si>
  <si>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</si>
  <si>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</si>
  <si>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</si>
  <si>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</si>
  <si>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</si>
  <si>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</si>
  <si>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</si>
  <si>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</si>
  <si>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</si>
  <si>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</si>
  <si>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</si>
  <si>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</si>
  <si>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</si>
  <si>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</si>
  <si>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</si>
  <si>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</si>
  <si>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</si>
  <si>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</si>
  <si>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</si>
  <si>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</si>
  <si>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</si>
  <si>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</si>
  <si>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</si>
  <si>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</si>
  <si>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</si>
  <si>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</si>
  <si>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</si>
  <si>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</si>
  <si>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</si>
  <si>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</si>
  <si>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</si>
  <si>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</si>
  <si>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</si>
  <si>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</si>
  <si>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</si>
  <si>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</si>
  <si>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</si>
  <si>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</si>
  <si>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</si>
  <si>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</si>
  <si>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</si>
  <si>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</si>
  <si>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</si>
  <si>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</si>
  <si>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</si>
  <si>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</si>
  <si>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</si>
  <si>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</si>
  <si>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</si>
  <si>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</si>
  <si>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</si>
  <si>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</si>
  <si>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</si>
  <si>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</si>
  <si>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</si>
  <si>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</si>
  <si>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</si>
  <si>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</si>
  <si>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</si>
  <si>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</si>
  <si>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</si>
  <si>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</si>
  <si>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</si>
  <si>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</si>
  <si>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</si>
  <si>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</si>
  <si>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</si>
  <si>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</si>
  <si>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</si>
  <si>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</si>
  <si>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</si>
  <si>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</si>
  <si>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</si>
  <si>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</si>
  <si>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</si>
  <si>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</si>
  <si>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</si>
  <si>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</si>
  <si>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</si>
  <si>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</si>
  <si>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</si>
  <si>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</si>
  <si>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</si>
  <si>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</si>
  <si>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</si>
  <si>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</si>
  <si>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</si>
  <si>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</si>
  <si>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</si>
  <si>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</si>
  <si>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</si>
  <si>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</si>
  <si>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</si>
  <si>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</si>
  <si>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</si>
  <si>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</si>
  <si>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</si>
  <si>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</si>
  <si>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</si>
  <si>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</si>
  <si>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</si>
  <si>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</si>
  <si>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</si>
  <si>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</si>
  <si>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</si>
  <si>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</si>
  <si>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</si>
  <si>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</si>
  <si>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</si>
  <si>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</si>
  <si>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</si>
  <si>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</si>
  <si>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</si>
  <si>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</si>
  <si>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</si>
  <si>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</si>
  <si>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</si>
  <si>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</si>
  <si>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</si>
  <si>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</si>
  <si>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</si>
  <si>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</si>
  <si>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</si>
  <si>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</si>
  <si>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</si>
  <si>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</si>
  <si>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</si>
  <si>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</si>
  <si>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</si>
  <si>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</si>
  <si>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</si>
  <si>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</si>
  <si>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</si>
  <si>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</si>
  <si>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</si>
  <si>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</si>
  <si>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</si>
  <si>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</si>
  <si>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</si>
  <si>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</si>
  <si>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</si>
  <si>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</si>
  <si>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</si>
  <si>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</si>
  <si>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</si>
  <si>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</si>
  <si>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</si>
  <si>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</si>
  <si>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</si>
  <si>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</si>
  <si>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</si>
  <si>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</si>
  <si>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</si>
  <si>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</si>
  <si>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</si>
  <si>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</si>
  <si>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</si>
  <si>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</si>
  <si>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</si>
  <si>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</si>
  <si>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</si>
  <si>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</si>
  <si>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</si>
  <si>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</si>
  <si>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</si>
  <si>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</si>
  <si>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</si>
  <si>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</si>
  <si>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</si>
  <si>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</si>
  <si>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</si>
  <si>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</si>
  <si>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</si>
  <si>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</si>
  <si>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</si>
  <si>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</si>
  <si>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</si>
  <si>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</si>
  <si>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</si>
  <si>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</si>
  <si>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</si>
  <si>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</si>
  <si>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</si>
  <si>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</si>
  <si>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</si>
  <si>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</si>
  <si>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</si>
  <si>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</si>
  <si>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</si>
  <si>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</si>
  <si>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</si>
  <si>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</si>
  <si>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</si>
  <si>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</si>
  <si>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</si>
  <si>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</si>
  <si>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</si>
  <si>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</si>
  <si>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</si>
  <si>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</si>
  <si>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</si>
  <si>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</si>
  <si>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</si>
  <si>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</si>
  <si>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</si>
  <si>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</si>
  <si>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</si>
  <si>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</si>
  <si>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</si>
  <si>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</si>
  <si>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</si>
  <si>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</si>
  <si>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</si>
  <si>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</si>
  <si>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</si>
  <si>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</si>
  <si>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</si>
  <si>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</si>
  <si>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</si>
  <si>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</si>
  <si>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</si>
  <si>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</si>
  <si>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</si>
  <si>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</si>
  <si>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</si>
  <si>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</si>
  <si>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</si>
  <si>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</si>
  <si>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</si>
  <si>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</si>
  <si>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</si>
  <si>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</si>
  <si>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</si>
  <si>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</si>
  <si>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</si>
  <si>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</si>
  <si>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</si>
  <si>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</si>
  <si>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</si>
  <si>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</si>
  <si>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</si>
  <si>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</si>
  <si>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</si>
  <si>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</si>
  <si>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</si>
  <si>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</si>
  <si>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</si>
  <si>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</si>
  <si>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</si>
  <si>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</si>
  <si>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</si>
  <si>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</si>
  <si>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</si>
  <si>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</si>
  <si>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</si>
  <si>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</si>
  <si>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</si>
  <si>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</si>
  <si>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</si>
  <si>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</si>
  <si>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</si>
  <si>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</si>
  <si>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</si>
  <si>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</si>
  <si>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</si>
  <si>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</si>
  <si>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</si>
  <si>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</si>
  <si>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</si>
  <si>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</si>
  <si>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</si>
  <si>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</si>
  <si>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</si>
  <si>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</si>
  <si>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</si>
  <si>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</si>
  <si>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</si>
  <si>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</si>
  <si>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</si>
  <si>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</si>
  <si>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</si>
  <si>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</si>
  <si>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</si>
  <si>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</si>
  <si>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</si>
  <si>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</si>
  <si>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</si>
  <si>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</si>
  <si>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</si>
  <si>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</si>
  <si>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</si>
  <si>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</si>
  <si>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</si>
  <si>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</si>
  <si>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</si>
  <si>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</si>
  <si>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</si>
  <si>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</si>
  <si>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</si>
  <si>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</si>
  <si>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</si>
  <si>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</si>
  <si>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</si>
  <si>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</si>
  <si>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</si>
  <si>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</si>
  <si>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</si>
  <si>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</si>
  <si>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</si>
  <si>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</si>
  <si>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</si>
  <si>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</si>
  <si>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</si>
  <si>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</si>
  <si>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</si>
  <si>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</si>
  <si>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</si>
  <si>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</si>
  <si>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</si>
  <si>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</si>
  <si>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</si>
  <si>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</si>
  <si>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</si>
  <si>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</si>
  <si>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</si>
  <si>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</si>
  <si>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</si>
  <si>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</si>
  <si>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</si>
  <si>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</si>
  <si>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</si>
  <si>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</si>
  <si>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</si>
  <si>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</si>
  <si>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</si>
  <si>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</si>
  <si>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</si>
  <si>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</si>
  <si>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</si>
  <si>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</si>
  <si>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</si>
  <si>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</si>
  <si>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</si>
  <si>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</si>
  <si>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</si>
  <si>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</si>
  <si>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</si>
  <si>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</si>
  <si>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</si>
  <si>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</si>
  <si>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</si>
  <si>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</si>
  <si>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</si>
  <si>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</si>
  <si>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</si>
  <si>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</si>
  <si>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</si>
  <si>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</si>
  <si>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</si>
  <si>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</si>
  <si>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</si>
  <si>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</si>
  <si>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</si>
  <si>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</si>
  <si>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</si>
  <si>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</si>
  <si>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</si>
  <si>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</si>
  <si>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</si>
  <si>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</si>
  <si>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</si>
  <si>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</si>
  <si>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</si>
  <si>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</si>
  <si>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</si>
  <si>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</si>
  <si>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</si>
  <si>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</si>
  <si>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</si>
  <si>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</si>
  <si>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</si>
  <si>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</si>
  <si>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</si>
  <si>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</si>
  <si>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</si>
  <si>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</si>
  <si>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</si>
  <si>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</si>
  <si>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</si>
  <si>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</si>
  <si>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</si>
  <si>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</si>
  <si>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</si>
  <si>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</si>
  <si>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</si>
  <si>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</si>
  <si>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</si>
  <si>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</si>
  <si>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</si>
  <si>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</si>
  <si>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</si>
  <si>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</si>
  <si>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</si>
  <si>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</si>
  <si>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</si>
  <si>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</si>
  <si>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</si>
  <si>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</si>
  <si>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</si>
  <si>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</si>
  <si>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</si>
  <si>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</si>
  <si>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</si>
  <si>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</si>
  <si>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</si>
  <si>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</si>
  <si>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</si>
  <si>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</si>
  <si>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</si>
  <si>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</si>
  <si>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</si>
  <si>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</si>
  <si>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</si>
  <si>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</si>
  <si>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</si>
  <si>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</si>
  <si>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</si>
  <si>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</si>
  <si>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</si>
  <si>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</si>
  <si>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</si>
  <si>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</si>
  <si>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</si>
  <si>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</si>
  <si>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</si>
  <si>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</si>
  <si>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</si>
  <si>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</si>
  <si>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</si>
  <si>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</si>
  <si>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</si>
  <si>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</si>
  <si>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</si>
  <si>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</si>
  <si>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</si>
  <si>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</si>
  <si>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</si>
  <si>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</si>
  <si>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</si>
  <si>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</si>
  <si>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</si>
  <si>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</si>
  <si>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</si>
  <si>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</si>
  <si>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</si>
  <si>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</si>
  <si>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</si>
  <si>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</si>
  <si>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</si>
  <si>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</si>
  <si>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</si>
  <si>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</si>
  <si>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</si>
  <si>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</si>
  <si>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</si>
  <si>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</si>
  <si>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</si>
  <si>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</si>
  <si>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</si>
  <si>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</si>
  <si>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</si>
  <si>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</si>
  <si>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</si>
  <si>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</si>
  <si>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</si>
  <si>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</si>
  <si>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</si>
  <si>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</si>
  <si>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</si>
  <si>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</si>
  <si>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</si>
  <si>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</si>
  <si>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</si>
  <si>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</si>
  <si>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</si>
  <si>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</si>
  <si>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</si>
  <si>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</si>
  <si>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</si>
  <si>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</si>
  <si>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</si>
  <si>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</si>
  <si>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</si>
  <si>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</si>
  <si>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</si>
  <si>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</si>
  <si>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</si>
  <si>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</si>
  <si>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</si>
  <si>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</si>
  <si>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</si>
  <si>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</si>
  <si>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</si>
  <si>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</si>
  <si>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</si>
  <si>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</si>
  <si>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</si>
  <si>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</si>
  <si>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</si>
  <si>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</si>
  <si>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</si>
  <si>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</si>
  <si>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</si>
  <si>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</si>
  <si>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</si>
  <si>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</si>
  <si>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</si>
  <si>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</si>
  <si>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</si>
  <si>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</si>
  <si>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</si>
  <si>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</si>
  <si>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</si>
  <si>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</si>
  <si>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</si>
  <si>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</si>
  <si>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</si>
  <si>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</si>
  <si>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</si>
  <si>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</si>
  <si>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</si>
  <si>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</si>
  <si>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</si>
  <si>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</si>
  <si>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</si>
  <si>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</si>
  <si>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</si>
  <si>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</si>
  <si>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</si>
  <si>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</si>
  <si>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</si>
  <si>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</si>
  <si>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</si>
  <si>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</si>
  <si>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</si>
  <si>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</si>
  <si>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</si>
  <si>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</si>
  <si>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</si>
  <si>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</si>
  <si>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</si>
  <si>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</si>
  <si>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</si>
  <si>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</si>
  <si>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</si>
  <si>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</si>
  <si>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</si>
  <si>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</si>
  <si>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</si>
  <si>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</si>
  <si>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</si>
  <si>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</si>
  <si>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</si>
  <si>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</si>
  <si>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</si>
  <si>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</si>
  <si>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</si>
  <si>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</si>
  <si>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</si>
  <si>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</si>
  <si>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</si>
  <si>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</si>
  <si>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</si>
  <si>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</si>
  <si>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</si>
  <si>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</si>
  <si>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</si>
  <si>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</si>
  <si>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</si>
  <si>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</si>
  <si>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</si>
  <si>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</si>
  <si>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</si>
  <si>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</si>
  <si>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</si>
  <si>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</si>
  <si>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</si>
  <si>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</si>
  <si>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</si>
  <si>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</si>
  <si>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</si>
  <si>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</si>
  <si>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</si>
  <si>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</si>
  <si>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</si>
  <si>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</si>
  <si>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</si>
  <si>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</si>
  <si>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</si>
  <si>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</si>
  <si>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</si>
  <si>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</si>
  <si>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</si>
  <si>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</si>
  <si>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</si>
  <si>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</si>
  <si>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</si>
  <si>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</si>
  <si>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</si>
  <si>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</si>
  <si>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</si>
  <si>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</si>
  <si>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</si>
  <si>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</si>
  <si>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</si>
  <si>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</si>
  <si>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</si>
  <si>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</si>
  <si>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</si>
  <si>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</si>
  <si>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</si>
  <si>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</si>
  <si>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</si>
  <si>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</si>
  <si>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</si>
  <si>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</si>
  <si>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</si>
  <si>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</si>
  <si>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</si>
  <si>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</si>
  <si>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</si>
  <si>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</si>
  <si>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</si>
  <si>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</si>
  <si>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</si>
  <si>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</si>
  <si>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</si>
  <si>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</si>
  <si>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</si>
  <si>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</si>
  <si>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</si>
  <si>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</si>
  <si>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</si>
  <si>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</si>
  <si>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</si>
  <si>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</si>
  <si>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</si>
  <si>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</si>
  <si>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</si>
  <si>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</si>
  <si>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</si>
  <si>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</si>
  <si>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</si>
  <si>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</si>
  <si>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</si>
  <si>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</si>
  <si>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</si>
  <si>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</si>
  <si>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</si>
  <si>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</si>
  <si>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</si>
  <si>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</si>
  <si>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</si>
  <si>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</si>
  <si>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</si>
  <si>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</si>
  <si>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</si>
  <si>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</si>
  <si>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</si>
  <si>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</si>
  <si>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</si>
  <si>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</si>
  <si>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</si>
  <si>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</si>
  <si>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</si>
  <si>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</si>
  <si>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</si>
  <si>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</si>
  <si>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</si>
  <si>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</si>
  <si>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</si>
  <si>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</si>
  <si>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</si>
  <si>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</si>
  <si>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</si>
  <si>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</si>
  <si>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</si>
  <si>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</si>
  <si>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</si>
  <si>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</si>
  <si>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</si>
  <si>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</si>
  <si>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</si>
  <si>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</si>
  <si>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</si>
  <si>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</si>
  <si>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</si>
  <si>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</si>
  <si>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</si>
  <si>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</si>
  <si>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</si>
  <si>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</si>
  <si>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</si>
  <si>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</si>
  <si>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</si>
  <si>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</si>
  <si>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</si>
  <si>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</si>
  <si>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</si>
  <si>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</si>
  <si>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</si>
  <si>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</si>
  <si>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</si>
  <si>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</si>
  <si>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</si>
  <si>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</si>
  <si>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</si>
  <si>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</si>
  <si>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</si>
  <si>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</si>
  <si>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</si>
  <si>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</si>
  <si>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</si>
  <si>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</si>
  <si>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</si>
  <si>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</si>
  <si>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</si>
  <si>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</si>
  <si>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</si>
  <si>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</si>
  <si>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</si>
  <si>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</si>
  <si>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</si>
  <si>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</si>
  <si>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</si>
  <si>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</si>
  <si>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</si>
  <si>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</si>
  <si>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</si>
  <si>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</si>
  <si>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</si>
  <si>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</si>
  <si>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</si>
  <si>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</si>
  <si>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</si>
  <si>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</si>
  <si>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</si>
  <si>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</si>
  <si>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</si>
  <si>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</si>
  <si>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</si>
  <si>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</si>
  <si>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</si>
  <si>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</si>
  <si>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</si>
  <si>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</si>
  <si>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</si>
  <si>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</si>
  <si>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</si>
  <si>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</si>
  <si>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</si>
  <si>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</si>
  <si>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</si>
  <si>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</si>
  <si>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</si>
  <si>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</si>
  <si>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</si>
  <si>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</si>
  <si>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</si>
  <si>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</si>
  <si>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</si>
  <si>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</si>
  <si>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</si>
  <si>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</si>
  <si>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</si>
  <si>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</si>
  <si>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</si>
  <si>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</si>
  <si>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</si>
  <si>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</si>
  <si>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</si>
  <si>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</si>
  <si>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</si>
  <si>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</si>
  <si>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</si>
  <si>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</si>
  <si>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</si>
  <si>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</si>
  <si>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</si>
  <si>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</si>
  <si>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</si>
  <si>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</si>
  <si>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</si>
  <si>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</si>
  <si>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</si>
  <si>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</si>
  <si>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</si>
  <si>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</si>
  <si>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</si>
  <si>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</si>
  <si>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</si>
  <si>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</si>
  <si>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</si>
  <si>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</si>
  <si>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</si>
  <si>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</si>
  <si>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</si>
  <si>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</si>
  <si>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</si>
  <si>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</si>
  <si>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</si>
  <si>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</si>
  <si>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</si>
  <si>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</si>
  <si>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</si>
  <si>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</si>
  <si>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</si>
  <si>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</si>
  <si>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</si>
  <si>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</si>
  <si>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</si>
  <si>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</si>
  <si>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</si>
  <si>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</si>
  <si>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</si>
  <si>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</si>
  <si>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</si>
  <si>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</si>
  <si>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</si>
  <si>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</si>
  <si>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</si>
  <si>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</si>
  <si>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</si>
  <si>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</si>
  <si>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</si>
  <si>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</si>
  <si>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</si>
  <si>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</si>
  <si>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</si>
  <si>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</si>
  <si>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</si>
  <si>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</si>
  <si>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</si>
  <si>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</si>
  <si>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</si>
  <si>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</si>
  <si>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</si>
  <si>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</si>
  <si>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</si>
  <si>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</si>
  <si>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</si>
  <si>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</si>
  <si>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</si>
  <si>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</si>
  <si>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</si>
  <si>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</si>
  <si>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</si>
  <si>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</si>
  <si>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</si>
  <si>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</si>
  <si>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</si>
  <si>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</si>
  <si>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</si>
  <si>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</si>
  <si>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</si>
  <si>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</si>
  <si>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</si>
  <si>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</si>
  <si>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</si>
  <si>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</si>
  <si>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</si>
  <si>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</si>
  <si>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</si>
  <si>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</si>
  <si>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</si>
  <si>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</si>
  <si>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</si>
  <si>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</si>
  <si>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</si>
  <si>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</si>
  <si>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</si>
  <si>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</si>
  <si>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</si>
  <si>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</si>
  <si>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</si>
  <si>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</si>
  <si>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</si>
  <si>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</si>
  <si>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</si>
  <si>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</si>
  <si>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</si>
  <si>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</si>
  <si>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</si>
  <si>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</si>
  <si>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</si>
  <si>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</si>
  <si>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</si>
  <si>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</si>
  <si>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</si>
  <si>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</si>
  <si>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</si>
  <si>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</si>
  <si>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</si>
  <si>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</si>
  <si>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</si>
  <si>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</si>
  <si>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</si>
  <si>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</si>
  <si>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</si>
  <si>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</si>
  <si>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</si>
  <si>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</si>
  <si>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</si>
  <si>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</si>
  <si>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</si>
  <si>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</si>
  <si>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</si>
  <si>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</si>
  <si>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</si>
  <si>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</si>
  <si>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</si>
  <si>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</si>
  <si>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</si>
  <si>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</si>
  <si>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</si>
  <si>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</si>
  <si>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</si>
  <si>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</si>
  <si>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</si>
  <si>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</si>
  <si>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</si>
  <si>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</si>
  <si>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</si>
  <si>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</si>
  <si>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</si>
  <si>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</si>
  <si>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</si>
  <si>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</si>
  <si>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</si>
  <si>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</si>
  <si>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</si>
  <si>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</si>
  <si>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</si>
  <si>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</si>
  <si>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</si>
  <si>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</si>
  <si>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</si>
  <si>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</si>
  <si>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</si>
  <si>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</si>
  <si>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</si>
  <si>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</si>
  <si>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</si>
  <si>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</si>
  <si>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</si>
  <si>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</si>
  <si>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</si>
  <si>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</si>
  <si>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</si>
  <si>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</si>
  <si>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</si>
  <si>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</si>
  <si>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</si>
  <si>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</si>
  <si>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</si>
  <si>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</si>
  <si>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</si>
  <si>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</si>
  <si>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</si>
  <si>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</si>
  <si>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</si>
  <si>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</si>
  <si>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</si>
  <si>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</si>
  <si>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</si>
  <si>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</si>
  <si>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</si>
  <si>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</si>
  <si>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</si>
  <si>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</si>
  <si>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</si>
  <si>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</si>
  <si>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</si>
  <si>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</si>
  <si>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</si>
  <si>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</si>
  <si>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</si>
  <si>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</si>
  <si>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</si>
  <si>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</si>
  <si>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</si>
  <si>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</si>
  <si>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</si>
  <si>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</si>
  <si>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</si>
  <si>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</si>
  <si>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</si>
  <si>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</si>
  <si>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</si>
  <si>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</si>
  <si>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</si>
  <si>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</si>
  <si>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</si>
  <si>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</si>
  <si>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</si>
  <si>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</si>
  <si>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</si>
  <si>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</si>
  <si>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</si>
  <si>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</si>
  <si>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</si>
  <si>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</si>
  <si>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</si>
  <si>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</si>
  <si>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</si>
  <si>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</si>
  <si>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</si>
  <si>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</si>
  <si>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</si>
  <si>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</si>
  <si>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</si>
  <si>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</si>
  <si>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</si>
  <si>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</si>
  <si>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</si>
  <si>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</si>
  <si>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</si>
  <si>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</si>
  <si>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</si>
  <si>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</si>
  <si>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</si>
  <si>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</si>
  <si>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</si>
  <si>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</si>
  <si>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</si>
  <si>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</si>
  <si>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</si>
  <si>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</si>
  <si>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</si>
  <si>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</si>
  <si>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</si>
  <si>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</si>
  <si>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</si>
  <si>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</si>
  <si>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</si>
  <si>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</si>
  <si>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</si>
  <si>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</si>
  <si>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</si>
  <si>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</si>
  <si>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</si>
  <si>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</si>
  <si>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</si>
  <si>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</si>
  <si>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</si>
  <si>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</si>
  <si>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</si>
  <si>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</si>
  <si>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</si>
  <si>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</si>
  <si>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</si>
  <si>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</si>
  <si>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</si>
  <si>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</si>
  <si>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</si>
  <si>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</si>
  <si>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</si>
  <si>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</si>
  <si>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</si>
  <si>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</si>
  <si>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</si>
  <si>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</si>
  <si>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</si>
  <si>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</si>
  <si>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</si>
  <si>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</si>
  <si>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</si>
  <si>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</si>
  <si>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</si>
  <si>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</si>
  <si>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</si>
  <si>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</si>
  <si>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</si>
  <si>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</si>
  <si>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</si>
  <si>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</si>
  <si>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</si>
  <si>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</si>
  <si>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</si>
  <si>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</si>
  <si>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</si>
  <si>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</si>
  <si>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</si>
  <si>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</si>
  <si>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</si>
  <si>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</si>
  <si>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</si>
  <si>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</si>
  <si>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</si>
  <si>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</si>
  <si>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</si>
  <si>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</si>
  <si>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</si>
  <si>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</si>
  <si>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</si>
  <si>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</si>
  <si>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</si>
  <si>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</si>
  <si>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</si>
  <si>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</si>
  <si>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</si>
  <si>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</si>
  <si>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</si>
  <si>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</si>
  <si>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</si>
  <si>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</si>
  <si>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</si>
  <si>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</si>
  <si>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</si>
  <si>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</si>
  <si>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</si>
  <si>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</si>
  <si>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</si>
  <si>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</si>
  <si>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</si>
  <si>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</si>
  <si>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</si>
  <si>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</si>
  <si>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</si>
  <si>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</si>
  <si>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</si>
  <si>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</si>
  <si>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</si>
  <si>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</si>
  <si>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</si>
  <si>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</si>
  <si>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</si>
  <si>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</si>
  <si>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</si>
  <si>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</si>
  <si>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</si>
  <si>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</si>
  <si>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</si>
  <si>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</si>
  <si>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</si>
  <si>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</si>
  <si>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</si>
  <si>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</si>
  <si>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</si>
  <si>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</si>
  <si>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</si>
  <si>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</si>
  <si>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</si>
  <si>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</si>
  <si>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</si>
  <si>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</si>
  <si>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</si>
  <si>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</si>
  <si>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</si>
  <si>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</si>
  <si>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</si>
  <si>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</si>
  <si>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</si>
  <si>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</si>
  <si>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</si>
  <si>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</si>
  <si>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</si>
  <si>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</si>
  <si>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</si>
  <si>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</si>
  <si>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</si>
  <si>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</si>
  <si>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</si>
  <si>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</si>
  <si>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</si>
  <si>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</si>
  <si>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</si>
  <si>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</si>
  <si>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</si>
  <si>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</si>
  <si>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</si>
  <si>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</si>
  <si>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</si>
  <si>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</si>
  <si>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</si>
  <si>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</si>
  <si>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</si>
  <si>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</si>
  <si>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</si>
  <si>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</si>
  <si>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</si>
  <si>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</si>
  <si>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</si>
  <si>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</si>
  <si>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</si>
  <si>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</si>
  <si>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</si>
  <si>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</si>
  <si>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</si>
  <si>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</si>
  <si>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</si>
  <si>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</si>
  <si>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</si>
  <si>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</si>
  <si>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</si>
  <si>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</si>
  <si>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</si>
  <si>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</si>
  <si>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</si>
  <si>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</si>
  <si>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</si>
  <si>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</si>
  <si>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</si>
  <si>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</si>
  <si>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</si>
  <si>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</si>
  <si>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</si>
  <si>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</si>
  <si>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</si>
  <si>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</si>
  <si>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</si>
  <si>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</si>
  <si>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</si>
  <si>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</si>
  <si>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</si>
  <si>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</si>
  <si>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</si>
  <si>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</si>
  <si>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</si>
  <si>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</si>
  <si>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</si>
  <si>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</si>
  <si>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</si>
  <si>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</si>
  <si>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</si>
  <si>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</si>
  <si>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</si>
  <si>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</si>
  <si>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</si>
  <si>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</si>
  <si>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</si>
  <si>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</si>
  <si>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</si>
  <si>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</si>
  <si>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</si>
  <si>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</si>
  <si>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</si>
  <si>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</si>
  <si>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</si>
  <si>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</si>
  <si>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</si>
  <si>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</si>
  <si>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</si>
  <si>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</si>
  <si>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</si>
  <si>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</si>
  <si>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</si>
  <si>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</si>
  <si>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</si>
  <si>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</si>
  <si>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</si>
  <si>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</si>
  <si>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</si>
  <si>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</si>
  <si>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</si>
  <si>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</si>
  <si>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</si>
  <si>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</si>
  <si>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</si>
  <si>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</si>
  <si>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</si>
  <si>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</si>
  <si>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</si>
  <si>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</si>
  <si>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</si>
  <si>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</si>
  <si>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</si>
  <si>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</si>
  <si>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</si>
  <si>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</si>
  <si>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</si>
  <si>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</si>
  <si>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</si>
  <si>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</si>
  <si>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</si>
  <si>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</si>
  <si>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</si>
  <si>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</si>
  <si>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</si>
  <si>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</si>
  <si>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</si>
  <si>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</si>
  <si>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</si>
  <si>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</si>
  <si>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</si>
  <si>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</si>
  <si>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</si>
  <si>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</si>
  <si>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</si>
  <si>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</si>
  <si>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</si>
  <si>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</si>
  <si>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</si>
  <si>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</si>
  <si>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</si>
  <si>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</si>
  <si>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</si>
  <si>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</si>
  <si>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</si>
  <si>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</si>
  <si>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</si>
  <si>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</si>
  <si>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</si>
  <si>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</si>
  <si>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</si>
  <si>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</si>
  <si>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</si>
  <si>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</si>
  <si>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</si>
  <si>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</si>
  <si>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</si>
  <si>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</si>
  <si>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</si>
  <si>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</si>
  <si>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</si>
  <si>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</si>
  <si>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</si>
  <si>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</si>
  <si>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</si>
  <si>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</si>
  <si>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</si>
  <si>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</si>
  <si>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</si>
  <si>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</si>
  <si>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</si>
  <si>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</si>
  <si>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</si>
  <si>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</si>
  <si>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</si>
  <si>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</si>
  <si>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</si>
  <si>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</si>
  <si>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</si>
  <si>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</si>
  <si>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</si>
  <si>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</si>
  <si>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</si>
  <si>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</si>
  <si>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</si>
  <si>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</si>
  <si>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</si>
  <si>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</si>
  <si>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</si>
  <si>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</si>
  <si>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</si>
  <si>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</si>
  <si>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</si>
  <si>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</si>
  <si>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</si>
  <si>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</si>
  <si>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</si>
  <si>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</si>
  <si>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</si>
  <si>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</si>
  <si>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</si>
  <si>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</si>
  <si>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</si>
  <si>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</si>
  <si>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</si>
  <si>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</si>
  <si>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</si>
  <si>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</si>
  <si>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</si>
  <si>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</si>
  <si>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</si>
  <si>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</si>
  <si>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</si>
  <si>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</si>
  <si>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</si>
  <si>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</si>
  <si>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</si>
  <si>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</si>
  <si>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</si>
  <si>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</si>
  <si>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</si>
  <si>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</si>
  <si>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</si>
  <si>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</si>
  <si>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</si>
  <si>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</si>
  <si>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</si>
  <si>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</si>
  <si>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</si>
  <si>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</si>
  <si>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</si>
  <si>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</si>
  <si>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</si>
  <si>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</si>
  <si>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</si>
  <si>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</si>
  <si>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</si>
  <si>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</si>
  <si>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</si>
  <si>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</si>
  <si>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</si>
  <si>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</si>
  <si>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</si>
  <si>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</si>
  <si>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</si>
  <si>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</si>
  <si>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</si>
  <si>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</si>
  <si>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</si>
  <si>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</si>
  <si>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</si>
  <si>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</si>
  <si>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</si>
  <si>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</si>
  <si>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</si>
  <si>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</si>
  <si>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</si>
  <si>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</si>
  <si>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</si>
  <si>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</si>
  <si>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</si>
  <si>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</si>
  <si>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</si>
  <si>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</si>
  <si>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</si>
  <si>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</si>
  <si>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</si>
  <si>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</si>
  <si>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</si>
  <si>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</si>
  <si>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</si>
  <si>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</si>
  <si>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</si>
  <si>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</si>
  <si>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</si>
  <si>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</si>
  <si>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</si>
  <si>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</si>
  <si>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</si>
  <si>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</si>
  <si>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</si>
  <si>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</si>
  <si>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</si>
  <si>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</si>
  <si>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</si>
  <si>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</si>
  <si>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</si>
  <si>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</si>
  <si>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</si>
  <si>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</si>
  <si>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</si>
  <si>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</si>
  <si>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</si>
  <si>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</si>
  <si>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</si>
  <si>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</si>
  <si>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</si>
  <si>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</si>
  <si>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</si>
  <si>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</si>
  <si>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</si>
  <si>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</si>
  <si>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</si>
  <si>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</si>
  <si>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</si>
  <si>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</si>
  <si>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</si>
  <si>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</si>
  <si>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</si>
  <si>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</si>
  <si>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</si>
  <si>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</si>
  <si>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</si>
  <si>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</si>
  <si>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</si>
  <si>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</si>
  <si>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</si>
  <si>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</si>
  <si>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</si>
  <si>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</si>
  <si>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</si>
  <si>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</si>
  <si>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</si>
  <si>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</si>
  <si>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</si>
  <si>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</si>
  <si>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</si>
  <si>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</si>
  <si>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</si>
  <si>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</si>
  <si>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</si>
  <si>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</si>
  <si>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</si>
  <si>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</si>
  <si>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</si>
  <si>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</si>
  <si>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</si>
  <si>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</si>
  <si>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</si>
  <si>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</si>
  <si>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</si>
  <si>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</si>
  <si>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</si>
  <si>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</si>
  <si>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</si>
  <si>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</si>
  <si>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</si>
  <si>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</si>
  <si>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</si>
  <si>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</si>
  <si>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</si>
  <si>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</si>
  <si>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</si>
  <si>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</si>
  <si>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</si>
  <si>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</si>
  <si>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</si>
  <si>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</si>
  <si>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</si>
  <si>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</si>
  <si>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</si>
  <si>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</si>
  <si>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</si>
  <si>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</si>
  <si>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</si>
  <si>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</si>
  <si>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</si>
  <si>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</si>
  <si>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</si>
  <si>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</si>
  <si>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</si>
  <si>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</si>
  <si>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</si>
  <si>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</si>
  <si>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</si>
  <si>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</si>
  <si>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</si>
  <si>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</si>
  <si>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</si>
  <si>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</si>
  <si>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</si>
  <si>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</si>
  <si>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</si>
  <si>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</si>
  <si>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</si>
  <si>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</si>
  <si>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</si>
  <si>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</si>
  <si>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</si>
  <si>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</si>
  <si>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</si>
  <si>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</si>
  <si>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</si>
  <si>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</si>
  <si>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</si>
  <si>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</si>
  <si>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</si>
  <si>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</si>
  <si>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</si>
  <si>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</si>
  <si>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</si>
  <si>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</si>
  <si>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</si>
  <si>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</si>
  <si>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</si>
  <si>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</si>
  <si>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</si>
  <si>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</si>
  <si>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</si>
  <si>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</si>
  <si>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</si>
  <si>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</si>
  <si>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</si>
  <si>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</si>
  <si>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</si>
  <si>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</si>
  <si>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</si>
  <si>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</si>
  <si>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</si>
  <si>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</si>
  <si>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</si>
  <si>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</si>
  <si>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</si>
  <si>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</si>
  <si>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</si>
  <si>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</si>
  <si>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</si>
  <si>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</si>
  <si>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</si>
  <si>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</si>
  <si>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</si>
  <si>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</si>
  <si>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</si>
  <si>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</si>
  <si>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</si>
  <si>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</si>
  <si>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</si>
  <si>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</si>
  <si>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</si>
  <si>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</si>
  <si>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</si>
  <si>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</si>
  <si>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</si>
  <si>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</si>
  <si>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</si>
  <si>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</si>
  <si>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</si>
  <si>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</si>
  <si>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</si>
  <si>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</si>
  <si>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</si>
  <si>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</si>
  <si>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</si>
  <si>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</si>
  <si>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</si>
  <si>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</si>
  <si>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</si>
  <si>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</si>
  <si>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</si>
  <si>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</si>
  <si>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</si>
  <si>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</si>
  <si>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</si>
  <si>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</si>
  <si>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</si>
  <si>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</si>
  <si>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</si>
  <si>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</si>
  <si>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</si>
  <si>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</si>
  <si>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</si>
  <si>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</si>
  <si>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</si>
  <si>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</si>
  <si>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</si>
  <si>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</si>
  <si>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</si>
  <si>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</si>
  <si>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</si>
  <si>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</si>
  <si>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</si>
  <si>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</si>
  <si>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</si>
  <si>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</si>
  <si>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</si>
  <si>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</si>
  <si>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</si>
  <si>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</si>
  <si>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</si>
  <si>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</si>
  <si>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</si>
  <si>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</si>
  <si>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</si>
  <si>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</si>
  <si>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</si>
  <si>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</si>
  <si>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</si>
  <si>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</si>
  <si>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</si>
  <si>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</si>
  <si>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</si>
  <si>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</si>
  <si>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</si>
  <si>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</si>
  <si>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</si>
  <si>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</si>
  <si>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</si>
  <si>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</si>
  <si>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</si>
  <si>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</si>
  <si>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</si>
  <si>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</si>
  <si>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</si>
  <si>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</si>
  <si>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</si>
  <si>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</si>
  <si>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</si>
  <si>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</si>
  <si>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</si>
  <si>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</si>
  <si>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</si>
  <si>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</si>
  <si>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</si>
  <si>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</si>
  <si>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</si>
  <si>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</si>
  <si>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</si>
  <si>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</si>
  <si>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</si>
  <si>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</si>
  <si>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</si>
  <si>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</si>
  <si>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</si>
  <si>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</si>
  <si>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</si>
  <si>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</si>
  <si>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</si>
  <si>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</si>
  <si>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</si>
  <si>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</si>
  <si>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</si>
  <si>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</si>
  <si>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</si>
  <si>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</si>
  <si>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</si>
  <si>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</si>
  <si>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</si>
  <si>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</si>
  <si>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</si>
  <si>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</si>
  <si>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</si>
  <si>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</si>
  <si>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</si>
  <si>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</si>
  <si>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</si>
  <si>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</si>
  <si>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</si>
  <si>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</si>
  <si>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</si>
  <si>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</si>
  <si>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</si>
  <si>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</si>
  <si>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</si>
  <si>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</si>
  <si>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</si>
  <si>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</si>
  <si>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</si>
  <si>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</si>
  <si>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</si>
  <si>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</si>
  <si>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</si>
  <si>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</si>
  <si>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</si>
  <si>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</si>
  <si>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</si>
  <si>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</si>
  <si>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</si>
  <si>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</si>
  <si>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</si>
  <si>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</si>
  <si>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</si>
  <si>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</si>
  <si>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</si>
  <si>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</si>
  <si>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</si>
  <si>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</si>
  <si>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</si>
  <si>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</si>
  <si>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</si>
  <si>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</si>
  <si>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</si>
  <si>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</si>
  <si>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</si>
  <si>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</si>
  <si>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</si>
  <si>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</si>
  <si>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</si>
  <si>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</si>
  <si>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</si>
  <si>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</si>
  <si>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</si>
  <si>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</si>
  <si>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</si>
  <si>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</si>
  <si>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</si>
  <si>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</si>
  <si>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</si>
  <si>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</si>
  <si>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</si>
  <si>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</si>
  <si>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</si>
  <si>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</si>
  <si>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</si>
  <si>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</si>
  <si>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</si>
  <si>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</si>
  <si>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</si>
  <si>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</si>
  <si>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</si>
  <si>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</si>
  <si>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</si>
  <si>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</si>
  <si>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</si>
  <si>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</si>
  <si>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</si>
  <si>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</si>
  <si>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</si>
  <si>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</si>
  <si>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</si>
  <si>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</si>
  <si>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</si>
  <si>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</si>
  <si>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</si>
  <si>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</si>
  <si>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</si>
  <si>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</si>
  <si>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</si>
  <si>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</si>
  <si>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</si>
  <si>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</si>
  <si>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</si>
  <si>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</si>
  <si>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</si>
  <si>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</si>
  <si>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</si>
  <si>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</si>
  <si>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</si>
  <si>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</si>
  <si>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</si>
  <si>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</si>
  <si>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</si>
  <si>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</si>
  <si>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</si>
  <si>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</si>
  <si>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</si>
  <si>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</si>
  <si>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</si>
  <si>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</si>
  <si>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</si>
  <si>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</si>
  <si>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</si>
  <si>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</si>
  <si>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</si>
  <si>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</si>
  <si>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</si>
  <si>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</si>
  <si>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</si>
  <si>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</si>
  <si>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</si>
  <si>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</si>
  <si>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</si>
  <si>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</si>
  <si>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</si>
  <si>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</si>
  <si>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</si>
  <si>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</si>
  <si>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</si>
  <si>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</si>
  <si>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</si>
  <si>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</si>
  <si>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</si>
  <si>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</si>
  <si>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</si>
  <si>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</si>
  <si>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</si>
  <si>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</si>
  <si>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</si>
  <si>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</si>
  <si>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</si>
  <si>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</si>
  <si>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</si>
  <si>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</si>
  <si>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</si>
  <si>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</si>
  <si>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</si>
  <si>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</si>
  <si>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</si>
  <si>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</si>
  <si>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</si>
  <si>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</si>
  <si>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</si>
  <si>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</si>
  <si>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</si>
  <si>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</si>
  <si>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</si>
  <si>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</si>
  <si>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</si>
  <si>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</si>
  <si>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</si>
  <si>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</si>
  <si>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</si>
  <si>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</si>
  <si>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</si>
  <si>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</si>
  <si>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</si>
  <si>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</si>
  <si>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</si>
  <si>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</si>
  <si>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</si>
  <si>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</si>
  <si>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</si>
  <si>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</si>
  <si>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</si>
  <si>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</si>
  <si>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</si>
  <si>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</si>
  <si>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</si>
  <si>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</si>
  <si>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</si>
  <si>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</si>
  <si>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</si>
  <si>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</si>
  <si>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</si>
  <si>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</si>
  <si>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</si>
  <si>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</si>
  <si>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</si>
  <si>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</si>
  <si>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</si>
  <si>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</si>
  <si>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</si>
  <si>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</si>
  <si>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</si>
  <si>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</si>
  <si>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Successful</t>
  </si>
  <si>
    <t>Unsuccessful</t>
  </si>
  <si>
    <t>Median</t>
  </si>
  <si>
    <t>Minimum</t>
  </si>
  <si>
    <t>Maximum</t>
  </si>
  <si>
    <t>Variance</t>
  </si>
  <si>
    <t>Standard Deviation</t>
  </si>
  <si>
    <t>Count</t>
  </si>
  <si>
    <t>I did not do this part so good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</si>
</sst>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Challenge.xlsx]Category!PivotTable10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8-4CB9-86D2-5116F5E2D207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8-4CB9-86D2-5116F5E2D207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8-4CB9-86D2-5116F5E2D207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8-4CB9-86D2-5116F5E2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2192"/>
        <c:axId val="626543872"/>
      </c:barChart>
      <c:catAx>
        <c:axId val="6265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3872"/>
        <c:crosses val="autoZero"/>
        <c:auto val="1"/>
        <c:lblAlgn val="ctr"/>
        <c:lblOffset val="100"/>
        <c:noMultiLvlLbl val="0"/>
      </c:catAx>
      <c:valAx>
        <c:axId val="6265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Challenge.xlsx]Sub-category!PivotTable11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BC5-B942-DE0FBF224A8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5-4BC5-B942-DE0FBF224A8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5-4BC5-B942-DE0FBF224A8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5-4BC5-B942-DE0FBF22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2000"/>
        <c:axId val="132210672"/>
      </c:barChart>
      <c:catAx>
        <c:axId val="608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672"/>
        <c:crosses val="autoZero"/>
        <c:auto val="1"/>
        <c:lblAlgn val="ctr"/>
        <c:lblOffset val="100"/>
        <c:noMultiLvlLbl val="0"/>
      </c:catAx>
      <c:valAx>
        <c:axId val="132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Challenge.xlsx]Date!PivotTable13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D45-B5FE-9244B36F9990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D45-B5FE-9244B36F9990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4D45-B5FE-9244B36F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57376"/>
        <c:axId val="513759456"/>
      </c:lineChart>
      <c:catAx>
        <c:axId val="5137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9456"/>
        <c:crosses val="autoZero"/>
        <c:auto val="1"/>
        <c:lblAlgn val="ctr"/>
        <c:lblOffset val="100"/>
        <c:noMultiLvlLbl val="0"/>
      </c:catAx>
      <c:valAx>
        <c:axId val="513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83820</xdr:rowOff>
    </xdr:from>
    <xdr:to>
      <xdr:col>14</xdr:col>
      <xdr:colOff>335280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E1298-8263-F213-5725-FC24ABC54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</xdr:row>
      <xdr:rowOff>137160</xdr:rowOff>
    </xdr:from>
    <xdr:to>
      <xdr:col>15</xdr:col>
      <xdr:colOff>434340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4C532-45E8-5F7C-E55D-9D412BD6E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144780</xdr:rowOff>
    </xdr:from>
    <xdr:to>
      <xdr:col>11</xdr:col>
      <xdr:colOff>853440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01DE4-CF0D-0724-470B-88A1FE09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na" refreshedDate="44990.728826273145" createdVersion="8" refreshedVersion="8" minRefreshableVersion="3" recordCount="1001" xr:uid="{7D083DBE-3F60-4FF8-A3F2-6E222B8977A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nna" refreshedDate="44990.776568402776" backgroundQuery="1" createdVersion="8" refreshedVersion="8" minRefreshableVersion="3" recordCount="0" supportSubquery="1" supportAdvancedDrill="1" xr:uid="{3F2FB923-41B8-4CF0-8610-E37F58809CFA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74AED-F8A6-460F-BCE0-8F07FB6716C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FD6F3-C513-4585-BC97-CC0FA032B42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D96EA-A6FC-4BB0-9116-4C8F24CC517F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20" name="[Range].[Date Created Conversion (Year)].[All]" cap="All"/>
    <pageField fld="3" hier="18" name="[Range].[Parent Category].[All]" cap="All"/>
  </pageFields>
  <dataFields count="1">
    <dataField name="Count of outcome" fld="4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1.19921875" defaultRowHeight="15.6" x14ac:dyDescent="0.3"/>
  <cols>
    <col min="1" max="1" width="6.5" bestFit="1" customWidth="1"/>
    <col min="2" max="2" width="30.6992187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style="7" bestFit="1" customWidth="1"/>
    <col min="12" max="13" width="11.19921875" bestFit="1" customWidth="1"/>
    <col min="14" max="14" width="26.19921875" style="11" bestFit="1" customWidth="1"/>
    <col min="15" max="15" width="24.796875" style="11" bestFit="1" customWidth="1"/>
    <col min="18" max="18" width="28" bestFit="1" customWidth="1"/>
    <col min="19" max="19" width="14.8984375" bestFit="1" customWidth="1"/>
    <col min="20" max="20" width="12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E4/D4</f>
        <v>1.3147878228782288</v>
      </c>
      <c r="G4" t="s">
        <v>20</v>
      </c>
      <c r="H4">
        <v>1425</v>
      </c>
      <c r="I4" s="7">
        <f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I5" s="7">
        <f t="shared" ref="I5:I67" si="3">AVERAGE(E5/H5)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4">(((L67/60)/60)/24)+DATE(1970,1,1)</f>
        <v>40570.25</v>
      </c>
      <c r="O67" s="11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7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4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8">(((L131/60)/60)/24)+DATE(1970,1,1)</f>
        <v>42038.25</v>
      </c>
      <c r="O131" s="11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7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2">(((L195/60)/60)/24)+DATE(1970,1,1)</f>
        <v>43198.208333333328</v>
      </c>
      <c r="O195" s="11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7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2"/>
        <v>42393.25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6">(((L259/60)/60)/24)+DATE(1970,1,1)</f>
        <v>41338.25</v>
      </c>
      <c r="O259" s="11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7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6"/>
        <v>40673.208333333336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0">(((L323/60)/60)/24)+DATE(1970,1,1)</f>
        <v>40634.208333333336</v>
      </c>
      <c r="O323" s="11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7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0"/>
        <v>42776.25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4">(((L387/60)/60)/24)+DATE(1970,1,1)</f>
        <v>43553.208333333328</v>
      </c>
      <c r="O387" s="11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7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4"/>
        <v>41378.208333333336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8">(((L451/60)/60)/24)+DATE(1970,1,1)</f>
        <v>43530.25</v>
      </c>
      <c r="O451" s="11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E452/D452</f>
        <v>0.04</v>
      </c>
      <c r="G452" t="s">
        <v>14</v>
      </c>
      <c r="H452">
        <v>1</v>
      </c>
      <c r="I452" s="7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8"/>
        <v>41825.208333333336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2">(((L515/60)/60)/24)+DATE(1970,1,1)</f>
        <v>40430.208333333336</v>
      </c>
      <c r="O515" s="11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7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2"/>
        <v>43040.208333333328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6">(((L579/60)/60)/24)+DATE(1970,1,1)</f>
        <v>40613.25</v>
      </c>
      <c r="O579" s="11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7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6"/>
        <v>42387.25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0">(((L643/60)/60)/24)+DATE(1970,1,1)</f>
        <v>42786.25</v>
      </c>
      <c r="O643" s="11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7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0"/>
        <v>42555.208333333328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4">(((L707/60)/60)/24)+DATE(1970,1,1)</f>
        <v>41619.25</v>
      </c>
      <c r="O707" s="11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7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4"/>
        <v>41619.25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8">(((L771/60)/60)/24)+DATE(1970,1,1)</f>
        <v>41501.208333333336</v>
      </c>
      <c r="O771" s="11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7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8"/>
        <v>42299.208333333328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2">(((L835/60)/60)/24)+DATE(1970,1,1)</f>
        <v>40588.25</v>
      </c>
      <c r="O835" s="11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7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2"/>
        <v>40738.208333333336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6">(((L899/60)/60)/24)+DATE(1970,1,1)</f>
        <v>43583.208333333328</v>
      </c>
      <c r="O899" s="11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7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6"/>
        <v>42408.25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0">(((L963/60)/60)/24)+DATE(1970,1,1)</f>
        <v>40591.25</v>
      </c>
      <c r="O963" s="11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7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">
    <cfRule type="colorScale" priority="8">
      <colorScale>
        <cfvo type="min"/>
        <cfvo type="max"/>
        <color rgb="FFFF7128"/>
        <color rgb="FFFFEF9C"/>
      </colorScale>
    </cfRule>
  </conditionalFormatting>
  <conditionalFormatting sqref="G1:G1048576">
    <cfRule type="cellIs" dxfId="14" priority="4" operator="equal">
      <formula>"canceled"</formula>
    </cfRule>
    <cfRule type="cellIs" dxfId="13" priority="5" operator="equal">
      <formula>"live"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F1:F1048576">
    <cfRule type="cellIs" dxfId="10" priority="1" operator="greaterThan">
      <formula>2</formula>
    </cfRule>
    <cfRule type="cellIs" dxfId="9" priority="2" operator="between">
      <formula>1</formula>
      <formula>2</formula>
    </cfRule>
    <cfRule type="cellIs" dxfId="8" priority="3" operator="between">
      <formula>0</formula>
      <formula>1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8792-F18E-4DAF-9A6F-218753B6DA63}">
  <sheetPr codeName="Sheet2"/>
  <dimension ref="A1:K566"/>
  <sheetViews>
    <sheetView workbookViewId="0">
      <selection activeCell="H12" sqref="H12"/>
    </sheetView>
  </sheetViews>
  <sheetFormatPr defaultRowHeight="15.6" x14ac:dyDescent="0.3"/>
  <cols>
    <col min="2" max="2" width="13.09765625" bestFit="1" customWidth="1"/>
    <col min="5" max="5" width="13.5" bestFit="1" customWidth="1"/>
    <col min="7" max="7" width="17.19921875" bestFit="1" customWidth="1"/>
    <col min="8" max="8" width="11.8984375" bestFit="1" customWidth="1"/>
    <col min="10" max="10" width="17.19921875" bestFit="1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">
      <c r="A2" t="s">
        <v>14</v>
      </c>
      <c r="B2">
        <v>0</v>
      </c>
      <c r="D2" t="s">
        <v>20</v>
      </c>
      <c r="E2">
        <v>158</v>
      </c>
    </row>
    <row r="3" spans="1:11" x14ac:dyDescent="0.3">
      <c r="A3" t="s">
        <v>14</v>
      </c>
      <c r="B3">
        <v>24</v>
      </c>
      <c r="D3" t="s">
        <v>20</v>
      </c>
      <c r="E3">
        <v>1425</v>
      </c>
    </row>
    <row r="4" spans="1:11" x14ac:dyDescent="0.3">
      <c r="A4" t="s">
        <v>14</v>
      </c>
      <c r="B4">
        <v>53</v>
      </c>
      <c r="D4" t="s">
        <v>20</v>
      </c>
      <c r="E4">
        <v>174</v>
      </c>
    </row>
    <row r="5" spans="1:11" x14ac:dyDescent="0.3">
      <c r="A5" t="s">
        <v>14</v>
      </c>
      <c r="B5">
        <v>18</v>
      </c>
      <c r="D5" t="s">
        <v>20</v>
      </c>
      <c r="E5">
        <v>227</v>
      </c>
      <c r="G5" t="s">
        <v>2108</v>
      </c>
      <c r="J5" t="s">
        <v>2109</v>
      </c>
    </row>
    <row r="6" spans="1:11" x14ac:dyDescent="0.3">
      <c r="A6" t="s">
        <v>14</v>
      </c>
      <c r="B6">
        <v>44</v>
      </c>
      <c r="D6" t="s">
        <v>20</v>
      </c>
      <c r="E6">
        <v>220</v>
      </c>
      <c r="G6" t="s">
        <v>2107</v>
      </c>
      <c r="H6">
        <f>AVERAGE(E:E)</f>
        <v>851.14690265486729</v>
      </c>
      <c r="J6" t="s">
        <v>2107</v>
      </c>
      <c r="K6">
        <f>AVERAGE(B:B)</f>
        <v>585.61538461538464</v>
      </c>
    </row>
    <row r="7" spans="1:11" x14ac:dyDescent="0.3">
      <c r="A7" t="s">
        <v>14</v>
      </c>
      <c r="B7">
        <v>27</v>
      </c>
      <c r="D7" t="s">
        <v>20</v>
      </c>
      <c r="E7">
        <v>98</v>
      </c>
      <c r="G7" t="s">
        <v>2110</v>
      </c>
      <c r="H7">
        <f>MEDIAN(E:E)</f>
        <v>201</v>
      </c>
      <c r="J7" t="s">
        <v>2110</v>
      </c>
      <c r="K7">
        <f>MEDIAN(B:B)</f>
        <v>114.5</v>
      </c>
    </row>
    <row r="8" spans="1:11" x14ac:dyDescent="0.3">
      <c r="A8" t="s">
        <v>14</v>
      </c>
      <c r="B8">
        <v>55</v>
      </c>
      <c r="D8" t="s">
        <v>20</v>
      </c>
      <c r="E8">
        <v>100</v>
      </c>
      <c r="G8" t="s">
        <v>2111</v>
      </c>
      <c r="H8">
        <f>MIN(E:E)</f>
        <v>16</v>
      </c>
      <c r="J8" t="s">
        <v>2111</v>
      </c>
      <c r="K8">
        <f>MIN(B:B)</f>
        <v>0</v>
      </c>
    </row>
    <row r="9" spans="1:11" x14ac:dyDescent="0.3">
      <c r="A9" t="s">
        <v>14</v>
      </c>
      <c r="B9">
        <v>200</v>
      </c>
      <c r="D9" t="s">
        <v>20</v>
      </c>
      <c r="E9">
        <v>1249</v>
      </c>
      <c r="G9" t="s">
        <v>2112</v>
      </c>
      <c r="H9">
        <f>MAX(E:E)</f>
        <v>7295</v>
      </c>
      <c r="J9" t="s">
        <v>2112</v>
      </c>
      <c r="K9">
        <f>MAX(B:B)</f>
        <v>6080</v>
      </c>
    </row>
    <row r="10" spans="1:11" x14ac:dyDescent="0.3">
      <c r="A10" t="s">
        <v>14</v>
      </c>
      <c r="B10">
        <v>452</v>
      </c>
      <c r="D10" t="s">
        <v>20</v>
      </c>
      <c r="E10">
        <v>1396</v>
      </c>
      <c r="G10" t="s">
        <v>2113</v>
      </c>
      <c r="H10">
        <f>_xlfn.VAR.S(D:D,E:E)</f>
        <v>1606216.5936295739</v>
      </c>
      <c r="J10" t="s">
        <v>2113</v>
      </c>
      <c r="K10">
        <f>_xlfn.VAR.S(J:J,B:B)</f>
        <v>924113.45496927318</v>
      </c>
    </row>
    <row r="11" spans="1:11" x14ac:dyDescent="0.3">
      <c r="A11" t="s">
        <v>14</v>
      </c>
      <c r="B11">
        <v>674</v>
      </c>
      <c r="D11" t="s">
        <v>20</v>
      </c>
      <c r="E11">
        <v>890</v>
      </c>
      <c r="G11" t="s">
        <v>2114</v>
      </c>
      <c r="H11">
        <f>_xlfn.STDEV.S(D:D,E:E)</f>
        <v>1267.366006183523</v>
      </c>
      <c r="J11" t="s">
        <v>2114</v>
      </c>
      <c r="K11">
        <f>_xlfn.STDEV.S(J:J,B:B)</f>
        <v>961.30819978260524</v>
      </c>
    </row>
    <row r="12" spans="1:11" x14ac:dyDescent="0.3">
      <c r="A12" t="s">
        <v>14</v>
      </c>
      <c r="B12">
        <v>558</v>
      </c>
      <c r="D12" t="s">
        <v>20</v>
      </c>
      <c r="E12">
        <v>142</v>
      </c>
      <c r="G12" t="s">
        <v>2115</v>
      </c>
      <c r="H12">
        <f>COUNT(E:E)</f>
        <v>565</v>
      </c>
      <c r="J12" t="s">
        <v>2115</v>
      </c>
      <c r="K12">
        <f>COUNT(B:B)</f>
        <v>364</v>
      </c>
    </row>
    <row r="13" spans="1:11" x14ac:dyDescent="0.3">
      <c r="A13" t="s">
        <v>14</v>
      </c>
      <c r="B13">
        <v>15</v>
      </c>
      <c r="D13" t="s">
        <v>20</v>
      </c>
      <c r="E13">
        <v>2673</v>
      </c>
    </row>
    <row r="14" spans="1:11" x14ac:dyDescent="0.3">
      <c r="A14" t="s">
        <v>14</v>
      </c>
      <c r="B14">
        <v>2307</v>
      </c>
      <c r="D14" t="s">
        <v>20</v>
      </c>
      <c r="E14">
        <v>163</v>
      </c>
    </row>
    <row r="15" spans="1:11" x14ac:dyDescent="0.3">
      <c r="A15" t="s">
        <v>14</v>
      </c>
      <c r="B15">
        <v>88</v>
      </c>
      <c r="D15" t="s">
        <v>20</v>
      </c>
      <c r="E15">
        <v>2220</v>
      </c>
    </row>
    <row r="16" spans="1:11" x14ac:dyDescent="0.3">
      <c r="A16" t="s">
        <v>14</v>
      </c>
      <c r="B16">
        <v>48</v>
      </c>
      <c r="D16" t="s">
        <v>20</v>
      </c>
      <c r="E16">
        <v>1606</v>
      </c>
    </row>
    <row r="17" spans="1:5" x14ac:dyDescent="0.3">
      <c r="A17" t="s">
        <v>14</v>
      </c>
      <c r="B17">
        <v>1</v>
      </c>
      <c r="D17" t="s">
        <v>20</v>
      </c>
      <c r="E17">
        <v>129</v>
      </c>
    </row>
    <row r="18" spans="1:5" x14ac:dyDescent="0.3">
      <c r="A18" t="s">
        <v>14</v>
      </c>
      <c r="B18">
        <v>1467</v>
      </c>
      <c r="D18" t="s">
        <v>20</v>
      </c>
      <c r="E18">
        <v>226</v>
      </c>
    </row>
    <row r="19" spans="1:5" x14ac:dyDescent="0.3">
      <c r="A19" t="s">
        <v>14</v>
      </c>
      <c r="B19">
        <v>75</v>
      </c>
      <c r="D19" t="s">
        <v>20</v>
      </c>
      <c r="E19">
        <v>5419</v>
      </c>
    </row>
    <row r="20" spans="1:5" x14ac:dyDescent="0.3">
      <c r="A20" t="s">
        <v>14</v>
      </c>
      <c r="B20">
        <v>120</v>
      </c>
      <c r="D20" t="s">
        <v>20</v>
      </c>
      <c r="E20">
        <v>165</v>
      </c>
    </row>
    <row r="21" spans="1:5" x14ac:dyDescent="0.3">
      <c r="A21" t="s">
        <v>14</v>
      </c>
      <c r="B21">
        <v>2253</v>
      </c>
      <c r="D21" t="s">
        <v>20</v>
      </c>
      <c r="E21">
        <v>1965</v>
      </c>
    </row>
    <row r="22" spans="1:5" x14ac:dyDescent="0.3">
      <c r="A22" t="s">
        <v>14</v>
      </c>
      <c r="B22">
        <v>5</v>
      </c>
      <c r="D22" t="s">
        <v>20</v>
      </c>
      <c r="E22">
        <v>16</v>
      </c>
    </row>
    <row r="23" spans="1:5" x14ac:dyDescent="0.3">
      <c r="A23" t="s">
        <v>14</v>
      </c>
      <c r="B23">
        <v>38</v>
      </c>
      <c r="D23" t="s">
        <v>20</v>
      </c>
      <c r="E23">
        <v>107</v>
      </c>
    </row>
    <row r="24" spans="1:5" x14ac:dyDescent="0.3">
      <c r="A24" t="s">
        <v>14</v>
      </c>
      <c r="B24">
        <v>12</v>
      </c>
      <c r="D24" t="s">
        <v>20</v>
      </c>
      <c r="E24">
        <v>134</v>
      </c>
    </row>
    <row r="25" spans="1:5" x14ac:dyDescent="0.3">
      <c r="A25" t="s">
        <v>14</v>
      </c>
      <c r="B25">
        <v>1684</v>
      </c>
      <c r="D25" t="s">
        <v>20</v>
      </c>
      <c r="E25">
        <v>198</v>
      </c>
    </row>
    <row r="26" spans="1:5" x14ac:dyDescent="0.3">
      <c r="A26" t="s">
        <v>14</v>
      </c>
      <c r="B26">
        <v>56</v>
      </c>
      <c r="D26" t="s">
        <v>20</v>
      </c>
      <c r="E26">
        <v>111</v>
      </c>
    </row>
    <row r="27" spans="1:5" x14ac:dyDescent="0.3">
      <c r="A27" t="s">
        <v>14</v>
      </c>
      <c r="B27">
        <v>838</v>
      </c>
      <c r="D27" t="s">
        <v>20</v>
      </c>
      <c r="E27">
        <v>222</v>
      </c>
    </row>
    <row r="28" spans="1:5" x14ac:dyDescent="0.3">
      <c r="A28" t="s">
        <v>14</v>
      </c>
      <c r="B28">
        <v>1000</v>
      </c>
      <c r="D28" t="s">
        <v>20</v>
      </c>
      <c r="E28">
        <v>6212</v>
      </c>
    </row>
    <row r="29" spans="1:5" x14ac:dyDescent="0.3">
      <c r="A29" t="s">
        <v>14</v>
      </c>
      <c r="B29">
        <v>1482</v>
      </c>
      <c r="D29" t="s">
        <v>20</v>
      </c>
      <c r="E29">
        <v>98</v>
      </c>
    </row>
    <row r="30" spans="1:5" x14ac:dyDescent="0.3">
      <c r="A30" t="s">
        <v>14</v>
      </c>
      <c r="B30">
        <v>106</v>
      </c>
      <c r="D30" t="s">
        <v>20</v>
      </c>
      <c r="E30">
        <v>92</v>
      </c>
    </row>
    <row r="31" spans="1:5" x14ac:dyDescent="0.3">
      <c r="A31" t="s">
        <v>14</v>
      </c>
      <c r="B31">
        <v>679</v>
      </c>
      <c r="D31" t="s">
        <v>20</v>
      </c>
      <c r="E31">
        <v>149</v>
      </c>
    </row>
    <row r="32" spans="1:5" x14ac:dyDescent="0.3">
      <c r="A32" t="s">
        <v>14</v>
      </c>
      <c r="B32">
        <v>1220</v>
      </c>
      <c r="D32" t="s">
        <v>20</v>
      </c>
      <c r="E32">
        <v>2431</v>
      </c>
    </row>
    <row r="33" spans="1:5" x14ac:dyDescent="0.3">
      <c r="A33" t="s">
        <v>14</v>
      </c>
      <c r="B33">
        <v>1</v>
      </c>
      <c r="D33" t="s">
        <v>20</v>
      </c>
      <c r="E33">
        <v>303</v>
      </c>
    </row>
    <row r="34" spans="1:5" x14ac:dyDescent="0.3">
      <c r="A34" t="s">
        <v>14</v>
      </c>
      <c r="B34">
        <v>37</v>
      </c>
      <c r="D34" t="s">
        <v>20</v>
      </c>
      <c r="E34">
        <v>209</v>
      </c>
    </row>
    <row r="35" spans="1:5" x14ac:dyDescent="0.3">
      <c r="A35" t="s">
        <v>14</v>
      </c>
      <c r="B35">
        <v>60</v>
      </c>
      <c r="D35" t="s">
        <v>20</v>
      </c>
      <c r="E35">
        <v>131</v>
      </c>
    </row>
    <row r="36" spans="1:5" x14ac:dyDescent="0.3">
      <c r="A36" t="s">
        <v>14</v>
      </c>
      <c r="B36">
        <v>296</v>
      </c>
      <c r="D36" t="s">
        <v>20</v>
      </c>
      <c r="E36">
        <v>164</v>
      </c>
    </row>
    <row r="37" spans="1:5" x14ac:dyDescent="0.3">
      <c r="A37" t="s">
        <v>14</v>
      </c>
      <c r="B37">
        <v>3304</v>
      </c>
      <c r="D37" t="s">
        <v>20</v>
      </c>
      <c r="E37">
        <v>201</v>
      </c>
    </row>
    <row r="38" spans="1:5" x14ac:dyDescent="0.3">
      <c r="A38" t="s">
        <v>14</v>
      </c>
      <c r="B38">
        <v>73</v>
      </c>
      <c r="D38" t="s">
        <v>20</v>
      </c>
      <c r="E38">
        <v>211</v>
      </c>
    </row>
    <row r="39" spans="1:5" x14ac:dyDescent="0.3">
      <c r="A39" t="s">
        <v>14</v>
      </c>
      <c r="B39">
        <v>3387</v>
      </c>
      <c r="D39" t="s">
        <v>20</v>
      </c>
      <c r="E39">
        <v>128</v>
      </c>
    </row>
    <row r="40" spans="1:5" x14ac:dyDescent="0.3">
      <c r="A40" t="s">
        <v>14</v>
      </c>
      <c r="B40">
        <v>662</v>
      </c>
      <c r="D40" t="s">
        <v>20</v>
      </c>
      <c r="E40">
        <v>1600</v>
      </c>
    </row>
    <row r="41" spans="1:5" x14ac:dyDescent="0.3">
      <c r="A41" t="s">
        <v>14</v>
      </c>
      <c r="B41">
        <v>774</v>
      </c>
      <c r="D41" t="s">
        <v>20</v>
      </c>
      <c r="E41">
        <v>249</v>
      </c>
    </row>
    <row r="42" spans="1:5" x14ac:dyDescent="0.3">
      <c r="A42" t="s">
        <v>14</v>
      </c>
      <c r="B42">
        <v>672</v>
      </c>
      <c r="D42" t="s">
        <v>20</v>
      </c>
      <c r="E42">
        <v>236</v>
      </c>
    </row>
    <row r="43" spans="1:5" x14ac:dyDescent="0.3">
      <c r="A43" t="s">
        <v>14</v>
      </c>
      <c r="B43">
        <v>940</v>
      </c>
      <c r="D43" t="s">
        <v>20</v>
      </c>
      <c r="E43">
        <v>4065</v>
      </c>
    </row>
    <row r="44" spans="1:5" x14ac:dyDescent="0.3">
      <c r="A44" t="s">
        <v>14</v>
      </c>
      <c r="B44">
        <v>117</v>
      </c>
      <c r="D44" t="s">
        <v>20</v>
      </c>
      <c r="E44">
        <v>246</v>
      </c>
    </row>
    <row r="45" spans="1:5" x14ac:dyDescent="0.3">
      <c r="A45" t="s">
        <v>14</v>
      </c>
      <c r="B45">
        <v>115</v>
      </c>
      <c r="D45" t="s">
        <v>20</v>
      </c>
      <c r="E45">
        <v>2475</v>
      </c>
    </row>
    <row r="46" spans="1:5" x14ac:dyDescent="0.3">
      <c r="A46" t="s">
        <v>14</v>
      </c>
      <c r="B46">
        <v>326</v>
      </c>
      <c r="D46" t="s">
        <v>20</v>
      </c>
      <c r="E46">
        <v>76</v>
      </c>
    </row>
    <row r="47" spans="1:5" x14ac:dyDescent="0.3">
      <c r="A47" t="s">
        <v>14</v>
      </c>
      <c r="B47">
        <v>1</v>
      </c>
      <c r="D47" t="s">
        <v>20</v>
      </c>
      <c r="E47">
        <v>54</v>
      </c>
    </row>
    <row r="48" spans="1:5" x14ac:dyDescent="0.3">
      <c r="A48" t="s">
        <v>14</v>
      </c>
      <c r="B48">
        <v>1467</v>
      </c>
      <c r="D48" t="s">
        <v>20</v>
      </c>
      <c r="E48">
        <v>88</v>
      </c>
    </row>
    <row r="49" spans="1:5" x14ac:dyDescent="0.3">
      <c r="A49" t="s">
        <v>14</v>
      </c>
      <c r="B49">
        <v>5681</v>
      </c>
      <c r="D49" t="s">
        <v>20</v>
      </c>
      <c r="E49">
        <v>85</v>
      </c>
    </row>
    <row r="50" spans="1:5" x14ac:dyDescent="0.3">
      <c r="A50" t="s">
        <v>14</v>
      </c>
      <c r="B50">
        <v>1059</v>
      </c>
      <c r="D50" t="s">
        <v>20</v>
      </c>
      <c r="E50">
        <v>170</v>
      </c>
    </row>
    <row r="51" spans="1:5" x14ac:dyDescent="0.3">
      <c r="A51" t="s">
        <v>14</v>
      </c>
      <c r="B51">
        <v>1194</v>
      </c>
      <c r="D51" t="s">
        <v>20</v>
      </c>
      <c r="E51">
        <v>330</v>
      </c>
    </row>
    <row r="52" spans="1:5" x14ac:dyDescent="0.3">
      <c r="A52" t="s">
        <v>14</v>
      </c>
      <c r="B52">
        <v>30</v>
      </c>
      <c r="D52" t="s">
        <v>20</v>
      </c>
      <c r="E52">
        <v>127</v>
      </c>
    </row>
    <row r="53" spans="1:5" x14ac:dyDescent="0.3">
      <c r="A53" t="s">
        <v>14</v>
      </c>
      <c r="B53">
        <v>75</v>
      </c>
      <c r="D53" t="s">
        <v>20</v>
      </c>
      <c r="E53">
        <v>411</v>
      </c>
    </row>
    <row r="54" spans="1:5" x14ac:dyDescent="0.3">
      <c r="A54" t="s">
        <v>14</v>
      </c>
      <c r="B54">
        <v>955</v>
      </c>
      <c r="D54" t="s">
        <v>20</v>
      </c>
      <c r="E54">
        <v>180</v>
      </c>
    </row>
    <row r="55" spans="1:5" x14ac:dyDescent="0.3">
      <c r="A55" t="s">
        <v>14</v>
      </c>
      <c r="B55">
        <v>67</v>
      </c>
      <c r="D55" t="s">
        <v>20</v>
      </c>
      <c r="E55">
        <v>374</v>
      </c>
    </row>
    <row r="56" spans="1:5" x14ac:dyDescent="0.3">
      <c r="A56" t="s">
        <v>14</v>
      </c>
      <c r="B56">
        <v>5</v>
      </c>
      <c r="D56" t="s">
        <v>20</v>
      </c>
      <c r="E56">
        <v>71</v>
      </c>
    </row>
    <row r="57" spans="1:5" x14ac:dyDescent="0.3">
      <c r="A57" t="s">
        <v>14</v>
      </c>
      <c r="B57">
        <v>26</v>
      </c>
      <c r="D57" t="s">
        <v>20</v>
      </c>
      <c r="E57">
        <v>203</v>
      </c>
    </row>
    <row r="58" spans="1:5" x14ac:dyDescent="0.3">
      <c r="A58" t="s">
        <v>14</v>
      </c>
      <c r="B58">
        <v>1130</v>
      </c>
      <c r="D58" t="s">
        <v>20</v>
      </c>
      <c r="E58">
        <v>113</v>
      </c>
    </row>
    <row r="59" spans="1:5" x14ac:dyDescent="0.3">
      <c r="A59" t="s">
        <v>14</v>
      </c>
      <c r="B59">
        <v>782</v>
      </c>
      <c r="D59" t="s">
        <v>20</v>
      </c>
      <c r="E59">
        <v>96</v>
      </c>
    </row>
    <row r="60" spans="1:5" x14ac:dyDescent="0.3">
      <c r="A60" t="s">
        <v>14</v>
      </c>
      <c r="B60">
        <v>210</v>
      </c>
      <c r="D60" t="s">
        <v>20</v>
      </c>
      <c r="E60">
        <v>498</v>
      </c>
    </row>
    <row r="61" spans="1:5" x14ac:dyDescent="0.3">
      <c r="A61" t="s">
        <v>14</v>
      </c>
      <c r="B61">
        <v>136</v>
      </c>
      <c r="D61" t="s">
        <v>20</v>
      </c>
      <c r="E61">
        <v>180</v>
      </c>
    </row>
    <row r="62" spans="1:5" x14ac:dyDescent="0.3">
      <c r="A62" t="s">
        <v>14</v>
      </c>
      <c r="B62">
        <v>86</v>
      </c>
      <c r="D62" t="s">
        <v>20</v>
      </c>
      <c r="E62">
        <v>27</v>
      </c>
    </row>
    <row r="63" spans="1:5" x14ac:dyDescent="0.3">
      <c r="A63" t="s">
        <v>14</v>
      </c>
      <c r="B63">
        <v>19</v>
      </c>
      <c r="D63" t="s">
        <v>20</v>
      </c>
      <c r="E63">
        <v>2331</v>
      </c>
    </row>
    <row r="64" spans="1:5" x14ac:dyDescent="0.3">
      <c r="A64" t="s">
        <v>14</v>
      </c>
      <c r="B64">
        <v>886</v>
      </c>
      <c r="D64" t="s">
        <v>20</v>
      </c>
      <c r="E64">
        <v>113</v>
      </c>
    </row>
    <row r="65" spans="1:5" x14ac:dyDescent="0.3">
      <c r="A65" t="s">
        <v>14</v>
      </c>
      <c r="B65">
        <v>35</v>
      </c>
      <c r="D65" t="s">
        <v>20</v>
      </c>
      <c r="E65">
        <v>164</v>
      </c>
    </row>
    <row r="66" spans="1:5" x14ac:dyDescent="0.3">
      <c r="A66" t="s">
        <v>14</v>
      </c>
      <c r="B66">
        <v>24</v>
      </c>
      <c r="D66" t="s">
        <v>20</v>
      </c>
      <c r="E66">
        <v>164</v>
      </c>
    </row>
    <row r="67" spans="1:5" x14ac:dyDescent="0.3">
      <c r="A67" t="s">
        <v>14</v>
      </c>
      <c r="B67">
        <v>86</v>
      </c>
      <c r="D67" t="s">
        <v>20</v>
      </c>
      <c r="E67">
        <v>336</v>
      </c>
    </row>
    <row r="68" spans="1:5" x14ac:dyDescent="0.3">
      <c r="A68" t="s">
        <v>14</v>
      </c>
      <c r="B68">
        <v>243</v>
      </c>
      <c r="D68" t="s">
        <v>20</v>
      </c>
      <c r="E68">
        <v>1917</v>
      </c>
    </row>
    <row r="69" spans="1:5" x14ac:dyDescent="0.3">
      <c r="A69" t="s">
        <v>14</v>
      </c>
      <c r="B69">
        <v>65</v>
      </c>
      <c r="D69" t="s">
        <v>20</v>
      </c>
      <c r="E69">
        <v>95</v>
      </c>
    </row>
    <row r="70" spans="1:5" x14ac:dyDescent="0.3">
      <c r="A70" t="s">
        <v>14</v>
      </c>
      <c r="B70">
        <v>100</v>
      </c>
      <c r="D70" t="s">
        <v>20</v>
      </c>
      <c r="E70">
        <v>147</v>
      </c>
    </row>
    <row r="71" spans="1:5" x14ac:dyDescent="0.3">
      <c r="A71" t="s">
        <v>14</v>
      </c>
      <c r="B71">
        <v>168</v>
      </c>
      <c r="D71" t="s">
        <v>20</v>
      </c>
      <c r="E71">
        <v>86</v>
      </c>
    </row>
    <row r="72" spans="1:5" x14ac:dyDescent="0.3">
      <c r="A72" t="s">
        <v>14</v>
      </c>
      <c r="B72">
        <v>13</v>
      </c>
      <c r="D72" t="s">
        <v>20</v>
      </c>
      <c r="E72">
        <v>83</v>
      </c>
    </row>
    <row r="73" spans="1:5" x14ac:dyDescent="0.3">
      <c r="A73" t="s">
        <v>14</v>
      </c>
      <c r="B73">
        <v>1</v>
      </c>
      <c r="D73" t="s">
        <v>20</v>
      </c>
      <c r="E73">
        <v>676</v>
      </c>
    </row>
    <row r="74" spans="1:5" x14ac:dyDescent="0.3">
      <c r="A74" t="s">
        <v>14</v>
      </c>
      <c r="B74">
        <v>40</v>
      </c>
      <c r="D74" t="s">
        <v>20</v>
      </c>
      <c r="E74">
        <v>361</v>
      </c>
    </row>
    <row r="75" spans="1:5" x14ac:dyDescent="0.3">
      <c r="A75" t="s">
        <v>14</v>
      </c>
      <c r="B75">
        <v>226</v>
      </c>
      <c r="D75" t="s">
        <v>20</v>
      </c>
      <c r="E75">
        <v>131</v>
      </c>
    </row>
    <row r="76" spans="1:5" x14ac:dyDescent="0.3">
      <c r="A76" t="s">
        <v>14</v>
      </c>
      <c r="B76">
        <v>1625</v>
      </c>
      <c r="D76" t="s">
        <v>20</v>
      </c>
      <c r="E76">
        <v>126</v>
      </c>
    </row>
    <row r="77" spans="1:5" x14ac:dyDescent="0.3">
      <c r="A77" t="s">
        <v>14</v>
      </c>
      <c r="B77">
        <v>143</v>
      </c>
      <c r="D77" t="s">
        <v>20</v>
      </c>
      <c r="E77">
        <v>275</v>
      </c>
    </row>
    <row r="78" spans="1:5" x14ac:dyDescent="0.3">
      <c r="A78" t="s">
        <v>14</v>
      </c>
      <c r="B78">
        <v>934</v>
      </c>
      <c r="D78" t="s">
        <v>20</v>
      </c>
      <c r="E78">
        <v>67</v>
      </c>
    </row>
    <row r="79" spans="1:5" x14ac:dyDescent="0.3">
      <c r="A79" t="s">
        <v>14</v>
      </c>
      <c r="B79">
        <v>17</v>
      </c>
      <c r="D79" t="s">
        <v>20</v>
      </c>
      <c r="E79">
        <v>154</v>
      </c>
    </row>
    <row r="80" spans="1:5" x14ac:dyDescent="0.3">
      <c r="A80" t="s">
        <v>14</v>
      </c>
      <c r="B80">
        <v>2179</v>
      </c>
      <c r="D80" t="s">
        <v>20</v>
      </c>
      <c r="E80">
        <v>1782</v>
      </c>
    </row>
    <row r="81" spans="1:5" x14ac:dyDescent="0.3">
      <c r="A81" t="s">
        <v>14</v>
      </c>
      <c r="B81">
        <v>931</v>
      </c>
      <c r="D81" t="s">
        <v>20</v>
      </c>
      <c r="E81">
        <v>903</v>
      </c>
    </row>
    <row r="82" spans="1:5" x14ac:dyDescent="0.3">
      <c r="A82" t="s">
        <v>14</v>
      </c>
      <c r="B82">
        <v>92</v>
      </c>
      <c r="D82" t="s">
        <v>20</v>
      </c>
      <c r="E82">
        <v>94</v>
      </c>
    </row>
    <row r="83" spans="1:5" x14ac:dyDescent="0.3">
      <c r="A83" t="s">
        <v>14</v>
      </c>
      <c r="B83">
        <v>57</v>
      </c>
      <c r="D83" t="s">
        <v>20</v>
      </c>
      <c r="E83">
        <v>180</v>
      </c>
    </row>
    <row r="84" spans="1:5" x14ac:dyDescent="0.3">
      <c r="A84" t="s">
        <v>14</v>
      </c>
      <c r="B84">
        <v>41</v>
      </c>
      <c r="D84" t="s">
        <v>20</v>
      </c>
      <c r="E84">
        <v>533</v>
      </c>
    </row>
    <row r="85" spans="1:5" x14ac:dyDescent="0.3">
      <c r="A85" t="s">
        <v>14</v>
      </c>
      <c r="B85">
        <v>1</v>
      </c>
      <c r="D85" t="s">
        <v>20</v>
      </c>
      <c r="E85">
        <v>2443</v>
      </c>
    </row>
    <row r="86" spans="1:5" x14ac:dyDescent="0.3">
      <c r="A86" t="s">
        <v>14</v>
      </c>
      <c r="B86">
        <v>101</v>
      </c>
      <c r="D86" t="s">
        <v>20</v>
      </c>
      <c r="E86">
        <v>89</v>
      </c>
    </row>
    <row r="87" spans="1:5" x14ac:dyDescent="0.3">
      <c r="A87" t="s">
        <v>14</v>
      </c>
      <c r="B87">
        <v>1335</v>
      </c>
      <c r="D87" t="s">
        <v>20</v>
      </c>
      <c r="E87">
        <v>159</v>
      </c>
    </row>
    <row r="88" spans="1:5" x14ac:dyDescent="0.3">
      <c r="A88" t="s">
        <v>14</v>
      </c>
      <c r="B88">
        <v>15</v>
      </c>
      <c r="D88" t="s">
        <v>20</v>
      </c>
      <c r="E88">
        <v>50</v>
      </c>
    </row>
    <row r="89" spans="1:5" x14ac:dyDescent="0.3">
      <c r="A89" t="s">
        <v>14</v>
      </c>
      <c r="B89">
        <v>454</v>
      </c>
      <c r="D89" t="s">
        <v>20</v>
      </c>
      <c r="E89">
        <v>186</v>
      </c>
    </row>
    <row r="90" spans="1:5" x14ac:dyDescent="0.3">
      <c r="A90" t="s">
        <v>14</v>
      </c>
      <c r="B90">
        <v>3182</v>
      </c>
      <c r="D90" t="s">
        <v>20</v>
      </c>
      <c r="E90">
        <v>1071</v>
      </c>
    </row>
    <row r="91" spans="1:5" x14ac:dyDescent="0.3">
      <c r="A91" t="s">
        <v>14</v>
      </c>
      <c r="B91">
        <v>15</v>
      </c>
      <c r="D91" t="s">
        <v>20</v>
      </c>
      <c r="E91">
        <v>117</v>
      </c>
    </row>
    <row r="92" spans="1:5" x14ac:dyDescent="0.3">
      <c r="A92" t="s">
        <v>14</v>
      </c>
      <c r="B92">
        <v>133</v>
      </c>
      <c r="D92" t="s">
        <v>20</v>
      </c>
      <c r="E92">
        <v>70</v>
      </c>
    </row>
    <row r="93" spans="1:5" x14ac:dyDescent="0.3">
      <c r="A93" t="s">
        <v>14</v>
      </c>
      <c r="B93">
        <v>2062</v>
      </c>
      <c r="D93" t="s">
        <v>20</v>
      </c>
      <c r="E93">
        <v>135</v>
      </c>
    </row>
    <row r="94" spans="1:5" x14ac:dyDescent="0.3">
      <c r="A94" t="s">
        <v>14</v>
      </c>
      <c r="B94">
        <v>29</v>
      </c>
      <c r="D94" t="s">
        <v>20</v>
      </c>
      <c r="E94">
        <v>768</v>
      </c>
    </row>
    <row r="95" spans="1:5" x14ac:dyDescent="0.3">
      <c r="A95" t="s">
        <v>14</v>
      </c>
      <c r="B95">
        <v>132</v>
      </c>
      <c r="D95" t="s">
        <v>20</v>
      </c>
      <c r="E95">
        <v>199</v>
      </c>
    </row>
    <row r="96" spans="1:5" x14ac:dyDescent="0.3">
      <c r="A96" t="s">
        <v>14</v>
      </c>
      <c r="B96">
        <v>137</v>
      </c>
      <c r="D96" t="s">
        <v>20</v>
      </c>
      <c r="E96">
        <v>107</v>
      </c>
    </row>
    <row r="97" spans="1:5" x14ac:dyDescent="0.3">
      <c r="A97" t="s">
        <v>14</v>
      </c>
      <c r="B97">
        <v>908</v>
      </c>
      <c r="D97" t="s">
        <v>20</v>
      </c>
      <c r="E97">
        <v>195</v>
      </c>
    </row>
    <row r="98" spans="1:5" x14ac:dyDescent="0.3">
      <c r="A98" t="s">
        <v>14</v>
      </c>
      <c r="B98">
        <v>10</v>
      </c>
      <c r="D98" t="s">
        <v>20</v>
      </c>
      <c r="E98">
        <v>3376</v>
      </c>
    </row>
    <row r="99" spans="1:5" x14ac:dyDescent="0.3">
      <c r="A99" t="s">
        <v>14</v>
      </c>
      <c r="B99">
        <v>1910</v>
      </c>
      <c r="D99" t="s">
        <v>20</v>
      </c>
      <c r="E99">
        <v>41</v>
      </c>
    </row>
    <row r="100" spans="1:5" x14ac:dyDescent="0.3">
      <c r="A100" t="s">
        <v>14</v>
      </c>
      <c r="B100">
        <v>38</v>
      </c>
      <c r="D100" t="s">
        <v>20</v>
      </c>
      <c r="E100">
        <v>1821</v>
      </c>
    </row>
    <row r="101" spans="1:5" x14ac:dyDescent="0.3">
      <c r="A101" t="s">
        <v>14</v>
      </c>
      <c r="B101">
        <v>104</v>
      </c>
      <c r="D101" t="s">
        <v>20</v>
      </c>
      <c r="E101">
        <v>164</v>
      </c>
    </row>
    <row r="102" spans="1:5" x14ac:dyDescent="0.3">
      <c r="A102" t="s">
        <v>14</v>
      </c>
      <c r="B102">
        <v>49</v>
      </c>
      <c r="D102" t="s">
        <v>20</v>
      </c>
      <c r="E102">
        <v>157</v>
      </c>
    </row>
    <row r="103" spans="1:5" x14ac:dyDescent="0.3">
      <c r="A103" t="s">
        <v>14</v>
      </c>
      <c r="B103">
        <v>1</v>
      </c>
      <c r="D103" t="s">
        <v>20</v>
      </c>
      <c r="E103">
        <v>246</v>
      </c>
    </row>
    <row r="104" spans="1:5" x14ac:dyDescent="0.3">
      <c r="A104" t="s">
        <v>14</v>
      </c>
      <c r="B104">
        <v>245</v>
      </c>
      <c r="D104" t="s">
        <v>20</v>
      </c>
      <c r="E104">
        <v>1396</v>
      </c>
    </row>
    <row r="105" spans="1:5" x14ac:dyDescent="0.3">
      <c r="A105" t="s">
        <v>14</v>
      </c>
      <c r="B105">
        <v>32</v>
      </c>
      <c r="D105" t="s">
        <v>20</v>
      </c>
      <c r="E105">
        <v>2506</v>
      </c>
    </row>
    <row r="106" spans="1:5" x14ac:dyDescent="0.3">
      <c r="A106" t="s">
        <v>14</v>
      </c>
      <c r="B106">
        <v>7</v>
      </c>
      <c r="D106" t="s">
        <v>20</v>
      </c>
      <c r="E106">
        <v>244</v>
      </c>
    </row>
    <row r="107" spans="1:5" x14ac:dyDescent="0.3">
      <c r="A107" t="s">
        <v>14</v>
      </c>
      <c r="B107">
        <v>803</v>
      </c>
      <c r="D107" t="s">
        <v>20</v>
      </c>
      <c r="E107">
        <v>146</v>
      </c>
    </row>
    <row r="108" spans="1:5" x14ac:dyDescent="0.3">
      <c r="A108" t="s">
        <v>14</v>
      </c>
      <c r="B108">
        <v>16</v>
      </c>
      <c r="D108" t="s">
        <v>20</v>
      </c>
      <c r="E108">
        <v>1267</v>
      </c>
    </row>
    <row r="109" spans="1:5" x14ac:dyDescent="0.3">
      <c r="A109" t="s">
        <v>14</v>
      </c>
      <c r="B109">
        <v>31</v>
      </c>
      <c r="D109" t="s">
        <v>20</v>
      </c>
      <c r="E109">
        <v>1561</v>
      </c>
    </row>
    <row r="110" spans="1:5" x14ac:dyDescent="0.3">
      <c r="A110" t="s">
        <v>14</v>
      </c>
      <c r="B110">
        <v>108</v>
      </c>
      <c r="D110" t="s">
        <v>20</v>
      </c>
      <c r="E110">
        <v>48</v>
      </c>
    </row>
    <row r="111" spans="1:5" x14ac:dyDescent="0.3">
      <c r="A111" t="s">
        <v>14</v>
      </c>
      <c r="B111">
        <v>30</v>
      </c>
      <c r="D111" t="s">
        <v>20</v>
      </c>
      <c r="E111">
        <v>2739</v>
      </c>
    </row>
    <row r="112" spans="1:5" x14ac:dyDescent="0.3">
      <c r="A112" t="s">
        <v>14</v>
      </c>
      <c r="B112">
        <v>17</v>
      </c>
      <c r="D112" t="s">
        <v>20</v>
      </c>
      <c r="E112">
        <v>3537</v>
      </c>
    </row>
    <row r="113" spans="1:5" x14ac:dyDescent="0.3">
      <c r="A113" t="s">
        <v>14</v>
      </c>
      <c r="B113">
        <v>80</v>
      </c>
      <c r="D113" t="s">
        <v>20</v>
      </c>
      <c r="E113">
        <v>2107</v>
      </c>
    </row>
    <row r="114" spans="1:5" x14ac:dyDescent="0.3">
      <c r="A114" t="s">
        <v>14</v>
      </c>
      <c r="B114">
        <v>2468</v>
      </c>
      <c r="D114" t="s">
        <v>20</v>
      </c>
      <c r="E114">
        <v>3318</v>
      </c>
    </row>
    <row r="115" spans="1:5" x14ac:dyDescent="0.3">
      <c r="A115" t="s">
        <v>14</v>
      </c>
      <c r="B115">
        <v>26</v>
      </c>
      <c r="D115" t="s">
        <v>20</v>
      </c>
      <c r="E115">
        <v>340</v>
      </c>
    </row>
    <row r="116" spans="1:5" x14ac:dyDescent="0.3">
      <c r="A116" t="s">
        <v>14</v>
      </c>
      <c r="B116">
        <v>73</v>
      </c>
      <c r="D116" t="s">
        <v>20</v>
      </c>
      <c r="E116">
        <v>1442</v>
      </c>
    </row>
    <row r="117" spans="1:5" x14ac:dyDescent="0.3">
      <c r="A117" t="s">
        <v>14</v>
      </c>
      <c r="B117">
        <v>128</v>
      </c>
      <c r="D117" t="s">
        <v>20</v>
      </c>
      <c r="E117">
        <v>126</v>
      </c>
    </row>
    <row r="118" spans="1:5" x14ac:dyDescent="0.3">
      <c r="A118" t="s">
        <v>14</v>
      </c>
      <c r="B118">
        <v>33</v>
      </c>
      <c r="D118" t="s">
        <v>20</v>
      </c>
      <c r="E118">
        <v>524</v>
      </c>
    </row>
    <row r="119" spans="1:5" x14ac:dyDescent="0.3">
      <c r="A119" t="s">
        <v>14</v>
      </c>
      <c r="B119">
        <v>1072</v>
      </c>
      <c r="D119" t="s">
        <v>20</v>
      </c>
      <c r="E119">
        <v>1989</v>
      </c>
    </row>
    <row r="120" spans="1:5" x14ac:dyDescent="0.3">
      <c r="A120" t="s">
        <v>14</v>
      </c>
      <c r="B120">
        <v>393</v>
      </c>
      <c r="D120" t="s">
        <v>20</v>
      </c>
      <c r="E120">
        <v>157</v>
      </c>
    </row>
    <row r="121" spans="1:5" x14ac:dyDescent="0.3">
      <c r="A121" t="s">
        <v>14</v>
      </c>
      <c r="B121">
        <v>1257</v>
      </c>
      <c r="D121" t="s">
        <v>20</v>
      </c>
      <c r="E121">
        <v>4498</v>
      </c>
    </row>
    <row r="122" spans="1:5" x14ac:dyDescent="0.3">
      <c r="A122" t="s">
        <v>14</v>
      </c>
      <c r="B122">
        <v>328</v>
      </c>
      <c r="D122" t="s">
        <v>20</v>
      </c>
      <c r="E122">
        <v>80</v>
      </c>
    </row>
    <row r="123" spans="1:5" x14ac:dyDescent="0.3">
      <c r="A123" t="s">
        <v>14</v>
      </c>
      <c r="B123">
        <v>147</v>
      </c>
      <c r="D123" t="s">
        <v>20</v>
      </c>
      <c r="E123">
        <v>43</v>
      </c>
    </row>
    <row r="124" spans="1:5" x14ac:dyDescent="0.3">
      <c r="A124" t="s">
        <v>14</v>
      </c>
      <c r="B124">
        <v>830</v>
      </c>
      <c r="D124" t="s">
        <v>20</v>
      </c>
      <c r="E124">
        <v>2053</v>
      </c>
    </row>
    <row r="125" spans="1:5" x14ac:dyDescent="0.3">
      <c r="A125" t="s">
        <v>14</v>
      </c>
      <c r="B125">
        <v>331</v>
      </c>
      <c r="D125" t="s">
        <v>20</v>
      </c>
      <c r="E125">
        <v>168</v>
      </c>
    </row>
    <row r="126" spans="1:5" x14ac:dyDescent="0.3">
      <c r="A126" t="s">
        <v>14</v>
      </c>
      <c r="B126">
        <v>25</v>
      </c>
      <c r="D126" t="s">
        <v>20</v>
      </c>
      <c r="E126">
        <v>4289</v>
      </c>
    </row>
    <row r="127" spans="1:5" x14ac:dyDescent="0.3">
      <c r="A127" t="s">
        <v>14</v>
      </c>
      <c r="B127">
        <v>3483</v>
      </c>
      <c r="D127" t="s">
        <v>20</v>
      </c>
      <c r="E127">
        <v>165</v>
      </c>
    </row>
    <row r="128" spans="1:5" x14ac:dyDescent="0.3">
      <c r="A128" t="s">
        <v>14</v>
      </c>
      <c r="B128">
        <v>923</v>
      </c>
      <c r="D128" t="s">
        <v>20</v>
      </c>
      <c r="E128">
        <v>1815</v>
      </c>
    </row>
    <row r="129" spans="1:5" x14ac:dyDescent="0.3">
      <c r="A129" t="s">
        <v>14</v>
      </c>
      <c r="B129">
        <v>1</v>
      </c>
      <c r="D129" t="s">
        <v>20</v>
      </c>
      <c r="E129">
        <v>397</v>
      </c>
    </row>
    <row r="130" spans="1:5" x14ac:dyDescent="0.3">
      <c r="A130" t="s">
        <v>14</v>
      </c>
      <c r="B130">
        <v>33</v>
      </c>
      <c r="D130" t="s">
        <v>20</v>
      </c>
      <c r="E130">
        <v>1539</v>
      </c>
    </row>
    <row r="131" spans="1:5" x14ac:dyDescent="0.3">
      <c r="A131" t="s">
        <v>14</v>
      </c>
      <c r="B131">
        <v>40</v>
      </c>
      <c r="D131" t="s">
        <v>20</v>
      </c>
      <c r="E131">
        <v>138</v>
      </c>
    </row>
    <row r="132" spans="1:5" x14ac:dyDescent="0.3">
      <c r="A132" t="s">
        <v>14</v>
      </c>
      <c r="B132">
        <v>23</v>
      </c>
      <c r="D132" t="s">
        <v>20</v>
      </c>
      <c r="E132">
        <v>3594</v>
      </c>
    </row>
    <row r="133" spans="1:5" x14ac:dyDescent="0.3">
      <c r="A133" t="s">
        <v>14</v>
      </c>
      <c r="B133">
        <v>75</v>
      </c>
      <c r="D133" t="s">
        <v>20</v>
      </c>
      <c r="E133">
        <v>5880</v>
      </c>
    </row>
    <row r="134" spans="1:5" x14ac:dyDescent="0.3">
      <c r="A134" t="s">
        <v>14</v>
      </c>
      <c r="B134">
        <v>2176</v>
      </c>
      <c r="D134" t="s">
        <v>20</v>
      </c>
      <c r="E134">
        <v>112</v>
      </c>
    </row>
    <row r="135" spans="1:5" x14ac:dyDescent="0.3">
      <c r="A135" t="s">
        <v>14</v>
      </c>
      <c r="B135">
        <v>441</v>
      </c>
      <c r="D135" t="s">
        <v>20</v>
      </c>
      <c r="E135">
        <v>943</v>
      </c>
    </row>
    <row r="136" spans="1:5" x14ac:dyDescent="0.3">
      <c r="A136" t="s">
        <v>14</v>
      </c>
      <c r="B136">
        <v>25</v>
      </c>
      <c r="D136" t="s">
        <v>20</v>
      </c>
      <c r="E136">
        <v>2468</v>
      </c>
    </row>
    <row r="137" spans="1:5" x14ac:dyDescent="0.3">
      <c r="A137" t="s">
        <v>14</v>
      </c>
      <c r="B137">
        <v>127</v>
      </c>
      <c r="D137" t="s">
        <v>20</v>
      </c>
      <c r="E137">
        <v>2551</v>
      </c>
    </row>
    <row r="138" spans="1:5" x14ac:dyDescent="0.3">
      <c r="A138" t="s">
        <v>14</v>
      </c>
      <c r="B138">
        <v>355</v>
      </c>
      <c r="D138" t="s">
        <v>20</v>
      </c>
      <c r="E138">
        <v>101</v>
      </c>
    </row>
    <row r="139" spans="1:5" x14ac:dyDescent="0.3">
      <c r="A139" t="s">
        <v>14</v>
      </c>
      <c r="B139">
        <v>44</v>
      </c>
      <c r="D139" t="s">
        <v>20</v>
      </c>
      <c r="E139">
        <v>92</v>
      </c>
    </row>
    <row r="140" spans="1:5" x14ac:dyDescent="0.3">
      <c r="A140" t="s">
        <v>14</v>
      </c>
      <c r="B140">
        <v>67</v>
      </c>
      <c r="D140" t="s">
        <v>20</v>
      </c>
      <c r="E140">
        <v>62</v>
      </c>
    </row>
    <row r="141" spans="1:5" x14ac:dyDescent="0.3">
      <c r="A141" t="s">
        <v>14</v>
      </c>
      <c r="B141">
        <v>1068</v>
      </c>
      <c r="D141" t="s">
        <v>20</v>
      </c>
      <c r="E141">
        <v>149</v>
      </c>
    </row>
    <row r="142" spans="1:5" x14ac:dyDescent="0.3">
      <c r="A142" t="s">
        <v>14</v>
      </c>
      <c r="B142">
        <v>424</v>
      </c>
      <c r="D142" t="s">
        <v>20</v>
      </c>
      <c r="E142">
        <v>329</v>
      </c>
    </row>
    <row r="143" spans="1:5" x14ac:dyDescent="0.3">
      <c r="A143" t="s">
        <v>14</v>
      </c>
      <c r="B143">
        <v>151</v>
      </c>
      <c r="D143" t="s">
        <v>20</v>
      </c>
      <c r="E143">
        <v>97</v>
      </c>
    </row>
    <row r="144" spans="1:5" x14ac:dyDescent="0.3">
      <c r="A144" t="s">
        <v>14</v>
      </c>
      <c r="B144">
        <v>1608</v>
      </c>
      <c r="D144" t="s">
        <v>20</v>
      </c>
      <c r="E144">
        <v>1784</v>
      </c>
    </row>
    <row r="145" spans="1:5" x14ac:dyDescent="0.3">
      <c r="A145" t="s">
        <v>14</v>
      </c>
      <c r="B145">
        <v>941</v>
      </c>
      <c r="D145" t="s">
        <v>20</v>
      </c>
      <c r="E145">
        <v>1684</v>
      </c>
    </row>
    <row r="146" spans="1:5" x14ac:dyDescent="0.3">
      <c r="A146" t="s">
        <v>14</v>
      </c>
      <c r="B146">
        <v>1</v>
      </c>
      <c r="D146" t="s">
        <v>20</v>
      </c>
      <c r="E146">
        <v>250</v>
      </c>
    </row>
    <row r="147" spans="1:5" x14ac:dyDescent="0.3">
      <c r="A147" t="s">
        <v>14</v>
      </c>
      <c r="B147">
        <v>40</v>
      </c>
      <c r="D147" t="s">
        <v>20</v>
      </c>
      <c r="E147">
        <v>238</v>
      </c>
    </row>
    <row r="148" spans="1:5" x14ac:dyDescent="0.3">
      <c r="A148" t="s">
        <v>14</v>
      </c>
      <c r="B148">
        <v>3015</v>
      </c>
      <c r="D148" t="s">
        <v>20</v>
      </c>
      <c r="E148">
        <v>53</v>
      </c>
    </row>
    <row r="149" spans="1:5" x14ac:dyDescent="0.3">
      <c r="A149" t="s">
        <v>14</v>
      </c>
      <c r="B149">
        <v>435</v>
      </c>
      <c r="D149" t="s">
        <v>20</v>
      </c>
      <c r="E149">
        <v>214</v>
      </c>
    </row>
    <row r="150" spans="1:5" x14ac:dyDescent="0.3">
      <c r="A150" t="s">
        <v>14</v>
      </c>
      <c r="B150">
        <v>714</v>
      </c>
      <c r="D150" t="s">
        <v>20</v>
      </c>
      <c r="E150">
        <v>222</v>
      </c>
    </row>
    <row r="151" spans="1:5" x14ac:dyDescent="0.3">
      <c r="A151" t="s">
        <v>14</v>
      </c>
      <c r="B151">
        <v>5497</v>
      </c>
      <c r="D151" t="s">
        <v>20</v>
      </c>
      <c r="E151">
        <v>1884</v>
      </c>
    </row>
    <row r="152" spans="1:5" x14ac:dyDescent="0.3">
      <c r="A152" t="s">
        <v>14</v>
      </c>
      <c r="B152">
        <v>418</v>
      </c>
      <c r="D152" t="s">
        <v>20</v>
      </c>
      <c r="E152">
        <v>218</v>
      </c>
    </row>
    <row r="153" spans="1:5" x14ac:dyDescent="0.3">
      <c r="A153" t="s">
        <v>14</v>
      </c>
      <c r="B153">
        <v>1439</v>
      </c>
      <c r="D153" t="s">
        <v>20</v>
      </c>
      <c r="E153">
        <v>6465</v>
      </c>
    </row>
    <row r="154" spans="1:5" x14ac:dyDescent="0.3">
      <c r="A154" t="s">
        <v>14</v>
      </c>
      <c r="B154">
        <v>15</v>
      </c>
      <c r="D154" t="s">
        <v>20</v>
      </c>
      <c r="E154">
        <v>59</v>
      </c>
    </row>
    <row r="155" spans="1:5" x14ac:dyDescent="0.3">
      <c r="A155" t="s">
        <v>14</v>
      </c>
      <c r="B155">
        <v>1999</v>
      </c>
      <c r="D155" t="s">
        <v>20</v>
      </c>
      <c r="E155">
        <v>88</v>
      </c>
    </row>
    <row r="156" spans="1:5" x14ac:dyDescent="0.3">
      <c r="A156" t="s">
        <v>14</v>
      </c>
      <c r="B156">
        <v>118</v>
      </c>
      <c r="D156" t="s">
        <v>20</v>
      </c>
      <c r="E156">
        <v>1697</v>
      </c>
    </row>
    <row r="157" spans="1:5" x14ac:dyDescent="0.3">
      <c r="A157" t="s">
        <v>14</v>
      </c>
      <c r="B157">
        <v>162</v>
      </c>
      <c r="D157" t="s">
        <v>20</v>
      </c>
      <c r="E157">
        <v>92</v>
      </c>
    </row>
    <row r="158" spans="1:5" x14ac:dyDescent="0.3">
      <c r="A158" t="s">
        <v>14</v>
      </c>
      <c r="B158">
        <v>83</v>
      </c>
      <c r="D158" t="s">
        <v>20</v>
      </c>
      <c r="E158">
        <v>186</v>
      </c>
    </row>
    <row r="159" spans="1:5" x14ac:dyDescent="0.3">
      <c r="A159" t="s">
        <v>14</v>
      </c>
      <c r="B159">
        <v>747</v>
      </c>
      <c r="D159" t="s">
        <v>20</v>
      </c>
      <c r="E159">
        <v>138</v>
      </c>
    </row>
    <row r="160" spans="1:5" x14ac:dyDescent="0.3">
      <c r="A160" t="s">
        <v>14</v>
      </c>
      <c r="B160">
        <v>84</v>
      </c>
      <c r="D160" t="s">
        <v>20</v>
      </c>
      <c r="E160">
        <v>261</v>
      </c>
    </row>
    <row r="161" spans="1:5" x14ac:dyDescent="0.3">
      <c r="A161" t="s">
        <v>14</v>
      </c>
      <c r="B161">
        <v>91</v>
      </c>
      <c r="D161" t="s">
        <v>20</v>
      </c>
      <c r="E161">
        <v>107</v>
      </c>
    </row>
    <row r="162" spans="1:5" x14ac:dyDescent="0.3">
      <c r="A162" t="s">
        <v>14</v>
      </c>
      <c r="B162">
        <v>792</v>
      </c>
      <c r="D162" t="s">
        <v>20</v>
      </c>
      <c r="E162">
        <v>199</v>
      </c>
    </row>
    <row r="163" spans="1:5" x14ac:dyDescent="0.3">
      <c r="A163" t="s">
        <v>14</v>
      </c>
      <c r="B163">
        <v>32</v>
      </c>
      <c r="D163" t="s">
        <v>20</v>
      </c>
      <c r="E163">
        <v>5512</v>
      </c>
    </row>
    <row r="164" spans="1:5" x14ac:dyDescent="0.3">
      <c r="A164" t="s">
        <v>14</v>
      </c>
      <c r="B164">
        <v>186</v>
      </c>
      <c r="D164" t="s">
        <v>20</v>
      </c>
      <c r="E164">
        <v>86</v>
      </c>
    </row>
    <row r="165" spans="1:5" x14ac:dyDescent="0.3">
      <c r="A165" t="s">
        <v>14</v>
      </c>
      <c r="B165">
        <v>605</v>
      </c>
      <c r="D165" t="s">
        <v>20</v>
      </c>
      <c r="E165">
        <v>2768</v>
      </c>
    </row>
    <row r="166" spans="1:5" x14ac:dyDescent="0.3">
      <c r="A166" t="s">
        <v>14</v>
      </c>
      <c r="B166">
        <v>1</v>
      </c>
      <c r="D166" t="s">
        <v>20</v>
      </c>
      <c r="E166">
        <v>48</v>
      </c>
    </row>
    <row r="167" spans="1:5" x14ac:dyDescent="0.3">
      <c r="A167" t="s">
        <v>14</v>
      </c>
      <c r="B167">
        <v>31</v>
      </c>
      <c r="D167" t="s">
        <v>20</v>
      </c>
      <c r="E167">
        <v>87</v>
      </c>
    </row>
    <row r="168" spans="1:5" x14ac:dyDescent="0.3">
      <c r="A168" t="s">
        <v>14</v>
      </c>
      <c r="B168">
        <v>1181</v>
      </c>
      <c r="D168" t="s">
        <v>20</v>
      </c>
      <c r="E168">
        <v>1894</v>
      </c>
    </row>
    <row r="169" spans="1:5" x14ac:dyDescent="0.3">
      <c r="A169" t="s">
        <v>14</v>
      </c>
      <c r="B169">
        <v>39</v>
      </c>
      <c r="D169" t="s">
        <v>20</v>
      </c>
      <c r="E169">
        <v>282</v>
      </c>
    </row>
    <row r="170" spans="1:5" x14ac:dyDescent="0.3">
      <c r="A170" t="s">
        <v>14</v>
      </c>
      <c r="B170">
        <v>46</v>
      </c>
      <c r="D170" t="s">
        <v>20</v>
      </c>
      <c r="E170">
        <v>116</v>
      </c>
    </row>
    <row r="171" spans="1:5" x14ac:dyDescent="0.3">
      <c r="A171" t="s">
        <v>14</v>
      </c>
      <c r="B171">
        <v>105</v>
      </c>
      <c r="D171" t="s">
        <v>20</v>
      </c>
      <c r="E171">
        <v>83</v>
      </c>
    </row>
    <row r="172" spans="1:5" x14ac:dyDescent="0.3">
      <c r="A172" t="s">
        <v>14</v>
      </c>
      <c r="B172">
        <v>535</v>
      </c>
      <c r="D172" t="s">
        <v>20</v>
      </c>
      <c r="E172">
        <v>91</v>
      </c>
    </row>
    <row r="173" spans="1:5" x14ac:dyDescent="0.3">
      <c r="A173" t="s">
        <v>14</v>
      </c>
      <c r="B173">
        <v>16</v>
      </c>
      <c r="D173" t="s">
        <v>20</v>
      </c>
      <c r="E173">
        <v>546</v>
      </c>
    </row>
    <row r="174" spans="1:5" x14ac:dyDescent="0.3">
      <c r="A174" t="s">
        <v>14</v>
      </c>
      <c r="B174">
        <v>575</v>
      </c>
      <c r="D174" t="s">
        <v>20</v>
      </c>
      <c r="E174">
        <v>393</v>
      </c>
    </row>
    <row r="175" spans="1:5" x14ac:dyDescent="0.3">
      <c r="A175" t="s">
        <v>14</v>
      </c>
      <c r="B175">
        <v>1120</v>
      </c>
      <c r="D175" t="s">
        <v>20</v>
      </c>
      <c r="E175">
        <v>133</v>
      </c>
    </row>
    <row r="176" spans="1:5" x14ac:dyDescent="0.3">
      <c r="A176" t="s">
        <v>14</v>
      </c>
      <c r="B176">
        <v>113</v>
      </c>
      <c r="D176" t="s">
        <v>20</v>
      </c>
      <c r="E176">
        <v>254</v>
      </c>
    </row>
    <row r="177" spans="1:5" x14ac:dyDescent="0.3">
      <c r="A177" t="s">
        <v>14</v>
      </c>
      <c r="B177">
        <v>1538</v>
      </c>
      <c r="D177" t="s">
        <v>20</v>
      </c>
      <c r="E177">
        <v>176</v>
      </c>
    </row>
    <row r="178" spans="1:5" x14ac:dyDescent="0.3">
      <c r="A178" t="s">
        <v>14</v>
      </c>
      <c r="B178">
        <v>9</v>
      </c>
      <c r="D178" t="s">
        <v>20</v>
      </c>
      <c r="E178">
        <v>337</v>
      </c>
    </row>
    <row r="179" spans="1:5" x14ac:dyDescent="0.3">
      <c r="A179" t="s">
        <v>14</v>
      </c>
      <c r="B179">
        <v>554</v>
      </c>
      <c r="D179" t="s">
        <v>20</v>
      </c>
      <c r="E179">
        <v>107</v>
      </c>
    </row>
    <row r="180" spans="1:5" x14ac:dyDescent="0.3">
      <c r="A180" t="s">
        <v>14</v>
      </c>
      <c r="B180">
        <v>648</v>
      </c>
      <c r="D180" t="s">
        <v>20</v>
      </c>
      <c r="E180">
        <v>183</v>
      </c>
    </row>
    <row r="181" spans="1:5" x14ac:dyDescent="0.3">
      <c r="A181" t="s">
        <v>14</v>
      </c>
      <c r="B181">
        <v>21</v>
      </c>
      <c r="D181" t="s">
        <v>20</v>
      </c>
      <c r="E181">
        <v>72</v>
      </c>
    </row>
    <row r="182" spans="1:5" x14ac:dyDescent="0.3">
      <c r="A182" t="s">
        <v>14</v>
      </c>
      <c r="B182">
        <v>54</v>
      </c>
      <c r="D182" t="s">
        <v>20</v>
      </c>
      <c r="E182">
        <v>295</v>
      </c>
    </row>
    <row r="183" spans="1:5" x14ac:dyDescent="0.3">
      <c r="A183" t="s">
        <v>14</v>
      </c>
      <c r="B183">
        <v>120</v>
      </c>
      <c r="D183" t="s">
        <v>20</v>
      </c>
      <c r="E183">
        <v>142</v>
      </c>
    </row>
    <row r="184" spans="1:5" x14ac:dyDescent="0.3">
      <c r="A184" t="s">
        <v>14</v>
      </c>
      <c r="B184">
        <v>579</v>
      </c>
      <c r="D184" t="s">
        <v>20</v>
      </c>
      <c r="E184">
        <v>85</v>
      </c>
    </row>
    <row r="185" spans="1:5" x14ac:dyDescent="0.3">
      <c r="A185" t="s">
        <v>14</v>
      </c>
      <c r="B185">
        <v>2072</v>
      </c>
      <c r="D185" t="s">
        <v>20</v>
      </c>
      <c r="E185">
        <v>659</v>
      </c>
    </row>
    <row r="186" spans="1:5" x14ac:dyDescent="0.3">
      <c r="A186" t="s">
        <v>14</v>
      </c>
      <c r="B186">
        <v>0</v>
      </c>
      <c r="D186" t="s">
        <v>20</v>
      </c>
      <c r="E186">
        <v>121</v>
      </c>
    </row>
    <row r="187" spans="1:5" x14ac:dyDescent="0.3">
      <c r="A187" t="s">
        <v>14</v>
      </c>
      <c r="B187">
        <v>1796</v>
      </c>
      <c r="D187" t="s">
        <v>20</v>
      </c>
      <c r="E187">
        <v>3742</v>
      </c>
    </row>
    <row r="188" spans="1:5" x14ac:dyDescent="0.3">
      <c r="A188" t="s">
        <v>14</v>
      </c>
      <c r="B188">
        <v>62</v>
      </c>
      <c r="D188" t="s">
        <v>20</v>
      </c>
      <c r="E188">
        <v>223</v>
      </c>
    </row>
    <row r="189" spans="1:5" x14ac:dyDescent="0.3">
      <c r="A189" t="s">
        <v>14</v>
      </c>
      <c r="B189">
        <v>347</v>
      </c>
      <c r="D189" t="s">
        <v>20</v>
      </c>
      <c r="E189">
        <v>133</v>
      </c>
    </row>
    <row r="190" spans="1:5" x14ac:dyDescent="0.3">
      <c r="A190" t="s">
        <v>14</v>
      </c>
      <c r="B190">
        <v>19</v>
      </c>
      <c r="D190" t="s">
        <v>20</v>
      </c>
      <c r="E190">
        <v>5168</v>
      </c>
    </row>
    <row r="191" spans="1:5" x14ac:dyDescent="0.3">
      <c r="A191" t="s">
        <v>14</v>
      </c>
      <c r="B191">
        <v>1258</v>
      </c>
      <c r="D191" t="s">
        <v>20</v>
      </c>
      <c r="E191">
        <v>307</v>
      </c>
    </row>
    <row r="192" spans="1:5" x14ac:dyDescent="0.3">
      <c r="A192" t="s">
        <v>14</v>
      </c>
      <c r="B192">
        <v>362</v>
      </c>
      <c r="D192" t="s">
        <v>20</v>
      </c>
      <c r="E192">
        <v>2441</v>
      </c>
    </row>
    <row r="193" spans="1:5" x14ac:dyDescent="0.3">
      <c r="A193" t="s">
        <v>14</v>
      </c>
      <c r="B193">
        <v>133</v>
      </c>
      <c r="D193" t="s">
        <v>20</v>
      </c>
      <c r="E193">
        <v>1385</v>
      </c>
    </row>
    <row r="194" spans="1:5" x14ac:dyDescent="0.3">
      <c r="A194" t="s">
        <v>14</v>
      </c>
      <c r="B194">
        <v>846</v>
      </c>
      <c r="D194" t="s">
        <v>20</v>
      </c>
      <c r="E194">
        <v>190</v>
      </c>
    </row>
    <row r="195" spans="1:5" x14ac:dyDescent="0.3">
      <c r="A195" t="s">
        <v>14</v>
      </c>
      <c r="B195">
        <v>10</v>
      </c>
      <c r="D195" t="s">
        <v>20</v>
      </c>
      <c r="E195">
        <v>470</v>
      </c>
    </row>
    <row r="196" spans="1:5" x14ac:dyDescent="0.3">
      <c r="A196" t="s">
        <v>14</v>
      </c>
      <c r="B196">
        <v>191</v>
      </c>
      <c r="D196" t="s">
        <v>20</v>
      </c>
      <c r="E196">
        <v>253</v>
      </c>
    </row>
    <row r="197" spans="1:5" x14ac:dyDescent="0.3">
      <c r="A197" t="s">
        <v>14</v>
      </c>
      <c r="B197">
        <v>1979</v>
      </c>
      <c r="D197" t="s">
        <v>20</v>
      </c>
      <c r="E197">
        <v>1113</v>
      </c>
    </row>
    <row r="198" spans="1:5" x14ac:dyDescent="0.3">
      <c r="A198" t="s">
        <v>14</v>
      </c>
      <c r="B198">
        <v>63</v>
      </c>
      <c r="D198" t="s">
        <v>20</v>
      </c>
      <c r="E198">
        <v>2283</v>
      </c>
    </row>
    <row r="199" spans="1:5" x14ac:dyDescent="0.3">
      <c r="A199" t="s">
        <v>14</v>
      </c>
      <c r="B199">
        <v>6080</v>
      </c>
      <c r="D199" t="s">
        <v>20</v>
      </c>
      <c r="E199">
        <v>1095</v>
      </c>
    </row>
    <row r="200" spans="1:5" x14ac:dyDescent="0.3">
      <c r="A200" t="s">
        <v>14</v>
      </c>
      <c r="B200">
        <v>80</v>
      </c>
      <c r="D200" t="s">
        <v>20</v>
      </c>
      <c r="E200">
        <v>1690</v>
      </c>
    </row>
    <row r="201" spans="1:5" x14ac:dyDescent="0.3">
      <c r="A201" t="s">
        <v>14</v>
      </c>
      <c r="B201">
        <v>9</v>
      </c>
      <c r="D201" t="s">
        <v>20</v>
      </c>
      <c r="E201">
        <v>191</v>
      </c>
    </row>
    <row r="202" spans="1:5" x14ac:dyDescent="0.3">
      <c r="A202" t="s">
        <v>14</v>
      </c>
      <c r="B202">
        <v>1784</v>
      </c>
      <c r="D202" t="s">
        <v>20</v>
      </c>
      <c r="E202">
        <v>2013</v>
      </c>
    </row>
    <row r="203" spans="1:5" x14ac:dyDescent="0.3">
      <c r="A203" t="s">
        <v>14</v>
      </c>
      <c r="B203">
        <v>243</v>
      </c>
      <c r="D203" t="s">
        <v>20</v>
      </c>
      <c r="E203">
        <v>1703</v>
      </c>
    </row>
    <row r="204" spans="1:5" x14ac:dyDescent="0.3">
      <c r="A204" t="s">
        <v>14</v>
      </c>
      <c r="B204">
        <v>1296</v>
      </c>
      <c r="D204" t="s">
        <v>20</v>
      </c>
      <c r="E204">
        <v>80</v>
      </c>
    </row>
    <row r="205" spans="1:5" x14ac:dyDescent="0.3">
      <c r="A205" t="s">
        <v>14</v>
      </c>
      <c r="B205">
        <v>77</v>
      </c>
      <c r="D205" t="s">
        <v>20</v>
      </c>
      <c r="E205">
        <v>41</v>
      </c>
    </row>
    <row r="206" spans="1:5" x14ac:dyDescent="0.3">
      <c r="A206" t="s">
        <v>14</v>
      </c>
      <c r="B206">
        <v>395</v>
      </c>
      <c r="D206" t="s">
        <v>20</v>
      </c>
      <c r="E206">
        <v>187</v>
      </c>
    </row>
    <row r="207" spans="1:5" x14ac:dyDescent="0.3">
      <c r="A207" t="s">
        <v>14</v>
      </c>
      <c r="B207">
        <v>49</v>
      </c>
      <c r="D207" t="s">
        <v>20</v>
      </c>
      <c r="E207">
        <v>2875</v>
      </c>
    </row>
    <row r="208" spans="1:5" x14ac:dyDescent="0.3">
      <c r="A208" t="s">
        <v>14</v>
      </c>
      <c r="B208">
        <v>180</v>
      </c>
      <c r="D208" t="s">
        <v>20</v>
      </c>
      <c r="E208">
        <v>88</v>
      </c>
    </row>
    <row r="209" spans="1:5" x14ac:dyDescent="0.3">
      <c r="A209" t="s">
        <v>14</v>
      </c>
      <c r="B209">
        <v>2690</v>
      </c>
      <c r="D209" t="s">
        <v>20</v>
      </c>
      <c r="E209">
        <v>191</v>
      </c>
    </row>
    <row r="210" spans="1:5" x14ac:dyDescent="0.3">
      <c r="A210" t="s">
        <v>14</v>
      </c>
      <c r="B210">
        <v>2779</v>
      </c>
      <c r="D210" t="s">
        <v>20</v>
      </c>
      <c r="E210">
        <v>139</v>
      </c>
    </row>
    <row r="211" spans="1:5" x14ac:dyDescent="0.3">
      <c r="A211" t="s">
        <v>14</v>
      </c>
      <c r="B211">
        <v>92</v>
      </c>
      <c r="D211" t="s">
        <v>20</v>
      </c>
      <c r="E211">
        <v>186</v>
      </c>
    </row>
    <row r="212" spans="1:5" x14ac:dyDescent="0.3">
      <c r="A212" t="s">
        <v>14</v>
      </c>
      <c r="B212">
        <v>1028</v>
      </c>
      <c r="D212" t="s">
        <v>20</v>
      </c>
      <c r="E212">
        <v>112</v>
      </c>
    </row>
    <row r="213" spans="1:5" x14ac:dyDescent="0.3">
      <c r="A213" t="s">
        <v>14</v>
      </c>
      <c r="B213">
        <v>26</v>
      </c>
      <c r="D213" t="s">
        <v>20</v>
      </c>
      <c r="E213">
        <v>101</v>
      </c>
    </row>
    <row r="214" spans="1:5" x14ac:dyDescent="0.3">
      <c r="A214" t="s">
        <v>14</v>
      </c>
      <c r="B214">
        <v>1790</v>
      </c>
      <c r="D214" t="s">
        <v>20</v>
      </c>
      <c r="E214">
        <v>206</v>
      </c>
    </row>
    <row r="215" spans="1:5" x14ac:dyDescent="0.3">
      <c r="A215" t="s">
        <v>14</v>
      </c>
      <c r="B215">
        <v>37</v>
      </c>
      <c r="D215" t="s">
        <v>20</v>
      </c>
      <c r="E215">
        <v>154</v>
      </c>
    </row>
    <row r="216" spans="1:5" x14ac:dyDescent="0.3">
      <c r="A216" t="s">
        <v>14</v>
      </c>
      <c r="B216">
        <v>35</v>
      </c>
      <c r="D216" t="s">
        <v>20</v>
      </c>
      <c r="E216">
        <v>5966</v>
      </c>
    </row>
    <row r="217" spans="1:5" x14ac:dyDescent="0.3">
      <c r="A217" t="s">
        <v>14</v>
      </c>
      <c r="B217">
        <v>558</v>
      </c>
      <c r="D217" t="s">
        <v>20</v>
      </c>
      <c r="E217">
        <v>169</v>
      </c>
    </row>
    <row r="218" spans="1:5" x14ac:dyDescent="0.3">
      <c r="A218" t="s">
        <v>14</v>
      </c>
      <c r="B218">
        <v>64</v>
      </c>
      <c r="D218" t="s">
        <v>20</v>
      </c>
      <c r="E218">
        <v>2106</v>
      </c>
    </row>
    <row r="219" spans="1:5" x14ac:dyDescent="0.3">
      <c r="A219" t="s">
        <v>14</v>
      </c>
      <c r="B219">
        <v>245</v>
      </c>
      <c r="D219" t="s">
        <v>20</v>
      </c>
      <c r="E219">
        <v>131</v>
      </c>
    </row>
    <row r="220" spans="1:5" x14ac:dyDescent="0.3">
      <c r="A220" t="s">
        <v>14</v>
      </c>
      <c r="B220">
        <v>71</v>
      </c>
      <c r="D220" t="s">
        <v>20</v>
      </c>
      <c r="E220">
        <v>84</v>
      </c>
    </row>
    <row r="221" spans="1:5" x14ac:dyDescent="0.3">
      <c r="A221" t="s">
        <v>14</v>
      </c>
      <c r="B221">
        <v>42</v>
      </c>
      <c r="D221" t="s">
        <v>20</v>
      </c>
      <c r="E221">
        <v>155</v>
      </c>
    </row>
    <row r="222" spans="1:5" x14ac:dyDescent="0.3">
      <c r="A222" t="s">
        <v>14</v>
      </c>
      <c r="B222">
        <v>156</v>
      </c>
      <c r="D222" t="s">
        <v>20</v>
      </c>
      <c r="E222">
        <v>189</v>
      </c>
    </row>
    <row r="223" spans="1:5" x14ac:dyDescent="0.3">
      <c r="A223" t="s">
        <v>14</v>
      </c>
      <c r="B223">
        <v>1368</v>
      </c>
      <c r="D223" t="s">
        <v>20</v>
      </c>
      <c r="E223">
        <v>4799</v>
      </c>
    </row>
    <row r="224" spans="1:5" x14ac:dyDescent="0.3">
      <c r="A224" t="s">
        <v>14</v>
      </c>
      <c r="B224">
        <v>102</v>
      </c>
      <c r="D224" t="s">
        <v>20</v>
      </c>
      <c r="E224">
        <v>1137</v>
      </c>
    </row>
    <row r="225" spans="1:5" x14ac:dyDescent="0.3">
      <c r="A225" t="s">
        <v>14</v>
      </c>
      <c r="B225">
        <v>86</v>
      </c>
      <c r="D225" t="s">
        <v>20</v>
      </c>
      <c r="E225">
        <v>1152</v>
      </c>
    </row>
    <row r="226" spans="1:5" x14ac:dyDescent="0.3">
      <c r="A226" t="s">
        <v>14</v>
      </c>
      <c r="B226">
        <v>253</v>
      </c>
      <c r="D226" t="s">
        <v>20</v>
      </c>
      <c r="E226">
        <v>50</v>
      </c>
    </row>
    <row r="227" spans="1:5" x14ac:dyDescent="0.3">
      <c r="A227" t="s">
        <v>14</v>
      </c>
      <c r="B227">
        <v>157</v>
      </c>
      <c r="D227" t="s">
        <v>20</v>
      </c>
      <c r="E227">
        <v>3059</v>
      </c>
    </row>
    <row r="228" spans="1:5" x14ac:dyDescent="0.3">
      <c r="A228" t="s">
        <v>14</v>
      </c>
      <c r="B228">
        <v>183</v>
      </c>
      <c r="D228" t="s">
        <v>20</v>
      </c>
      <c r="E228">
        <v>34</v>
      </c>
    </row>
    <row r="229" spans="1:5" x14ac:dyDescent="0.3">
      <c r="A229" t="s">
        <v>14</v>
      </c>
      <c r="B229">
        <v>82</v>
      </c>
      <c r="D229" t="s">
        <v>20</v>
      </c>
      <c r="E229">
        <v>220</v>
      </c>
    </row>
    <row r="230" spans="1:5" x14ac:dyDescent="0.3">
      <c r="A230" t="s">
        <v>14</v>
      </c>
      <c r="B230">
        <v>1</v>
      </c>
      <c r="D230" t="s">
        <v>20</v>
      </c>
      <c r="E230">
        <v>1604</v>
      </c>
    </row>
    <row r="231" spans="1:5" x14ac:dyDescent="0.3">
      <c r="A231" t="s">
        <v>14</v>
      </c>
      <c r="B231">
        <v>1198</v>
      </c>
      <c r="D231" t="s">
        <v>20</v>
      </c>
      <c r="E231">
        <v>454</v>
      </c>
    </row>
    <row r="232" spans="1:5" x14ac:dyDescent="0.3">
      <c r="A232" t="s">
        <v>14</v>
      </c>
      <c r="B232">
        <v>648</v>
      </c>
      <c r="D232" t="s">
        <v>20</v>
      </c>
      <c r="E232">
        <v>123</v>
      </c>
    </row>
    <row r="233" spans="1:5" x14ac:dyDescent="0.3">
      <c r="A233" t="s">
        <v>14</v>
      </c>
      <c r="B233">
        <v>64</v>
      </c>
      <c r="D233" t="s">
        <v>20</v>
      </c>
      <c r="E233">
        <v>299</v>
      </c>
    </row>
    <row r="234" spans="1:5" x14ac:dyDescent="0.3">
      <c r="A234" t="s">
        <v>14</v>
      </c>
      <c r="B234">
        <v>62</v>
      </c>
      <c r="D234" t="s">
        <v>20</v>
      </c>
      <c r="E234">
        <v>2237</v>
      </c>
    </row>
    <row r="235" spans="1:5" x14ac:dyDescent="0.3">
      <c r="A235" t="s">
        <v>14</v>
      </c>
      <c r="B235">
        <v>750</v>
      </c>
      <c r="D235" t="s">
        <v>20</v>
      </c>
      <c r="E235">
        <v>645</v>
      </c>
    </row>
    <row r="236" spans="1:5" x14ac:dyDescent="0.3">
      <c r="A236" t="s">
        <v>14</v>
      </c>
      <c r="B236">
        <v>105</v>
      </c>
      <c r="D236" t="s">
        <v>20</v>
      </c>
      <c r="E236">
        <v>484</v>
      </c>
    </row>
    <row r="237" spans="1:5" x14ac:dyDescent="0.3">
      <c r="A237" t="s">
        <v>14</v>
      </c>
      <c r="B237">
        <v>2604</v>
      </c>
      <c r="D237" t="s">
        <v>20</v>
      </c>
      <c r="E237">
        <v>154</v>
      </c>
    </row>
    <row r="238" spans="1:5" x14ac:dyDescent="0.3">
      <c r="A238" t="s">
        <v>14</v>
      </c>
      <c r="B238">
        <v>65</v>
      </c>
      <c r="D238" t="s">
        <v>20</v>
      </c>
      <c r="E238">
        <v>82</v>
      </c>
    </row>
    <row r="239" spans="1:5" x14ac:dyDescent="0.3">
      <c r="A239" t="s">
        <v>14</v>
      </c>
      <c r="B239">
        <v>94</v>
      </c>
      <c r="D239" t="s">
        <v>20</v>
      </c>
      <c r="E239">
        <v>134</v>
      </c>
    </row>
    <row r="240" spans="1:5" x14ac:dyDescent="0.3">
      <c r="A240" t="s">
        <v>14</v>
      </c>
      <c r="B240">
        <v>257</v>
      </c>
      <c r="D240" t="s">
        <v>20</v>
      </c>
      <c r="E240">
        <v>5203</v>
      </c>
    </row>
    <row r="241" spans="1:5" x14ac:dyDescent="0.3">
      <c r="A241" t="s">
        <v>14</v>
      </c>
      <c r="B241">
        <v>2928</v>
      </c>
      <c r="D241" t="s">
        <v>20</v>
      </c>
      <c r="E241">
        <v>94</v>
      </c>
    </row>
    <row r="242" spans="1:5" x14ac:dyDescent="0.3">
      <c r="A242" t="s">
        <v>14</v>
      </c>
      <c r="B242">
        <v>4697</v>
      </c>
      <c r="D242" t="s">
        <v>20</v>
      </c>
      <c r="E242">
        <v>205</v>
      </c>
    </row>
    <row r="243" spans="1:5" x14ac:dyDescent="0.3">
      <c r="A243" t="s">
        <v>14</v>
      </c>
      <c r="B243">
        <v>2915</v>
      </c>
      <c r="D243" t="s">
        <v>20</v>
      </c>
      <c r="E243">
        <v>92</v>
      </c>
    </row>
    <row r="244" spans="1:5" x14ac:dyDescent="0.3">
      <c r="A244" t="s">
        <v>14</v>
      </c>
      <c r="B244">
        <v>18</v>
      </c>
      <c r="D244" t="s">
        <v>20</v>
      </c>
      <c r="E244">
        <v>219</v>
      </c>
    </row>
    <row r="245" spans="1:5" x14ac:dyDescent="0.3">
      <c r="A245" t="s">
        <v>14</v>
      </c>
      <c r="B245">
        <v>602</v>
      </c>
      <c r="D245" t="s">
        <v>20</v>
      </c>
      <c r="E245">
        <v>2526</v>
      </c>
    </row>
    <row r="246" spans="1:5" x14ac:dyDescent="0.3">
      <c r="A246" t="s">
        <v>14</v>
      </c>
      <c r="B246">
        <v>1</v>
      </c>
      <c r="D246" t="s">
        <v>20</v>
      </c>
      <c r="E246">
        <v>94</v>
      </c>
    </row>
    <row r="247" spans="1:5" x14ac:dyDescent="0.3">
      <c r="A247" t="s">
        <v>14</v>
      </c>
      <c r="B247">
        <v>3868</v>
      </c>
      <c r="D247" t="s">
        <v>20</v>
      </c>
      <c r="E247">
        <v>1713</v>
      </c>
    </row>
    <row r="248" spans="1:5" x14ac:dyDescent="0.3">
      <c r="A248" t="s">
        <v>14</v>
      </c>
      <c r="B248">
        <v>504</v>
      </c>
      <c r="D248" t="s">
        <v>20</v>
      </c>
      <c r="E248">
        <v>249</v>
      </c>
    </row>
    <row r="249" spans="1:5" x14ac:dyDescent="0.3">
      <c r="A249" t="s">
        <v>14</v>
      </c>
      <c r="B249">
        <v>14</v>
      </c>
      <c r="D249" t="s">
        <v>20</v>
      </c>
      <c r="E249">
        <v>192</v>
      </c>
    </row>
    <row r="250" spans="1:5" x14ac:dyDescent="0.3">
      <c r="A250" t="s">
        <v>14</v>
      </c>
      <c r="B250">
        <v>750</v>
      </c>
      <c r="D250" t="s">
        <v>20</v>
      </c>
      <c r="E250">
        <v>247</v>
      </c>
    </row>
    <row r="251" spans="1:5" x14ac:dyDescent="0.3">
      <c r="A251" t="s">
        <v>14</v>
      </c>
      <c r="B251">
        <v>77</v>
      </c>
      <c r="D251" t="s">
        <v>20</v>
      </c>
      <c r="E251">
        <v>2293</v>
      </c>
    </row>
    <row r="252" spans="1:5" x14ac:dyDescent="0.3">
      <c r="A252" t="s">
        <v>14</v>
      </c>
      <c r="B252">
        <v>752</v>
      </c>
      <c r="D252" t="s">
        <v>20</v>
      </c>
      <c r="E252">
        <v>3131</v>
      </c>
    </row>
    <row r="253" spans="1:5" x14ac:dyDescent="0.3">
      <c r="A253" t="s">
        <v>14</v>
      </c>
      <c r="B253">
        <v>131</v>
      </c>
      <c r="D253" t="s">
        <v>20</v>
      </c>
      <c r="E253">
        <v>143</v>
      </c>
    </row>
    <row r="254" spans="1:5" x14ac:dyDescent="0.3">
      <c r="A254" t="s">
        <v>14</v>
      </c>
      <c r="B254">
        <v>87</v>
      </c>
      <c r="D254" t="s">
        <v>20</v>
      </c>
      <c r="E254">
        <v>296</v>
      </c>
    </row>
    <row r="255" spans="1:5" x14ac:dyDescent="0.3">
      <c r="A255" t="s">
        <v>14</v>
      </c>
      <c r="B255">
        <v>1063</v>
      </c>
      <c r="D255" t="s">
        <v>20</v>
      </c>
      <c r="E255">
        <v>170</v>
      </c>
    </row>
    <row r="256" spans="1:5" x14ac:dyDescent="0.3">
      <c r="A256" t="s">
        <v>14</v>
      </c>
      <c r="B256">
        <v>76</v>
      </c>
      <c r="D256" t="s">
        <v>20</v>
      </c>
      <c r="E256">
        <v>86</v>
      </c>
    </row>
    <row r="257" spans="1:5" x14ac:dyDescent="0.3">
      <c r="A257" t="s">
        <v>14</v>
      </c>
      <c r="B257">
        <v>4428</v>
      </c>
      <c r="D257" t="s">
        <v>20</v>
      </c>
      <c r="E257">
        <v>6286</v>
      </c>
    </row>
    <row r="258" spans="1:5" x14ac:dyDescent="0.3">
      <c r="A258" t="s">
        <v>14</v>
      </c>
      <c r="B258">
        <v>58</v>
      </c>
      <c r="D258" t="s">
        <v>20</v>
      </c>
      <c r="E258">
        <v>3727</v>
      </c>
    </row>
    <row r="259" spans="1:5" x14ac:dyDescent="0.3">
      <c r="A259" t="s">
        <v>14</v>
      </c>
      <c r="B259">
        <v>111</v>
      </c>
      <c r="D259" t="s">
        <v>20</v>
      </c>
      <c r="E259">
        <v>1605</v>
      </c>
    </row>
    <row r="260" spans="1:5" x14ac:dyDescent="0.3">
      <c r="A260" t="s">
        <v>14</v>
      </c>
      <c r="B260">
        <v>2955</v>
      </c>
      <c r="D260" t="s">
        <v>20</v>
      </c>
      <c r="E260">
        <v>2120</v>
      </c>
    </row>
    <row r="261" spans="1:5" x14ac:dyDescent="0.3">
      <c r="A261" t="s">
        <v>14</v>
      </c>
      <c r="B261">
        <v>1657</v>
      </c>
      <c r="D261" t="s">
        <v>20</v>
      </c>
      <c r="E261">
        <v>50</v>
      </c>
    </row>
    <row r="262" spans="1:5" x14ac:dyDescent="0.3">
      <c r="A262" t="s">
        <v>14</v>
      </c>
      <c r="B262">
        <v>926</v>
      </c>
      <c r="D262" t="s">
        <v>20</v>
      </c>
      <c r="E262">
        <v>2080</v>
      </c>
    </row>
    <row r="263" spans="1:5" x14ac:dyDescent="0.3">
      <c r="A263" t="s">
        <v>14</v>
      </c>
      <c r="B263">
        <v>77</v>
      </c>
      <c r="D263" t="s">
        <v>20</v>
      </c>
      <c r="E263">
        <v>2105</v>
      </c>
    </row>
    <row r="264" spans="1:5" x14ac:dyDescent="0.3">
      <c r="A264" t="s">
        <v>14</v>
      </c>
      <c r="B264">
        <v>1748</v>
      </c>
      <c r="D264" t="s">
        <v>20</v>
      </c>
      <c r="E264">
        <v>2436</v>
      </c>
    </row>
    <row r="265" spans="1:5" x14ac:dyDescent="0.3">
      <c r="A265" t="s">
        <v>14</v>
      </c>
      <c r="B265">
        <v>79</v>
      </c>
      <c r="D265" t="s">
        <v>20</v>
      </c>
      <c r="E265">
        <v>80</v>
      </c>
    </row>
    <row r="266" spans="1:5" x14ac:dyDescent="0.3">
      <c r="A266" t="s">
        <v>14</v>
      </c>
      <c r="B266">
        <v>889</v>
      </c>
      <c r="D266" t="s">
        <v>20</v>
      </c>
      <c r="E266">
        <v>42</v>
      </c>
    </row>
    <row r="267" spans="1:5" x14ac:dyDescent="0.3">
      <c r="A267" t="s">
        <v>14</v>
      </c>
      <c r="B267">
        <v>56</v>
      </c>
      <c r="D267" t="s">
        <v>20</v>
      </c>
      <c r="E267">
        <v>139</v>
      </c>
    </row>
    <row r="268" spans="1:5" x14ac:dyDescent="0.3">
      <c r="A268" t="s">
        <v>14</v>
      </c>
      <c r="B268">
        <v>1</v>
      </c>
      <c r="D268" t="s">
        <v>20</v>
      </c>
      <c r="E268">
        <v>159</v>
      </c>
    </row>
    <row r="269" spans="1:5" x14ac:dyDescent="0.3">
      <c r="A269" t="s">
        <v>14</v>
      </c>
      <c r="B269">
        <v>83</v>
      </c>
      <c r="D269" t="s">
        <v>20</v>
      </c>
      <c r="E269">
        <v>381</v>
      </c>
    </row>
    <row r="270" spans="1:5" x14ac:dyDescent="0.3">
      <c r="A270" t="s">
        <v>14</v>
      </c>
      <c r="B270">
        <v>2025</v>
      </c>
      <c r="D270" t="s">
        <v>20</v>
      </c>
      <c r="E270">
        <v>194</v>
      </c>
    </row>
    <row r="271" spans="1:5" x14ac:dyDescent="0.3">
      <c r="A271" t="s">
        <v>14</v>
      </c>
      <c r="B271">
        <v>14</v>
      </c>
      <c r="D271" t="s">
        <v>20</v>
      </c>
      <c r="E271">
        <v>106</v>
      </c>
    </row>
    <row r="272" spans="1:5" x14ac:dyDescent="0.3">
      <c r="A272" t="s">
        <v>14</v>
      </c>
      <c r="B272">
        <v>656</v>
      </c>
      <c r="D272" t="s">
        <v>20</v>
      </c>
      <c r="E272">
        <v>142</v>
      </c>
    </row>
    <row r="273" spans="1:5" x14ac:dyDescent="0.3">
      <c r="A273" t="s">
        <v>14</v>
      </c>
      <c r="B273">
        <v>1596</v>
      </c>
      <c r="D273" t="s">
        <v>20</v>
      </c>
      <c r="E273">
        <v>211</v>
      </c>
    </row>
    <row r="274" spans="1:5" x14ac:dyDescent="0.3">
      <c r="A274" t="s">
        <v>14</v>
      </c>
      <c r="B274">
        <v>10</v>
      </c>
      <c r="D274" t="s">
        <v>20</v>
      </c>
      <c r="E274">
        <v>2756</v>
      </c>
    </row>
    <row r="275" spans="1:5" x14ac:dyDescent="0.3">
      <c r="A275" t="s">
        <v>14</v>
      </c>
      <c r="B275">
        <v>1121</v>
      </c>
      <c r="D275" t="s">
        <v>20</v>
      </c>
      <c r="E275">
        <v>173</v>
      </c>
    </row>
    <row r="276" spans="1:5" x14ac:dyDescent="0.3">
      <c r="A276" t="s">
        <v>14</v>
      </c>
      <c r="B276">
        <v>15</v>
      </c>
      <c r="D276" t="s">
        <v>20</v>
      </c>
      <c r="E276">
        <v>87</v>
      </c>
    </row>
    <row r="277" spans="1:5" x14ac:dyDescent="0.3">
      <c r="A277" t="s">
        <v>14</v>
      </c>
      <c r="B277">
        <v>191</v>
      </c>
      <c r="D277" t="s">
        <v>20</v>
      </c>
      <c r="E277">
        <v>1572</v>
      </c>
    </row>
    <row r="278" spans="1:5" x14ac:dyDescent="0.3">
      <c r="A278" t="s">
        <v>14</v>
      </c>
      <c r="B278">
        <v>16</v>
      </c>
      <c r="D278" t="s">
        <v>20</v>
      </c>
      <c r="E278">
        <v>2346</v>
      </c>
    </row>
    <row r="279" spans="1:5" x14ac:dyDescent="0.3">
      <c r="A279" t="s">
        <v>14</v>
      </c>
      <c r="B279">
        <v>17</v>
      </c>
      <c r="D279" t="s">
        <v>20</v>
      </c>
      <c r="E279">
        <v>115</v>
      </c>
    </row>
    <row r="280" spans="1:5" x14ac:dyDescent="0.3">
      <c r="A280" t="s">
        <v>14</v>
      </c>
      <c r="B280">
        <v>34</v>
      </c>
      <c r="D280" t="s">
        <v>20</v>
      </c>
      <c r="E280">
        <v>85</v>
      </c>
    </row>
    <row r="281" spans="1:5" x14ac:dyDescent="0.3">
      <c r="A281" t="s">
        <v>14</v>
      </c>
      <c r="B281">
        <v>1</v>
      </c>
      <c r="D281" t="s">
        <v>20</v>
      </c>
      <c r="E281">
        <v>144</v>
      </c>
    </row>
    <row r="282" spans="1:5" x14ac:dyDescent="0.3">
      <c r="A282" t="s">
        <v>14</v>
      </c>
      <c r="B282">
        <v>1274</v>
      </c>
      <c r="D282" t="s">
        <v>20</v>
      </c>
      <c r="E282">
        <v>2443</v>
      </c>
    </row>
    <row r="283" spans="1:5" x14ac:dyDescent="0.3">
      <c r="A283" t="s">
        <v>14</v>
      </c>
      <c r="B283">
        <v>210</v>
      </c>
      <c r="D283" t="s">
        <v>20</v>
      </c>
      <c r="E283">
        <v>64</v>
      </c>
    </row>
    <row r="284" spans="1:5" x14ac:dyDescent="0.3">
      <c r="A284" t="s">
        <v>14</v>
      </c>
      <c r="B284">
        <v>248</v>
      </c>
      <c r="D284" t="s">
        <v>20</v>
      </c>
      <c r="E284">
        <v>268</v>
      </c>
    </row>
    <row r="285" spans="1:5" x14ac:dyDescent="0.3">
      <c r="A285" t="s">
        <v>14</v>
      </c>
      <c r="B285">
        <v>513</v>
      </c>
      <c r="D285" t="s">
        <v>20</v>
      </c>
      <c r="E285">
        <v>195</v>
      </c>
    </row>
    <row r="286" spans="1:5" x14ac:dyDescent="0.3">
      <c r="A286" t="s">
        <v>14</v>
      </c>
      <c r="B286">
        <v>3410</v>
      </c>
      <c r="D286" t="s">
        <v>20</v>
      </c>
      <c r="E286">
        <v>186</v>
      </c>
    </row>
    <row r="287" spans="1:5" x14ac:dyDescent="0.3">
      <c r="A287" t="s">
        <v>14</v>
      </c>
      <c r="B287">
        <v>10</v>
      </c>
      <c r="D287" t="s">
        <v>20</v>
      </c>
      <c r="E287">
        <v>460</v>
      </c>
    </row>
    <row r="288" spans="1:5" x14ac:dyDescent="0.3">
      <c r="A288" t="s">
        <v>14</v>
      </c>
      <c r="B288">
        <v>2201</v>
      </c>
      <c r="D288" t="s">
        <v>20</v>
      </c>
      <c r="E288">
        <v>2528</v>
      </c>
    </row>
    <row r="289" spans="1:5" x14ac:dyDescent="0.3">
      <c r="A289" t="s">
        <v>14</v>
      </c>
      <c r="B289">
        <v>676</v>
      </c>
      <c r="D289" t="s">
        <v>20</v>
      </c>
      <c r="E289">
        <v>3657</v>
      </c>
    </row>
    <row r="290" spans="1:5" x14ac:dyDescent="0.3">
      <c r="A290" t="s">
        <v>14</v>
      </c>
      <c r="B290">
        <v>831</v>
      </c>
      <c r="D290" t="s">
        <v>20</v>
      </c>
      <c r="E290">
        <v>131</v>
      </c>
    </row>
    <row r="291" spans="1:5" x14ac:dyDescent="0.3">
      <c r="A291" t="s">
        <v>14</v>
      </c>
      <c r="B291">
        <v>859</v>
      </c>
      <c r="D291" t="s">
        <v>20</v>
      </c>
      <c r="E291">
        <v>239</v>
      </c>
    </row>
    <row r="292" spans="1:5" x14ac:dyDescent="0.3">
      <c r="A292" t="s">
        <v>14</v>
      </c>
      <c r="B292">
        <v>45</v>
      </c>
      <c r="D292" t="s">
        <v>20</v>
      </c>
      <c r="E292">
        <v>78</v>
      </c>
    </row>
    <row r="293" spans="1:5" x14ac:dyDescent="0.3">
      <c r="A293" t="s">
        <v>14</v>
      </c>
      <c r="B293">
        <v>6</v>
      </c>
      <c r="D293" t="s">
        <v>20</v>
      </c>
      <c r="E293">
        <v>1773</v>
      </c>
    </row>
    <row r="294" spans="1:5" x14ac:dyDescent="0.3">
      <c r="A294" t="s">
        <v>14</v>
      </c>
      <c r="B294">
        <v>7</v>
      </c>
      <c r="D294" t="s">
        <v>20</v>
      </c>
      <c r="E294">
        <v>32</v>
      </c>
    </row>
    <row r="295" spans="1:5" x14ac:dyDescent="0.3">
      <c r="A295" t="s">
        <v>14</v>
      </c>
      <c r="B295">
        <v>31</v>
      </c>
      <c r="D295" t="s">
        <v>20</v>
      </c>
      <c r="E295">
        <v>369</v>
      </c>
    </row>
    <row r="296" spans="1:5" x14ac:dyDescent="0.3">
      <c r="A296" t="s">
        <v>14</v>
      </c>
      <c r="B296">
        <v>78</v>
      </c>
      <c r="D296" t="s">
        <v>20</v>
      </c>
      <c r="E296">
        <v>89</v>
      </c>
    </row>
    <row r="297" spans="1:5" x14ac:dyDescent="0.3">
      <c r="A297" t="s">
        <v>14</v>
      </c>
      <c r="B297">
        <v>1225</v>
      </c>
      <c r="D297" t="s">
        <v>20</v>
      </c>
      <c r="E297">
        <v>147</v>
      </c>
    </row>
    <row r="298" spans="1:5" x14ac:dyDescent="0.3">
      <c r="A298" t="s">
        <v>14</v>
      </c>
      <c r="B298">
        <v>1</v>
      </c>
      <c r="D298" t="s">
        <v>20</v>
      </c>
      <c r="E298">
        <v>126</v>
      </c>
    </row>
    <row r="299" spans="1:5" x14ac:dyDescent="0.3">
      <c r="A299" t="s">
        <v>14</v>
      </c>
      <c r="B299">
        <v>67</v>
      </c>
      <c r="D299" t="s">
        <v>20</v>
      </c>
      <c r="E299">
        <v>2218</v>
      </c>
    </row>
    <row r="300" spans="1:5" x14ac:dyDescent="0.3">
      <c r="A300" t="s">
        <v>14</v>
      </c>
      <c r="B300">
        <v>19</v>
      </c>
      <c r="D300" t="s">
        <v>20</v>
      </c>
      <c r="E300">
        <v>202</v>
      </c>
    </row>
    <row r="301" spans="1:5" x14ac:dyDescent="0.3">
      <c r="A301" t="s">
        <v>14</v>
      </c>
      <c r="B301">
        <v>2108</v>
      </c>
      <c r="D301" t="s">
        <v>20</v>
      </c>
      <c r="E301">
        <v>140</v>
      </c>
    </row>
    <row r="302" spans="1:5" x14ac:dyDescent="0.3">
      <c r="A302" t="s">
        <v>14</v>
      </c>
      <c r="B302">
        <v>679</v>
      </c>
      <c r="D302" t="s">
        <v>20</v>
      </c>
      <c r="E302">
        <v>1052</v>
      </c>
    </row>
    <row r="303" spans="1:5" x14ac:dyDescent="0.3">
      <c r="A303" t="s">
        <v>14</v>
      </c>
      <c r="B303">
        <v>36</v>
      </c>
      <c r="D303" t="s">
        <v>20</v>
      </c>
      <c r="E303">
        <v>247</v>
      </c>
    </row>
    <row r="304" spans="1:5" x14ac:dyDescent="0.3">
      <c r="A304" t="s">
        <v>14</v>
      </c>
      <c r="B304">
        <v>47</v>
      </c>
      <c r="D304" t="s">
        <v>20</v>
      </c>
      <c r="E304">
        <v>84</v>
      </c>
    </row>
    <row r="305" spans="1:5" x14ac:dyDescent="0.3">
      <c r="A305" t="s">
        <v>14</v>
      </c>
      <c r="B305">
        <v>70</v>
      </c>
      <c r="D305" t="s">
        <v>20</v>
      </c>
      <c r="E305">
        <v>88</v>
      </c>
    </row>
    <row r="306" spans="1:5" x14ac:dyDescent="0.3">
      <c r="A306" t="s">
        <v>14</v>
      </c>
      <c r="B306">
        <v>154</v>
      </c>
      <c r="D306" t="s">
        <v>20</v>
      </c>
      <c r="E306">
        <v>156</v>
      </c>
    </row>
    <row r="307" spans="1:5" x14ac:dyDescent="0.3">
      <c r="A307" t="s">
        <v>14</v>
      </c>
      <c r="B307">
        <v>22</v>
      </c>
      <c r="D307" t="s">
        <v>20</v>
      </c>
      <c r="E307">
        <v>2985</v>
      </c>
    </row>
    <row r="308" spans="1:5" x14ac:dyDescent="0.3">
      <c r="A308" t="s">
        <v>14</v>
      </c>
      <c r="B308">
        <v>1758</v>
      </c>
      <c r="D308" t="s">
        <v>20</v>
      </c>
      <c r="E308">
        <v>762</v>
      </c>
    </row>
    <row r="309" spans="1:5" x14ac:dyDescent="0.3">
      <c r="A309" t="s">
        <v>14</v>
      </c>
      <c r="B309">
        <v>94</v>
      </c>
      <c r="D309" t="s">
        <v>20</v>
      </c>
      <c r="E309">
        <v>554</v>
      </c>
    </row>
    <row r="310" spans="1:5" x14ac:dyDescent="0.3">
      <c r="A310" t="s">
        <v>14</v>
      </c>
      <c r="B310">
        <v>33</v>
      </c>
      <c r="D310" t="s">
        <v>20</v>
      </c>
      <c r="E310">
        <v>135</v>
      </c>
    </row>
    <row r="311" spans="1:5" x14ac:dyDescent="0.3">
      <c r="A311" t="s">
        <v>14</v>
      </c>
      <c r="B311">
        <v>1</v>
      </c>
      <c r="D311" t="s">
        <v>20</v>
      </c>
      <c r="E311">
        <v>122</v>
      </c>
    </row>
    <row r="312" spans="1:5" x14ac:dyDescent="0.3">
      <c r="A312" t="s">
        <v>14</v>
      </c>
      <c r="B312">
        <v>31</v>
      </c>
      <c r="D312" t="s">
        <v>20</v>
      </c>
      <c r="E312">
        <v>221</v>
      </c>
    </row>
    <row r="313" spans="1:5" x14ac:dyDescent="0.3">
      <c r="A313" t="s">
        <v>14</v>
      </c>
      <c r="B313">
        <v>35</v>
      </c>
      <c r="D313" t="s">
        <v>20</v>
      </c>
      <c r="E313">
        <v>126</v>
      </c>
    </row>
    <row r="314" spans="1:5" x14ac:dyDescent="0.3">
      <c r="A314" t="s">
        <v>14</v>
      </c>
      <c r="B314">
        <v>63</v>
      </c>
      <c r="D314" t="s">
        <v>20</v>
      </c>
      <c r="E314">
        <v>1022</v>
      </c>
    </row>
    <row r="315" spans="1:5" x14ac:dyDescent="0.3">
      <c r="A315" t="s">
        <v>14</v>
      </c>
      <c r="B315">
        <v>526</v>
      </c>
      <c r="D315" t="s">
        <v>20</v>
      </c>
      <c r="E315">
        <v>3177</v>
      </c>
    </row>
    <row r="316" spans="1:5" x14ac:dyDescent="0.3">
      <c r="A316" t="s">
        <v>14</v>
      </c>
      <c r="B316">
        <v>121</v>
      </c>
      <c r="D316" t="s">
        <v>20</v>
      </c>
      <c r="E316">
        <v>198</v>
      </c>
    </row>
    <row r="317" spans="1:5" x14ac:dyDescent="0.3">
      <c r="A317" t="s">
        <v>14</v>
      </c>
      <c r="B317">
        <v>67</v>
      </c>
      <c r="D317" t="s">
        <v>20</v>
      </c>
      <c r="E317">
        <v>85</v>
      </c>
    </row>
    <row r="318" spans="1:5" x14ac:dyDescent="0.3">
      <c r="A318" t="s">
        <v>14</v>
      </c>
      <c r="B318">
        <v>57</v>
      </c>
      <c r="D318" t="s">
        <v>20</v>
      </c>
      <c r="E318">
        <v>3596</v>
      </c>
    </row>
    <row r="319" spans="1:5" x14ac:dyDescent="0.3">
      <c r="A319" t="s">
        <v>14</v>
      </c>
      <c r="B319">
        <v>1229</v>
      </c>
      <c r="D319" t="s">
        <v>20</v>
      </c>
      <c r="E319">
        <v>244</v>
      </c>
    </row>
    <row r="320" spans="1:5" x14ac:dyDescent="0.3">
      <c r="A320" t="s">
        <v>14</v>
      </c>
      <c r="B320">
        <v>12</v>
      </c>
      <c r="D320" t="s">
        <v>20</v>
      </c>
      <c r="E320">
        <v>5180</v>
      </c>
    </row>
    <row r="321" spans="1:5" x14ac:dyDescent="0.3">
      <c r="A321" t="s">
        <v>14</v>
      </c>
      <c r="B321">
        <v>452</v>
      </c>
      <c r="D321" t="s">
        <v>20</v>
      </c>
      <c r="E321">
        <v>589</v>
      </c>
    </row>
    <row r="322" spans="1:5" x14ac:dyDescent="0.3">
      <c r="A322" t="s">
        <v>14</v>
      </c>
      <c r="B322">
        <v>1886</v>
      </c>
      <c r="D322" t="s">
        <v>20</v>
      </c>
      <c r="E322">
        <v>2725</v>
      </c>
    </row>
    <row r="323" spans="1:5" x14ac:dyDescent="0.3">
      <c r="A323" t="s">
        <v>14</v>
      </c>
      <c r="B323">
        <v>1825</v>
      </c>
      <c r="D323" t="s">
        <v>20</v>
      </c>
      <c r="E323">
        <v>300</v>
      </c>
    </row>
    <row r="324" spans="1:5" x14ac:dyDescent="0.3">
      <c r="A324" t="s">
        <v>14</v>
      </c>
      <c r="B324">
        <v>31</v>
      </c>
      <c r="D324" t="s">
        <v>20</v>
      </c>
      <c r="E324">
        <v>144</v>
      </c>
    </row>
    <row r="325" spans="1:5" x14ac:dyDescent="0.3">
      <c r="A325" t="s">
        <v>14</v>
      </c>
      <c r="B325">
        <v>107</v>
      </c>
      <c r="D325" t="s">
        <v>20</v>
      </c>
      <c r="E325">
        <v>87</v>
      </c>
    </row>
    <row r="326" spans="1:5" x14ac:dyDescent="0.3">
      <c r="A326" t="s">
        <v>14</v>
      </c>
      <c r="B326">
        <v>27</v>
      </c>
      <c r="D326" t="s">
        <v>20</v>
      </c>
      <c r="E326">
        <v>3116</v>
      </c>
    </row>
    <row r="327" spans="1:5" x14ac:dyDescent="0.3">
      <c r="A327" t="s">
        <v>14</v>
      </c>
      <c r="B327">
        <v>1221</v>
      </c>
      <c r="D327" t="s">
        <v>20</v>
      </c>
      <c r="E327">
        <v>909</v>
      </c>
    </row>
    <row r="328" spans="1:5" x14ac:dyDescent="0.3">
      <c r="A328" t="s">
        <v>14</v>
      </c>
      <c r="B328">
        <v>1</v>
      </c>
      <c r="D328" t="s">
        <v>20</v>
      </c>
      <c r="E328">
        <v>1613</v>
      </c>
    </row>
    <row r="329" spans="1:5" x14ac:dyDescent="0.3">
      <c r="A329" t="s">
        <v>14</v>
      </c>
      <c r="B329">
        <v>16</v>
      </c>
      <c r="D329" t="s">
        <v>20</v>
      </c>
      <c r="E329">
        <v>136</v>
      </c>
    </row>
    <row r="330" spans="1:5" x14ac:dyDescent="0.3">
      <c r="A330" t="s">
        <v>14</v>
      </c>
      <c r="B330">
        <v>41</v>
      </c>
      <c r="D330" t="s">
        <v>20</v>
      </c>
      <c r="E330">
        <v>130</v>
      </c>
    </row>
    <row r="331" spans="1:5" x14ac:dyDescent="0.3">
      <c r="A331" t="s">
        <v>14</v>
      </c>
      <c r="B331">
        <v>523</v>
      </c>
      <c r="D331" t="s">
        <v>20</v>
      </c>
      <c r="E331">
        <v>102</v>
      </c>
    </row>
    <row r="332" spans="1:5" x14ac:dyDescent="0.3">
      <c r="A332" t="s">
        <v>14</v>
      </c>
      <c r="B332">
        <v>141</v>
      </c>
      <c r="D332" t="s">
        <v>20</v>
      </c>
      <c r="E332">
        <v>4006</v>
      </c>
    </row>
    <row r="333" spans="1:5" x14ac:dyDescent="0.3">
      <c r="A333" t="s">
        <v>14</v>
      </c>
      <c r="B333">
        <v>52</v>
      </c>
      <c r="D333" t="s">
        <v>20</v>
      </c>
      <c r="E333">
        <v>1629</v>
      </c>
    </row>
    <row r="334" spans="1:5" x14ac:dyDescent="0.3">
      <c r="A334" t="s">
        <v>14</v>
      </c>
      <c r="B334">
        <v>225</v>
      </c>
      <c r="D334" t="s">
        <v>20</v>
      </c>
      <c r="E334">
        <v>2188</v>
      </c>
    </row>
    <row r="335" spans="1:5" x14ac:dyDescent="0.3">
      <c r="A335" t="s">
        <v>14</v>
      </c>
      <c r="B335">
        <v>38</v>
      </c>
      <c r="D335" t="s">
        <v>20</v>
      </c>
      <c r="E335">
        <v>2409</v>
      </c>
    </row>
    <row r="336" spans="1:5" x14ac:dyDescent="0.3">
      <c r="A336" t="s">
        <v>14</v>
      </c>
      <c r="B336">
        <v>15</v>
      </c>
      <c r="D336" t="s">
        <v>20</v>
      </c>
      <c r="E336">
        <v>194</v>
      </c>
    </row>
    <row r="337" spans="1:5" x14ac:dyDescent="0.3">
      <c r="A337" t="s">
        <v>14</v>
      </c>
      <c r="B337">
        <v>37</v>
      </c>
      <c r="D337" t="s">
        <v>20</v>
      </c>
      <c r="E337">
        <v>1140</v>
      </c>
    </row>
    <row r="338" spans="1:5" x14ac:dyDescent="0.3">
      <c r="A338" t="s">
        <v>14</v>
      </c>
      <c r="B338">
        <v>112</v>
      </c>
      <c r="D338" t="s">
        <v>20</v>
      </c>
      <c r="E338">
        <v>102</v>
      </c>
    </row>
    <row r="339" spans="1:5" x14ac:dyDescent="0.3">
      <c r="A339" t="s">
        <v>14</v>
      </c>
      <c r="B339">
        <v>21</v>
      </c>
      <c r="D339" t="s">
        <v>20</v>
      </c>
      <c r="E339">
        <v>2857</v>
      </c>
    </row>
    <row r="340" spans="1:5" x14ac:dyDescent="0.3">
      <c r="A340" t="s">
        <v>14</v>
      </c>
      <c r="B340">
        <v>67</v>
      </c>
      <c r="D340" t="s">
        <v>20</v>
      </c>
      <c r="E340">
        <v>107</v>
      </c>
    </row>
    <row r="341" spans="1:5" x14ac:dyDescent="0.3">
      <c r="A341" t="s">
        <v>14</v>
      </c>
      <c r="B341">
        <v>78</v>
      </c>
      <c r="D341" t="s">
        <v>20</v>
      </c>
      <c r="E341">
        <v>160</v>
      </c>
    </row>
    <row r="342" spans="1:5" x14ac:dyDescent="0.3">
      <c r="A342" t="s">
        <v>14</v>
      </c>
      <c r="B342">
        <v>67</v>
      </c>
      <c r="D342" t="s">
        <v>20</v>
      </c>
      <c r="E342">
        <v>2230</v>
      </c>
    </row>
    <row r="343" spans="1:5" x14ac:dyDescent="0.3">
      <c r="A343" t="s">
        <v>14</v>
      </c>
      <c r="B343">
        <v>263</v>
      </c>
      <c r="D343" t="s">
        <v>20</v>
      </c>
      <c r="E343">
        <v>316</v>
      </c>
    </row>
    <row r="344" spans="1:5" x14ac:dyDescent="0.3">
      <c r="A344" t="s">
        <v>14</v>
      </c>
      <c r="B344">
        <v>1691</v>
      </c>
      <c r="D344" t="s">
        <v>20</v>
      </c>
      <c r="E344">
        <v>117</v>
      </c>
    </row>
    <row r="345" spans="1:5" x14ac:dyDescent="0.3">
      <c r="A345" t="s">
        <v>14</v>
      </c>
      <c r="B345">
        <v>181</v>
      </c>
      <c r="D345" t="s">
        <v>20</v>
      </c>
      <c r="E345">
        <v>6406</v>
      </c>
    </row>
    <row r="346" spans="1:5" x14ac:dyDescent="0.3">
      <c r="A346" t="s">
        <v>14</v>
      </c>
      <c r="B346">
        <v>13</v>
      </c>
      <c r="D346" t="s">
        <v>20</v>
      </c>
      <c r="E346">
        <v>192</v>
      </c>
    </row>
    <row r="347" spans="1:5" x14ac:dyDescent="0.3">
      <c r="A347" t="s">
        <v>14</v>
      </c>
      <c r="B347">
        <v>1</v>
      </c>
      <c r="D347" t="s">
        <v>20</v>
      </c>
      <c r="E347">
        <v>26</v>
      </c>
    </row>
    <row r="348" spans="1:5" x14ac:dyDescent="0.3">
      <c r="A348" t="s">
        <v>14</v>
      </c>
      <c r="B348">
        <v>21</v>
      </c>
      <c r="D348" t="s">
        <v>20</v>
      </c>
      <c r="E348">
        <v>723</v>
      </c>
    </row>
    <row r="349" spans="1:5" x14ac:dyDescent="0.3">
      <c r="A349" t="s">
        <v>14</v>
      </c>
      <c r="B349">
        <v>830</v>
      </c>
      <c r="D349" t="s">
        <v>20</v>
      </c>
      <c r="E349">
        <v>170</v>
      </c>
    </row>
    <row r="350" spans="1:5" x14ac:dyDescent="0.3">
      <c r="A350" t="s">
        <v>14</v>
      </c>
      <c r="B350">
        <v>130</v>
      </c>
      <c r="D350" t="s">
        <v>20</v>
      </c>
      <c r="E350">
        <v>238</v>
      </c>
    </row>
    <row r="351" spans="1:5" x14ac:dyDescent="0.3">
      <c r="A351" t="s">
        <v>14</v>
      </c>
      <c r="B351">
        <v>55</v>
      </c>
      <c r="D351" t="s">
        <v>20</v>
      </c>
      <c r="E351">
        <v>55</v>
      </c>
    </row>
    <row r="352" spans="1:5" x14ac:dyDescent="0.3">
      <c r="A352" t="s">
        <v>14</v>
      </c>
      <c r="B352">
        <v>114</v>
      </c>
      <c r="D352" t="s">
        <v>20</v>
      </c>
      <c r="E352">
        <v>128</v>
      </c>
    </row>
    <row r="353" spans="1:5" x14ac:dyDescent="0.3">
      <c r="A353" t="s">
        <v>14</v>
      </c>
      <c r="B353">
        <v>594</v>
      </c>
      <c r="D353" t="s">
        <v>20</v>
      </c>
      <c r="E353">
        <v>2144</v>
      </c>
    </row>
    <row r="354" spans="1:5" x14ac:dyDescent="0.3">
      <c r="A354" t="s">
        <v>14</v>
      </c>
      <c r="B354">
        <v>24</v>
      </c>
      <c r="D354" t="s">
        <v>20</v>
      </c>
      <c r="E354">
        <v>2693</v>
      </c>
    </row>
    <row r="355" spans="1:5" x14ac:dyDescent="0.3">
      <c r="A355" t="s">
        <v>14</v>
      </c>
      <c r="B355">
        <v>252</v>
      </c>
      <c r="D355" t="s">
        <v>20</v>
      </c>
      <c r="E355">
        <v>432</v>
      </c>
    </row>
    <row r="356" spans="1:5" x14ac:dyDescent="0.3">
      <c r="A356" t="s">
        <v>14</v>
      </c>
      <c r="B356">
        <v>67</v>
      </c>
      <c r="D356" t="s">
        <v>20</v>
      </c>
      <c r="E356">
        <v>189</v>
      </c>
    </row>
    <row r="357" spans="1:5" x14ac:dyDescent="0.3">
      <c r="A357" t="s">
        <v>14</v>
      </c>
      <c r="B357">
        <v>742</v>
      </c>
      <c r="D357" t="s">
        <v>20</v>
      </c>
      <c r="E357">
        <v>154</v>
      </c>
    </row>
    <row r="358" spans="1:5" x14ac:dyDescent="0.3">
      <c r="A358" t="s">
        <v>14</v>
      </c>
      <c r="B358">
        <v>75</v>
      </c>
      <c r="D358" t="s">
        <v>20</v>
      </c>
      <c r="E358">
        <v>96</v>
      </c>
    </row>
    <row r="359" spans="1:5" x14ac:dyDescent="0.3">
      <c r="A359" t="s">
        <v>14</v>
      </c>
      <c r="B359">
        <v>4405</v>
      </c>
      <c r="D359" t="s">
        <v>20</v>
      </c>
      <c r="E359">
        <v>3063</v>
      </c>
    </row>
    <row r="360" spans="1:5" x14ac:dyDescent="0.3">
      <c r="A360" t="s">
        <v>14</v>
      </c>
      <c r="B360">
        <v>92</v>
      </c>
      <c r="D360" t="s">
        <v>20</v>
      </c>
      <c r="E360">
        <v>2266</v>
      </c>
    </row>
    <row r="361" spans="1:5" x14ac:dyDescent="0.3">
      <c r="A361" t="s">
        <v>14</v>
      </c>
      <c r="B361">
        <v>64</v>
      </c>
      <c r="D361" t="s">
        <v>20</v>
      </c>
      <c r="E361">
        <v>194</v>
      </c>
    </row>
    <row r="362" spans="1:5" x14ac:dyDescent="0.3">
      <c r="A362" t="s">
        <v>14</v>
      </c>
      <c r="B362">
        <v>64</v>
      </c>
      <c r="D362" t="s">
        <v>20</v>
      </c>
      <c r="E362">
        <v>129</v>
      </c>
    </row>
    <row r="363" spans="1:5" x14ac:dyDescent="0.3">
      <c r="A363" t="s">
        <v>14</v>
      </c>
      <c r="B363">
        <v>842</v>
      </c>
      <c r="D363" t="s">
        <v>20</v>
      </c>
      <c r="E363">
        <v>375</v>
      </c>
    </row>
    <row r="364" spans="1:5" x14ac:dyDescent="0.3">
      <c r="A364" t="s">
        <v>14</v>
      </c>
      <c r="B364">
        <v>112</v>
      </c>
      <c r="D364" t="s">
        <v>20</v>
      </c>
      <c r="E364">
        <v>409</v>
      </c>
    </row>
    <row r="365" spans="1:5" x14ac:dyDescent="0.3">
      <c r="A365" t="s">
        <v>14</v>
      </c>
      <c r="B365">
        <v>374</v>
      </c>
      <c r="D365" t="s">
        <v>20</v>
      </c>
      <c r="E365">
        <v>234</v>
      </c>
    </row>
    <row r="366" spans="1:5" x14ac:dyDescent="0.3">
      <c r="D366" t="s">
        <v>20</v>
      </c>
      <c r="E366">
        <v>3016</v>
      </c>
    </row>
    <row r="367" spans="1:5" x14ac:dyDescent="0.3">
      <c r="D367" t="s">
        <v>20</v>
      </c>
      <c r="E367">
        <v>264</v>
      </c>
    </row>
    <row r="368" spans="1:5" x14ac:dyDescent="0.3">
      <c r="D368" t="s">
        <v>20</v>
      </c>
      <c r="E368">
        <v>272</v>
      </c>
    </row>
    <row r="369" spans="4:5" x14ac:dyDescent="0.3">
      <c r="D369" t="s">
        <v>20</v>
      </c>
      <c r="E369">
        <v>419</v>
      </c>
    </row>
    <row r="370" spans="4:5" x14ac:dyDescent="0.3">
      <c r="D370" t="s">
        <v>20</v>
      </c>
      <c r="E370">
        <v>1621</v>
      </c>
    </row>
    <row r="371" spans="4:5" x14ac:dyDescent="0.3">
      <c r="D371" t="s">
        <v>20</v>
      </c>
      <c r="E371">
        <v>1101</v>
      </c>
    </row>
    <row r="372" spans="4:5" x14ac:dyDescent="0.3">
      <c r="D372" t="s">
        <v>20</v>
      </c>
      <c r="E372">
        <v>1073</v>
      </c>
    </row>
    <row r="373" spans="4:5" x14ac:dyDescent="0.3">
      <c r="D373" t="s">
        <v>20</v>
      </c>
      <c r="E373">
        <v>331</v>
      </c>
    </row>
    <row r="374" spans="4:5" x14ac:dyDescent="0.3">
      <c r="D374" t="s">
        <v>20</v>
      </c>
      <c r="E374">
        <v>1170</v>
      </c>
    </row>
    <row r="375" spans="4:5" x14ac:dyDescent="0.3">
      <c r="D375" t="s">
        <v>20</v>
      </c>
      <c r="E375">
        <v>363</v>
      </c>
    </row>
    <row r="376" spans="4:5" x14ac:dyDescent="0.3">
      <c r="D376" t="s">
        <v>20</v>
      </c>
      <c r="E376">
        <v>103</v>
      </c>
    </row>
    <row r="377" spans="4:5" x14ac:dyDescent="0.3">
      <c r="D377" t="s">
        <v>20</v>
      </c>
      <c r="E377">
        <v>147</v>
      </c>
    </row>
    <row r="378" spans="4:5" x14ac:dyDescent="0.3">
      <c r="D378" t="s">
        <v>20</v>
      </c>
      <c r="E378">
        <v>110</v>
      </c>
    </row>
    <row r="379" spans="4:5" x14ac:dyDescent="0.3">
      <c r="D379" t="s">
        <v>20</v>
      </c>
      <c r="E379">
        <v>134</v>
      </c>
    </row>
    <row r="380" spans="4:5" x14ac:dyDescent="0.3">
      <c r="D380" t="s">
        <v>20</v>
      </c>
      <c r="E380">
        <v>269</v>
      </c>
    </row>
    <row r="381" spans="4:5" x14ac:dyDescent="0.3">
      <c r="D381" t="s">
        <v>20</v>
      </c>
      <c r="E381">
        <v>175</v>
      </c>
    </row>
    <row r="382" spans="4:5" x14ac:dyDescent="0.3">
      <c r="D382" t="s">
        <v>20</v>
      </c>
      <c r="E382">
        <v>69</v>
      </c>
    </row>
    <row r="383" spans="4:5" x14ac:dyDescent="0.3">
      <c r="D383" t="s">
        <v>20</v>
      </c>
      <c r="E383">
        <v>190</v>
      </c>
    </row>
    <row r="384" spans="4:5" x14ac:dyDescent="0.3">
      <c r="D384" t="s">
        <v>20</v>
      </c>
      <c r="E384">
        <v>237</v>
      </c>
    </row>
    <row r="385" spans="4:5" x14ac:dyDescent="0.3">
      <c r="D385" t="s">
        <v>20</v>
      </c>
      <c r="E385">
        <v>196</v>
      </c>
    </row>
    <row r="386" spans="4:5" x14ac:dyDescent="0.3">
      <c r="D386" t="s">
        <v>20</v>
      </c>
      <c r="E386">
        <v>7295</v>
      </c>
    </row>
    <row r="387" spans="4:5" x14ac:dyDescent="0.3">
      <c r="D387" t="s">
        <v>20</v>
      </c>
      <c r="E387">
        <v>2893</v>
      </c>
    </row>
    <row r="388" spans="4:5" x14ac:dyDescent="0.3">
      <c r="D388" t="s">
        <v>20</v>
      </c>
      <c r="E388">
        <v>820</v>
      </c>
    </row>
    <row r="389" spans="4:5" x14ac:dyDescent="0.3">
      <c r="D389" t="s">
        <v>20</v>
      </c>
      <c r="E389">
        <v>2038</v>
      </c>
    </row>
    <row r="390" spans="4:5" x14ac:dyDescent="0.3">
      <c r="D390" t="s">
        <v>20</v>
      </c>
      <c r="E390">
        <v>116</v>
      </c>
    </row>
    <row r="391" spans="4:5" x14ac:dyDescent="0.3">
      <c r="D391" t="s">
        <v>20</v>
      </c>
      <c r="E391">
        <v>1345</v>
      </c>
    </row>
    <row r="392" spans="4:5" x14ac:dyDescent="0.3">
      <c r="D392" t="s">
        <v>20</v>
      </c>
      <c r="E392">
        <v>168</v>
      </c>
    </row>
    <row r="393" spans="4:5" x14ac:dyDescent="0.3">
      <c r="D393" t="s">
        <v>20</v>
      </c>
      <c r="E393">
        <v>137</v>
      </c>
    </row>
    <row r="394" spans="4:5" x14ac:dyDescent="0.3">
      <c r="D394" t="s">
        <v>20</v>
      </c>
      <c r="E394">
        <v>186</v>
      </c>
    </row>
    <row r="395" spans="4:5" x14ac:dyDescent="0.3">
      <c r="D395" t="s">
        <v>20</v>
      </c>
      <c r="E395">
        <v>125</v>
      </c>
    </row>
    <row r="396" spans="4:5" x14ac:dyDescent="0.3">
      <c r="D396" t="s">
        <v>20</v>
      </c>
      <c r="E396">
        <v>202</v>
      </c>
    </row>
    <row r="397" spans="4:5" x14ac:dyDescent="0.3">
      <c r="D397" t="s">
        <v>20</v>
      </c>
      <c r="E397">
        <v>103</v>
      </c>
    </row>
    <row r="398" spans="4:5" x14ac:dyDescent="0.3">
      <c r="D398" t="s">
        <v>20</v>
      </c>
      <c r="E398">
        <v>1785</v>
      </c>
    </row>
    <row r="399" spans="4:5" x14ac:dyDescent="0.3">
      <c r="D399" t="s">
        <v>20</v>
      </c>
      <c r="E399">
        <v>157</v>
      </c>
    </row>
    <row r="400" spans="4:5" x14ac:dyDescent="0.3">
      <c r="D400" t="s">
        <v>20</v>
      </c>
      <c r="E400">
        <v>555</v>
      </c>
    </row>
    <row r="401" spans="4:5" x14ac:dyDescent="0.3">
      <c r="D401" t="s">
        <v>20</v>
      </c>
      <c r="E401">
        <v>297</v>
      </c>
    </row>
    <row r="402" spans="4:5" x14ac:dyDescent="0.3">
      <c r="D402" t="s">
        <v>20</v>
      </c>
      <c r="E402">
        <v>123</v>
      </c>
    </row>
    <row r="403" spans="4:5" x14ac:dyDescent="0.3">
      <c r="D403" t="s">
        <v>20</v>
      </c>
      <c r="E403">
        <v>3036</v>
      </c>
    </row>
    <row r="404" spans="4:5" x14ac:dyDescent="0.3">
      <c r="D404" t="s">
        <v>20</v>
      </c>
      <c r="E404">
        <v>144</v>
      </c>
    </row>
    <row r="405" spans="4:5" x14ac:dyDescent="0.3">
      <c r="D405" t="s">
        <v>20</v>
      </c>
      <c r="E405">
        <v>121</v>
      </c>
    </row>
    <row r="406" spans="4:5" x14ac:dyDescent="0.3">
      <c r="D406" t="s">
        <v>20</v>
      </c>
      <c r="E406">
        <v>181</v>
      </c>
    </row>
    <row r="407" spans="4:5" x14ac:dyDescent="0.3">
      <c r="D407" t="s">
        <v>20</v>
      </c>
      <c r="E407">
        <v>122</v>
      </c>
    </row>
    <row r="408" spans="4:5" x14ac:dyDescent="0.3">
      <c r="D408" t="s">
        <v>20</v>
      </c>
      <c r="E408">
        <v>1071</v>
      </c>
    </row>
    <row r="409" spans="4:5" x14ac:dyDescent="0.3">
      <c r="D409" t="s">
        <v>20</v>
      </c>
      <c r="E409">
        <v>980</v>
      </c>
    </row>
    <row r="410" spans="4:5" x14ac:dyDescent="0.3">
      <c r="D410" t="s">
        <v>20</v>
      </c>
      <c r="E410">
        <v>536</v>
      </c>
    </row>
    <row r="411" spans="4:5" x14ac:dyDescent="0.3">
      <c r="D411" t="s">
        <v>20</v>
      </c>
      <c r="E411">
        <v>1991</v>
      </c>
    </row>
    <row r="412" spans="4:5" x14ac:dyDescent="0.3">
      <c r="D412" t="s">
        <v>20</v>
      </c>
      <c r="E412">
        <v>180</v>
      </c>
    </row>
    <row r="413" spans="4:5" x14ac:dyDescent="0.3">
      <c r="D413" t="s">
        <v>20</v>
      </c>
      <c r="E413">
        <v>130</v>
      </c>
    </row>
    <row r="414" spans="4:5" x14ac:dyDescent="0.3">
      <c r="D414" t="s">
        <v>20</v>
      </c>
      <c r="E414">
        <v>122</v>
      </c>
    </row>
    <row r="415" spans="4:5" x14ac:dyDescent="0.3">
      <c r="D415" t="s">
        <v>20</v>
      </c>
      <c r="E415">
        <v>140</v>
      </c>
    </row>
    <row r="416" spans="4:5" x14ac:dyDescent="0.3">
      <c r="D416" t="s">
        <v>20</v>
      </c>
      <c r="E416">
        <v>3388</v>
      </c>
    </row>
    <row r="417" spans="4:5" x14ac:dyDescent="0.3">
      <c r="D417" t="s">
        <v>20</v>
      </c>
      <c r="E417">
        <v>280</v>
      </c>
    </row>
    <row r="418" spans="4:5" x14ac:dyDescent="0.3">
      <c r="D418" t="s">
        <v>20</v>
      </c>
      <c r="E418">
        <v>366</v>
      </c>
    </row>
    <row r="419" spans="4:5" x14ac:dyDescent="0.3">
      <c r="D419" t="s">
        <v>20</v>
      </c>
      <c r="E419">
        <v>270</v>
      </c>
    </row>
    <row r="420" spans="4:5" x14ac:dyDescent="0.3">
      <c r="D420" t="s">
        <v>20</v>
      </c>
      <c r="E420">
        <v>137</v>
      </c>
    </row>
    <row r="421" spans="4:5" x14ac:dyDescent="0.3">
      <c r="D421" t="s">
        <v>20</v>
      </c>
      <c r="E421">
        <v>3205</v>
      </c>
    </row>
    <row r="422" spans="4:5" x14ac:dyDescent="0.3">
      <c r="D422" t="s">
        <v>20</v>
      </c>
      <c r="E422">
        <v>288</v>
      </c>
    </row>
    <row r="423" spans="4:5" x14ac:dyDescent="0.3">
      <c r="D423" t="s">
        <v>20</v>
      </c>
      <c r="E423">
        <v>148</v>
      </c>
    </row>
    <row r="424" spans="4:5" x14ac:dyDescent="0.3">
      <c r="D424" t="s">
        <v>20</v>
      </c>
      <c r="E424">
        <v>114</v>
      </c>
    </row>
    <row r="425" spans="4:5" x14ac:dyDescent="0.3">
      <c r="D425" t="s">
        <v>20</v>
      </c>
      <c r="E425">
        <v>1518</v>
      </c>
    </row>
    <row r="426" spans="4:5" x14ac:dyDescent="0.3">
      <c r="D426" t="s">
        <v>20</v>
      </c>
      <c r="E426">
        <v>166</v>
      </c>
    </row>
    <row r="427" spans="4:5" x14ac:dyDescent="0.3">
      <c r="D427" t="s">
        <v>20</v>
      </c>
      <c r="E427">
        <v>100</v>
      </c>
    </row>
    <row r="428" spans="4:5" x14ac:dyDescent="0.3">
      <c r="D428" t="s">
        <v>20</v>
      </c>
      <c r="E428">
        <v>235</v>
      </c>
    </row>
    <row r="429" spans="4:5" x14ac:dyDescent="0.3">
      <c r="D429" t="s">
        <v>20</v>
      </c>
      <c r="E429">
        <v>148</v>
      </c>
    </row>
    <row r="430" spans="4:5" x14ac:dyDescent="0.3">
      <c r="D430" t="s">
        <v>20</v>
      </c>
      <c r="E430">
        <v>198</v>
      </c>
    </row>
    <row r="431" spans="4:5" x14ac:dyDescent="0.3">
      <c r="D431" t="s">
        <v>20</v>
      </c>
      <c r="E431">
        <v>150</v>
      </c>
    </row>
    <row r="432" spans="4:5" x14ac:dyDescent="0.3">
      <c r="D432" t="s">
        <v>20</v>
      </c>
      <c r="E432">
        <v>216</v>
      </c>
    </row>
    <row r="433" spans="4:5" x14ac:dyDescent="0.3">
      <c r="D433" t="s">
        <v>20</v>
      </c>
      <c r="E433">
        <v>5139</v>
      </c>
    </row>
    <row r="434" spans="4:5" x14ac:dyDescent="0.3">
      <c r="D434" t="s">
        <v>20</v>
      </c>
      <c r="E434">
        <v>2353</v>
      </c>
    </row>
    <row r="435" spans="4:5" x14ac:dyDescent="0.3">
      <c r="D435" t="s">
        <v>20</v>
      </c>
      <c r="E435">
        <v>78</v>
      </c>
    </row>
    <row r="436" spans="4:5" x14ac:dyDescent="0.3">
      <c r="D436" t="s">
        <v>20</v>
      </c>
      <c r="E436">
        <v>174</v>
      </c>
    </row>
    <row r="437" spans="4:5" x14ac:dyDescent="0.3">
      <c r="D437" t="s">
        <v>20</v>
      </c>
      <c r="E437">
        <v>164</v>
      </c>
    </row>
    <row r="438" spans="4:5" x14ac:dyDescent="0.3">
      <c r="D438" t="s">
        <v>20</v>
      </c>
      <c r="E438">
        <v>161</v>
      </c>
    </row>
    <row r="439" spans="4:5" x14ac:dyDescent="0.3">
      <c r="D439" t="s">
        <v>20</v>
      </c>
      <c r="E439">
        <v>138</v>
      </c>
    </row>
    <row r="440" spans="4:5" x14ac:dyDescent="0.3">
      <c r="D440" t="s">
        <v>20</v>
      </c>
      <c r="E440">
        <v>3308</v>
      </c>
    </row>
    <row r="441" spans="4:5" x14ac:dyDescent="0.3">
      <c r="D441" t="s">
        <v>20</v>
      </c>
      <c r="E441">
        <v>127</v>
      </c>
    </row>
    <row r="442" spans="4:5" x14ac:dyDescent="0.3">
      <c r="D442" t="s">
        <v>20</v>
      </c>
      <c r="E442">
        <v>207</v>
      </c>
    </row>
    <row r="443" spans="4:5" x14ac:dyDescent="0.3">
      <c r="D443" t="s">
        <v>20</v>
      </c>
      <c r="E443">
        <v>181</v>
      </c>
    </row>
    <row r="444" spans="4:5" x14ac:dyDescent="0.3">
      <c r="D444" t="s">
        <v>20</v>
      </c>
      <c r="E444">
        <v>110</v>
      </c>
    </row>
    <row r="445" spans="4:5" x14ac:dyDescent="0.3">
      <c r="D445" t="s">
        <v>20</v>
      </c>
      <c r="E445">
        <v>185</v>
      </c>
    </row>
    <row r="446" spans="4:5" x14ac:dyDescent="0.3">
      <c r="D446" t="s">
        <v>20</v>
      </c>
      <c r="E446">
        <v>121</v>
      </c>
    </row>
    <row r="447" spans="4:5" x14ac:dyDescent="0.3">
      <c r="D447" t="s">
        <v>20</v>
      </c>
      <c r="E447">
        <v>106</v>
      </c>
    </row>
    <row r="448" spans="4:5" x14ac:dyDescent="0.3">
      <c r="D448" t="s">
        <v>20</v>
      </c>
      <c r="E448">
        <v>142</v>
      </c>
    </row>
    <row r="449" spans="4:5" x14ac:dyDescent="0.3">
      <c r="D449" t="s">
        <v>20</v>
      </c>
      <c r="E449">
        <v>233</v>
      </c>
    </row>
    <row r="450" spans="4:5" x14ac:dyDescent="0.3">
      <c r="D450" t="s">
        <v>20</v>
      </c>
      <c r="E450">
        <v>218</v>
      </c>
    </row>
    <row r="451" spans="4:5" x14ac:dyDescent="0.3">
      <c r="D451" t="s">
        <v>20</v>
      </c>
      <c r="E451">
        <v>76</v>
      </c>
    </row>
    <row r="452" spans="4:5" x14ac:dyDescent="0.3">
      <c r="D452" t="s">
        <v>20</v>
      </c>
      <c r="E452">
        <v>43</v>
      </c>
    </row>
    <row r="453" spans="4:5" x14ac:dyDescent="0.3">
      <c r="D453" t="s">
        <v>20</v>
      </c>
      <c r="E453">
        <v>221</v>
      </c>
    </row>
    <row r="454" spans="4:5" x14ac:dyDescent="0.3">
      <c r="D454" t="s">
        <v>20</v>
      </c>
      <c r="E454">
        <v>2805</v>
      </c>
    </row>
    <row r="455" spans="4:5" x14ac:dyDescent="0.3">
      <c r="D455" t="s">
        <v>20</v>
      </c>
      <c r="E455">
        <v>68</v>
      </c>
    </row>
    <row r="456" spans="4:5" x14ac:dyDescent="0.3">
      <c r="D456" t="s">
        <v>20</v>
      </c>
      <c r="E456">
        <v>183</v>
      </c>
    </row>
    <row r="457" spans="4:5" x14ac:dyDescent="0.3">
      <c r="D457" t="s">
        <v>20</v>
      </c>
      <c r="E457">
        <v>133</v>
      </c>
    </row>
    <row r="458" spans="4:5" x14ac:dyDescent="0.3">
      <c r="D458" t="s">
        <v>20</v>
      </c>
      <c r="E458">
        <v>2489</v>
      </c>
    </row>
    <row r="459" spans="4:5" x14ac:dyDescent="0.3">
      <c r="D459" t="s">
        <v>20</v>
      </c>
      <c r="E459">
        <v>69</v>
      </c>
    </row>
    <row r="460" spans="4:5" x14ac:dyDescent="0.3">
      <c r="D460" t="s">
        <v>20</v>
      </c>
      <c r="E460">
        <v>279</v>
      </c>
    </row>
    <row r="461" spans="4:5" x14ac:dyDescent="0.3">
      <c r="D461" t="s">
        <v>20</v>
      </c>
      <c r="E461">
        <v>210</v>
      </c>
    </row>
    <row r="462" spans="4:5" x14ac:dyDescent="0.3">
      <c r="D462" t="s">
        <v>20</v>
      </c>
      <c r="E462">
        <v>2100</v>
      </c>
    </row>
    <row r="463" spans="4:5" x14ac:dyDescent="0.3">
      <c r="D463" t="s">
        <v>20</v>
      </c>
      <c r="E463">
        <v>252</v>
      </c>
    </row>
    <row r="464" spans="4:5" x14ac:dyDescent="0.3">
      <c r="D464" t="s">
        <v>20</v>
      </c>
      <c r="E464">
        <v>1280</v>
      </c>
    </row>
    <row r="465" spans="4:5" x14ac:dyDescent="0.3">
      <c r="D465" t="s">
        <v>20</v>
      </c>
      <c r="E465">
        <v>157</v>
      </c>
    </row>
    <row r="466" spans="4:5" x14ac:dyDescent="0.3">
      <c r="D466" t="s">
        <v>20</v>
      </c>
      <c r="E466">
        <v>194</v>
      </c>
    </row>
    <row r="467" spans="4:5" x14ac:dyDescent="0.3">
      <c r="D467" t="s">
        <v>20</v>
      </c>
      <c r="E467">
        <v>82</v>
      </c>
    </row>
    <row r="468" spans="4:5" x14ac:dyDescent="0.3">
      <c r="D468" t="s">
        <v>20</v>
      </c>
      <c r="E468">
        <v>4233</v>
      </c>
    </row>
    <row r="469" spans="4:5" x14ac:dyDescent="0.3">
      <c r="D469" t="s">
        <v>20</v>
      </c>
      <c r="E469">
        <v>1297</v>
      </c>
    </row>
    <row r="470" spans="4:5" x14ac:dyDescent="0.3">
      <c r="D470" t="s">
        <v>20</v>
      </c>
      <c r="E470">
        <v>165</v>
      </c>
    </row>
    <row r="471" spans="4:5" x14ac:dyDescent="0.3">
      <c r="D471" t="s">
        <v>20</v>
      </c>
      <c r="E471">
        <v>119</v>
      </c>
    </row>
    <row r="472" spans="4:5" x14ac:dyDescent="0.3">
      <c r="D472" t="s">
        <v>20</v>
      </c>
      <c r="E472">
        <v>1797</v>
      </c>
    </row>
    <row r="473" spans="4:5" x14ac:dyDescent="0.3">
      <c r="D473" t="s">
        <v>20</v>
      </c>
      <c r="E473">
        <v>261</v>
      </c>
    </row>
    <row r="474" spans="4:5" x14ac:dyDescent="0.3">
      <c r="D474" t="s">
        <v>20</v>
      </c>
      <c r="E474">
        <v>157</v>
      </c>
    </row>
    <row r="475" spans="4:5" x14ac:dyDescent="0.3">
      <c r="D475" t="s">
        <v>20</v>
      </c>
      <c r="E475">
        <v>3533</v>
      </c>
    </row>
    <row r="476" spans="4:5" x14ac:dyDescent="0.3">
      <c r="D476" t="s">
        <v>20</v>
      </c>
      <c r="E476">
        <v>155</v>
      </c>
    </row>
    <row r="477" spans="4:5" x14ac:dyDescent="0.3">
      <c r="D477" t="s">
        <v>20</v>
      </c>
      <c r="E477">
        <v>132</v>
      </c>
    </row>
    <row r="478" spans="4:5" x14ac:dyDescent="0.3">
      <c r="D478" t="s">
        <v>20</v>
      </c>
      <c r="E478">
        <v>1354</v>
      </c>
    </row>
    <row r="479" spans="4:5" x14ac:dyDescent="0.3">
      <c r="D479" t="s">
        <v>20</v>
      </c>
      <c r="E479">
        <v>48</v>
      </c>
    </row>
    <row r="480" spans="4:5" x14ac:dyDescent="0.3">
      <c r="D480" t="s">
        <v>20</v>
      </c>
      <c r="E480">
        <v>110</v>
      </c>
    </row>
    <row r="481" spans="4:5" x14ac:dyDescent="0.3">
      <c r="D481" t="s">
        <v>20</v>
      </c>
      <c r="E481">
        <v>172</v>
      </c>
    </row>
    <row r="482" spans="4:5" x14ac:dyDescent="0.3">
      <c r="D482" t="s">
        <v>20</v>
      </c>
      <c r="E482">
        <v>307</v>
      </c>
    </row>
    <row r="483" spans="4:5" x14ac:dyDescent="0.3">
      <c r="D483" t="s">
        <v>20</v>
      </c>
      <c r="E483">
        <v>160</v>
      </c>
    </row>
    <row r="484" spans="4:5" x14ac:dyDescent="0.3">
      <c r="D484" t="s">
        <v>20</v>
      </c>
      <c r="E484">
        <v>1467</v>
      </c>
    </row>
    <row r="485" spans="4:5" x14ac:dyDescent="0.3">
      <c r="D485" t="s">
        <v>20</v>
      </c>
      <c r="E485">
        <v>2662</v>
      </c>
    </row>
    <row r="486" spans="4:5" x14ac:dyDescent="0.3">
      <c r="D486" t="s">
        <v>20</v>
      </c>
      <c r="E486">
        <v>452</v>
      </c>
    </row>
    <row r="487" spans="4:5" x14ac:dyDescent="0.3">
      <c r="D487" t="s">
        <v>20</v>
      </c>
      <c r="E487">
        <v>158</v>
      </c>
    </row>
    <row r="488" spans="4:5" x14ac:dyDescent="0.3">
      <c r="D488" t="s">
        <v>20</v>
      </c>
      <c r="E488">
        <v>225</v>
      </c>
    </row>
    <row r="489" spans="4:5" x14ac:dyDescent="0.3">
      <c r="D489" t="s">
        <v>20</v>
      </c>
      <c r="E489">
        <v>65</v>
      </c>
    </row>
    <row r="490" spans="4:5" x14ac:dyDescent="0.3">
      <c r="D490" t="s">
        <v>20</v>
      </c>
      <c r="E490">
        <v>163</v>
      </c>
    </row>
    <row r="491" spans="4:5" x14ac:dyDescent="0.3">
      <c r="D491" t="s">
        <v>20</v>
      </c>
      <c r="E491">
        <v>85</v>
      </c>
    </row>
    <row r="492" spans="4:5" x14ac:dyDescent="0.3">
      <c r="D492" t="s">
        <v>20</v>
      </c>
      <c r="E492">
        <v>217</v>
      </c>
    </row>
    <row r="493" spans="4:5" x14ac:dyDescent="0.3">
      <c r="D493" t="s">
        <v>20</v>
      </c>
      <c r="E493">
        <v>150</v>
      </c>
    </row>
    <row r="494" spans="4:5" x14ac:dyDescent="0.3">
      <c r="D494" t="s">
        <v>20</v>
      </c>
      <c r="E494">
        <v>3272</v>
      </c>
    </row>
    <row r="495" spans="4:5" x14ac:dyDescent="0.3">
      <c r="D495" t="s">
        <v>20</v>
      </c>
      <c r="E495">
        <v>300</v>
      </c>
    </row>
    <row r="496" spans="4:5" x14ac:dyDescent="0.3">
      <c r="D496" t="s">
        <v>20</v>
      </c>
      <c r="E496">
        <v>126</v>
      </c>
    </row>
    <row r="497" spans="4:5" x14ac:dyDescent="0.3">
      <c r="D497" t="s">
        <v>20</v>
      </c>
      <c r="E497">
        <v>2320</v>
      </c>
    </row>
    <row r="498" spans="4:5" x14ac:dyDescent="0.3">
      <c r="D498" t="s">
        <v>20</v>
      </c>
      <c r="E498">
        <v>81</v>
      </c>
    </row>
    <row r="499" spans="4:5" x14ac:dyDescent="0.3">
      <c r="D499" t="s">
        <v>20</v>
      </c>
      <c r="E499">
        <v>1887</v>
      </c>
    </row>
    <row r="500" spans="4:5" x14ac:dyDescent="0.3">
      <c r="D500" t="s">
        <v>20</v>
      </c>
      <c r="E500">
        <v>4358</v>
      </c>
    </row>
    <row r="501" spans="4:5" x14ac:dyDescent="0.3">
      <c r="D501" t="s">
        <v>20</v>
      </c>
      <c r="E501">
        <v>53</v>
      </c>
    </row>
    <row r="502" spans="4:5" x14ac:dyDescent="0.3">
      <c r="D502" t="s">
        <v>20</v>
      </c>
      <c r="E502">
        <v>2414</v>
      </c>
    </row>
    <row r="503" spans="4:5" x14ac:dyDescent="0.3">
      <c r="D503" t="s">
        <v>20</v>
      </c>
      <c r="E503">
        <v>80</v>
      </c>
    </row>
    <row r="504" spans="4:5" x14ac:dyDescent="0.3">
      <c r="D504" t="s">
        <v>20</v>
      </c>
      <c r="E504">
        <v>193</v>
      </c>
    </row>
    <row r="505" spans="4:5" x14ac:dyDescent="0.3">
      <c r="D505" t="s">
        <v>20</v>
      </c>
      <c r="E505">
        <v>52</v>
      </c>
    </row>
    <row r="506" spans="4:5" x14ac:dyDescent="0.3">
      <c r="D506" t="s">
        <v>20</v>
      </c>
      <c r="E506">
        <v>290</v>
      </c>
    </row>
    <row r="507" spans="4:5" x14ac:dyDescent="0.3">
      <c r="D507" t="s">
        <v>20</v>
      </c>
      <c r="E507">
        <v>122</v>
      </c>
    </row>
    <row r="508" spans="4:5" x14ac:dyDescent="0.3">
      <c r="D508" t="s">
        <v>20</v>
      </c>
      <c r="E508">
        <v>1470</v>
      </c>
    </row>
    <row r="509" spans="4:5" x14ac:dyDescent="0.3">
      <c r="D509" t="s">
        <v>20</v>
      </c>
      <c r="E509">
        <v>165</v>
      </c>
    </row>
    <row r="510" spans="4:5" x14ac:dyDescent="0.3">
      <c r="D510" t="s">
        <v>20</v>
      </c>
      <c r="E510">
        <v>182</v>
      </c>
    </row>
    <row r="511" spans="4:5" x14ac:dyDescent="0.3">
      <c r="D511" t="s">
        <v>20</v>
      </c>
      <c r="E511">
        <v>199</v>
      </c>
    </row>
    <row r="512" spans="4:5" x14ac:dyDescent="0.3">
      <c r="D512" t="s">
        <v>20</v>
      </c>
      <c r="E512">
        <v>56</v>
      </c>
    </row>
    <row r="513" spans="4:5" x14ac:dyDescent="0.3">
      <c r="D513" t="s">
        <v>20</v>
      </c>
      <c r="E513">
        <v>1460</v>
      </c>
    </row>
    <row r="514" spans="4:5" x14ac:dyDescent="0.3">
      <c r="D514" t="s">
        <v>20</v>
      </c>
      <c r="E514">
        <v>123</v>
      </c>
    </row>
    <row r="515" spans="4:5" x14ac:dyDescent="0.3">
      <c r="D515" t="s">
        <v>20</v>
      </c>
      <c r="E515">
        <v>159</v>
      </c>
    </row>
    <row r="516" spans="4:5" x14ac:dyDescent="0.3">
      <c r="D516" t="s">
        <v>20</v>
      </c>
      <c r="E516">
        <v>110</v>
      </c>
    </row>
    <row r="517" spans="4:5" x14ac:dyDescent="0.3">
      <c r="D517" t="s">
        <v>20</v>
      </c>
      <c r="E517">
        <v>236</v>
      </c>
    </row>
    <row r="518" spans="4:5" x14ac:dyDescent="0.3">
      <c r="D518" t="s">
        <v>20</v>
      </c>
      <c r="E518">
        <v>191</v>
      </c>
    </row>
    <row r="519" spans="4:5" x14ac:dyDescent="0.3">
      <c r="D519" t="s">
        <v>20</v>
      </c>
      <c r="E519">
        <v>3934</v>
      </c>
    </row>
    <row r="520" spans="4:5" x14ac:dyDescent="0.3">
      <c r="D520" t="s">
        <v>20</v>
      </c>
      <c r="E520">
        <v>80</v>
      </c>
    </row>
    <row r="521" spans="4:5" x14ac:dyDescent="0.3">
      <c r="D521" t="s">
        <v>20</v>
      </c>
      <c r="E521">
        <v>462</v>
      </c>
    </row>
    <row r="522" spans="4:5" x14ac:dyDescent="0.3">
      <c r="D522" t="s">
        <v>20</v>
      </c>
      <c r="E522">
        <v>179</v>
      </c>
    </row>
    <row r="523" spans="4:5" x14ac:dyDescent="0.3">
      <c r="D523" t="s">
        <v>20</v>
      </c>
      <c r="E523">
        <v>1866</v>
      </c>
    </row>
    <row r="524" spans="4:5" x14ac:dyDescent="0.3">
      <c r="D524" t="s">
        <v>20</v>
      </c>
      <c r="E524">
        <v>156</v>
      </c>
    </row>
    <row r="525" spans="4:5" x14ac:dyDescent="0.3">
      <c r="D525" t="s">
        <v>20</v>
      </c>
      <c r="E525">
        <v>255</v>
      </c>
    </row>
    <row r="526" spans="4:5" x14ac:dyDescent="0.3">
      <c r="D526" t="s">
        <v>20</v>
      </c>
      <c r="E526">
        <v>2261</v>
      </c>
    </row>
    <row r="527" spans="4:5" x14ac:dyDescent="0.3">
      <c r="D527" t="s">
        <v>20</v>
      </c>
      <c r="E527">
        <v>40</v>
      </c>
    </row>
    <row r="528" spans="4:5" x14ac:dyDescent="0.3">
      <c r="D528" t="s">
        <v>20</v>
      </c>
      <c r="E528">
        <v>2289</v>
      </c>
    </row>
    <row r="529" spans="4:5" x14ac:dyDescent="0.3">
      <c r="D529" t="s">
        <v>20</v>
      </c>
      <c r="E529">
        <v>65</v>
      </c>
    </row>
    <row r="530" spans="4:5" x14ac:dyDescent="0.3">
      <c r="D530" t="s">
        <v>20</v>
      </c>
      <c r="E530">
        <v>3777</v>
      </c>
    </row>
    <row r="531" spans="4:5" x14ac:dyDescent="0.3">
      <c r="D531" t="s">
        <v>20</v>
      </c>
      <c r="E531">
        <v>184</v>
      </c>
    </row>
    <row r="532" spans="4:5" x14ac:dyDescent="0.3">
      <c r="D532" t="s">
        <v>20</v>
      </c>
      <c r="E532">
        <v>85</v>
      </c>
    </row>
    <row r="533" spans="4:5" x14ac:dyDescent="0.3">
      <c r="D533" t="s">
        <v>20</v>
      </c>
      <c r="E533">
        <v>144</v>
      </c>
    </row>
    <row r="534" spans="4:5" x14ac:dyDescent="0.3">
      <c r="D534" t="s">
        <v>20</v>
      </c>
      <c r="E534">
        <v>1902</v>
      </c>
    </row>
    <row r="535" spans="4:5" x14ac:dyDescent="0.3">
      <c r="D535" t="s">
        <v>20</v>
      </c>
      <c r="E535">
        <v>105</v>
      </c>
    </row>
    <row r="536" spans="4:5" x14ac:dyDescent="0.3">
      <c r="D536" t="s">
        <v>20</v>
      </c>
      <c r="E536">
        <v>132</v>
      </c>
    </row>
    <row r="537" spans="4:5" x14ac:dyDescent="0.3">
      <c r="D537" t="s">
        <v>20</v>
      </c>
      <c r="E537">
        <v>96</v>
      </c>
    </row>
    <row r="538" spans="4:5" x14ac:dyDescent="0.3">
      <c r="D538" t="s">
        <v>20</v>
      </c>
      <c r="E538">
        <v>114</v>
      </c>
    </row>
    <row r="539" spans="4:5" x14ac:dyDescent="0.3">
      <c r="D539" t="s">
        <v>20</v>
      </c>
      <c r="E539">
        <v>203</v>
      </c>
    </row>
    <row r="540" spans="4:5" x14ac:dyDescent="0.3">
      <c r="D540" t="s">
        <v>20</v>
      </c>
      <c r="E540">
        <v>1559</v>
      </c>
    </row>
    <row r="541" spans="4:5" x14ac:dyDescent="0.3">
      <c r="D541" t="s">
        <v>20</v>
      </c>
      <c r="E541">
        <v>1548</v>
      </c>
    </row>
    <row r="542" spans="4:5" x14ac:dyDescent="0.3">
      <c r="D542" t="s">
        <v>20</v>
      </c>
      <c r="E542">
        <v>80</v>
      </c>
    </row>
    <row r="543" spans="4:5" x14ac:dyDescent="0.3">
      <c r="D543" t="s">
        <v>20</v>
      </c>
      <c r="E543">
        <v>131</v>
      </c>
    </row>
    <row r="544" spans="4:5" x14ac:dyDescent="0.3">
      <c r="D544" t="s">
        <v>20</v>
      </c>
      <c r="E544">
        <v>112</v>
      </c>
    </row>
    <row r="545" spans="4:5" x14ac:dyDescent="0.3">
      <c r="D545" t="s">
        <v>20</v>
      </c>
      <c r="E545">
        <v>155</v>
      </c>
    </row>
    <row r="546" spans="4:5" x14ac:dyDescent="0.3">
      <c r="D546" t="s">
        <v>20</v>
      </c>
      <c r="E546">
        <v>266</v>
      </c>
    </row>
    <row r="547" spans="4:5" x14ac:dyDescent="0.3">
      <c r="D547" t="s">
        <v>20</v>
      </c>
      <c r="E547">
        <v>155</v>
      </c>
    </row>
    <row r="548" spans="4:5" x14ac:dyDescent="0.3">
      <c r="D548" t="s">
        <v>20</v>
      </c>
      <c r="E548">
        <v>207</v>
      </c>
    </row>
    <row r="549" spans="4:5" x14ac:dyDescent="0.3">
      <c r="D549" t="s">
        <v>20</v>
      </c>
      <c r="E549">
        <v>245</v>
      </c>
    </row>
    <row r="550" spans="4:5" x14ac:dyDescent="0.3">
      <c r="D550" t="s">
        <v>20</v>
      </c>
      <c r="E550">
        <v>1573</v>
      </c>
    </row>
    <row r="551" spans="4:5" x14ac:dyDescent="0.3">
      <c r="D551" t="s">
        <v>20</v>
      </c>
      <c r="E551">
        <v>114</v>
      </c>
    </row>
    <row r="552" spans="4:5" x14ac:dyDescent="0.3">
      <c r="D552" t="s">
        <v>20</v>
      </c>
      <c r="E552">
        <v>93</v>
      </c>
    </row>
    <row r="553" spans="4:5" x14ac:dyDescent="0.3">
      <c r="D553" t="s">
        <v>20</v>
      </c>
      <c r="E553">
        <v>1681</v>
      </c>
    </row>
    <row r="554" spans="4:5" x14ac:dyDescent="0.3">
      <c r="D554" t="s">
        <v>20</v>
      </c>
      <c r="E554">
        <v>32</v>
      </c>
    </row>
    <row r="555" spans="4:5" x14ac:dyDescent="0.3">
      <c r="D555" t="s">
        <v>20</v>
      </c>
      <c r="E555">
        <v>135</v>
      </c>
    </row>
    <row r="556" spans="4:5" x14ac:dyDescent="0.3">
      <c r="D556" t="s">
        <v>20</v>
      </c>
      <c r="E556">
        <v>140</v>
      </c>
    </row>
    <row r="557" spans="4:5" x14ac:dyDescent="0.3">
      <c r="D557" t="s">
        <v>20</v>
      </c>
      <c r="E557">
        <v>92</v>
      </c>
    </row>
    <row r="558" spans="4:5" x14ac:dyDescent="0.3">
      <c r="D558" t="s">
        <v>20</v>
      </c>
      <c r="E558">
        <v>1015</v>
      </c>
    </row>
    <row r="559" spans="4:5" x14ac:dyDescent="0.3">
      <c r="D559" t="s">
        <v>20</v>
      </c>
      <c r="E559">
        <v>323</v>
      </c>
    </row>
    <row r="560" spans="4:5" x14ac:dyDescent="0.3">
      <c r="D560" t="s">
        <v>20</v>
      </c>
      <c r="E560">
        <v>2326</v>
      </c>
    </row>
    <row r="561" spans="4:5" x14ac:dyDescent="0.3">
      <c r="D561" t="s">
        <v>20</v>
      </c>
      <c r="E561">
        <v>381</v>
      </c>
    </row>
    <row r="562" spans="4:5" x14ac:dyDescent="0.3">
      <c r="D562" t="s">
        <v>20</v>
      </c>
      <c r="E562">
        <v>480</v>
      </c>
    </row>
    <row r="563" spans="4:5" x14ac:dyDescent="0.3">
      <c r="D563" t="s">
        <v>20</v>
      </c>
      <c r="E563">
        <v>226</v>
      </c>
    </row>
    <row r="564" spans="4:5" x14ac:dyDescent="0.3">
      <c r="D564" t="s">
        <v>20</v>
      </c>
      <c r="E564">
        <v>241</v>
      </c>
    </row>
    <row r="565" spans="4:5" x14ac:dyDescent="0.3">
      <c r="D565" t="s">
        <v>20</v>
      </c>
      <c r="E565">
        <v>132</v>
      </c>
    </row>
    <row r="566" spans="4:5" x14ac:dyDescent="0.3">
      <c r="D566" t="s">
        <v>20</v>
      </c>
      <c r="E566">
        <v>2043</v>
      </c>
    </row>
  </sheetData>
  <conditionalFormatting sqref="A1">
    <cfRule type="colorScale" priority="10">
      <colorScale>
        <cfvo type="min"/>
        <cfvo type="max"/>
        <color rgb="FFFF7128"/>
        <color rgb="FFFFEF9C"/>
      </colorScale>
    </cfRule>
  </conditionalFormatting>
  <conditionalFormatting sqref="A1:A1047940">
    <cfRule type="cellIs" dxfId="7" priority="6" operator="equal">
      <formula>"canceled"</formula>
    </cfRule>
    <cfRule type="cellIs" dxfId="6" priority="7" operator="equal">
      <formula>"live"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D1">
    <cfRule type="colorScale" priority="5">
      <colorScale>
        <cfvo type="min"/>
        <cfvo type="max"/>
        <color rgb="FFFF7128"/>
        <color rgb="FFFFEF9C"/>
      </colorScale>
    </cfRule>
  </conditionalFormatting>
  <conditionalFormatting sqref="D1:D104814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B97C-57F9-44BA-AC1C-6FB22F4E5111}">
  <sheetPr codeName="Sheet3"/>
  <dimension ref="A1:H19"/>
  <sheetViews>
    <sheetView workbookViewId="0">
      <selection activeCell="B20" sqref="B2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3984375" bestFit="1" customWidth="1"/>
    <col min="8" max="8" width="18.09765625" bestFit="1" customWidth="1"/>
  </cols>
  <sheetData>
    <row r="1" spans="1:8" s="1" customFormat="1" x14ac:dyDescent="0.3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">
      <c r="A2" t="s">
        <v>2095</v>
      </c>
      <c r="B2">
        <f>COUNTIFS(Crowdfunding!G:G, "successful", Crowdfunding!D:D, " &lt; 1000")</f>
        <v>0</v>
      </c>
      <c r="C2">
        <f>COUNTIFS(Crowdfunding!H:H, "failed", Crowdfunding!E:E, " &lt; 1000")</f>
        <v>0</v>
      </c>
    </row>
    <row r="3" spans="1:8" x14ac:dyDescent="0.3">
      <c r="A3" t="s">
        <v>2096</v>
      </c>
      <c r="B3">
        <f>COUNTIFS(Crowdfunding!G:G, "successful", Crowdfunding!D:D, "1,000 to 4999")</f>
        <v>0</v>
      </c>
      <c r="C3">
        <f>COUNTIFS(Crowdfunding!H:H, "successful", Crowdfunding!E:E, "1,000 to 4999")</f>
        <v>0</v>
      </c>
    </row>
    <row r="4" spans="1:8" x14ac:dyDescent="0.3">
      <c r="A4" t="s">
        <v>2097</v>
      </c>
      <c r="B4">
        <f>COUNTIFS(Crowdfunding!G:G, "successful", Crowdfunding!D:D, " 5000 to 9999")</f>
        <v>0</v>
      </c>
      <c r="C4">
        <f>COUNTIFS(Crowdfunding!H:H, "failed", Crowdfunding!E:E, " 5000 to 9999")</f>
        <v>0</v>
      </c>
    </row>
    <row r="5" spans="1:8" x14ac:dyDescent="0.3">
      <c r="A5" t="s">
        <v>2098</v>
      </c>
      <c r="B5">
        <f>COUNTIFS(Crowdfunding!G:G, "successful", Crowdfunding!D:D, "10000 to 14999")</f>
        <v>0</v>
      </c>
      <c r="C5">
        <f>COUNTIFS(Crowdfunding!H:H, "failed", Crowdfunding!E:E, "10000 to 14999")</f>
        <v>0</v>
      </c>
    </row>
    <row r="6" spans="1:8" x14ac:dyDescent="0.3">
      <c r="A6" t="s">
        <v>2099</v>
      </c>
      <c r="B6">
        <f>COUNTIFS(Crowdfunding!G:G, "successful", Crowdfunding!D:D, "15000 to 19999")</f>
        <v>0</v>
      </c>
      <c r="C6">
        <f>COUNTIFS(Crowdfunding!H:H, "failed", Crowdfunding!E:E, "15000 to 19999")</f>
        <v>0</v>
      </c>
    </row>
    <row r="7" spans="1:8" x14ac:dyDescent="0.3">
      <c r="A7" t="s">
        <v>2100</v>
      </c>
      <c r="B7">
        <f>COUNTIFS(Crowdfunding!G:G, "successful", Crowdfunding!D:D, "20000 to 24999")</f>
        <v>0</v>
      </c>
      <c r="C7">
        <f>COUNTIFS(Crowdfunding!H:H, "failed", Crowdfunding!E:E, "20000 to 24999")</f>
        <v>0</v>
      </c>
    </row>
    <row r="8" spans="1:8" x14ac:dyDescent="0.3">
      <c r="A8" t="s">
        <v>2101</v>
      </c>
      <c r="B8">
        <f>COUNTIFS(Crowdfunding!G:G, "successful", Crowdfunding!D:D, "25000 to 29999")</f>
        <v>0</v>
      </c>
      <c r="C8">
        <f>COUNTIFS(Crowdfunding!H:H, "failed", Crowdfunding!E:E, "25000 to 29999")</f>
        <v>0</v>
      </c>
    </row>
    <row r="9" spans="1:8" x14ac:dyDescent="0.3">
      <c r="A9" t="s">
        <v>2102</v>
      </c>
      <c r="B9">
        <f>COUNTIFS(Crowdfunding!G:G, "successful", Crowdfunding!D:D, "30000 to 34999")</f>
        <v>0</v>
      </c>
      <c r="C9">
        <f>COUNTIFS(Crowdfunding!H:H, "failed", Crowdfunding!E:E, "30000 to 34999")</f>
        <v>0</v>
      </c>
    </row>
    <row r="10" spans="1:8" x14ac:dyDescent="0.3">
      <c r="A10" t="s">
        <v>2103</v>
      </c>
      <c r="B10">
        <f>COUNTIFS(Crowdfunding!G:G, "successful", Crowdfunding!D:D, "1,000 to 4999")</f>
        <v>0</v>
      </c>
      <c r="C10">
        <f>COUNTIFS(Crowdfunding!H:H, "failed", Crowdfunding!E:E, "1,000 to 4999")</f>
        <v>0</v>
      </c>
    </row>
    <row r="11" spans="1:8" x14ac:dyDescent="0.3">
      <c r="A11" t="s">
        <v>2104</v>
      </c>
      <c r="B11">
        <f>COUNTIFS(Crowdfunding!G:G, "successful", Crowdfunding!D:D, "1,000 to 4999")</f>
        <v>0</v>
      </c>
      <c r="C11">
        <f>COUNTIFS(Crowdfunding!H:H, "failed", Crowdfunding!E:E, "1,000 to 4999")</f>
        <v>0</v>
      </c>
    </row>
    <row r="12" spans="1:8" x14ac:dyDescent="0.3">
      <c r="A12" t="s">
        <v>2105</v>
      </c>
      <c r="B12">
        <f>COUNTIFS(Crowdfunding!G:G, "successful", Crowdfunding!D:D, "1,000 to 4999")</f>
        <v>0</v>
      </c>
      <c r="C12">
        <f>COUNTIFS(Crowdfunding!H:H, "failed", Crowdfunding!E:E, "1,000 to 4999")</f>
        <v>0</v>
      </c>
    </row>
    <row r="13" spans="1:8" x14ac:dyDescent="0.3">
      <c r="A13" t="s">
        <v>2106</v>
      </c>
      <c r="B13">
        <f>COUNTIFS(Crowdfunding!G:G, "successful", Crowdfunding!D:D, "1,000 to 4999")</f>
        <v>0</v>
      </c>
      <c r="C13">
        <f>COUNTIFS(Crowdfunding!H:H, "failed", Crowdfunding!E:E, "1,000 to 4999")</f>
        <v>0</v>
      </c>
    </row>
    <row r="19" spans="2:2" x14ac:dyDescent="0.3">
      <c r="B19" t="s">
        <v>2116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7E2-A477-480D-9131-0C7A65D992DA}">
  <sheetPr codeName="Sheet4"/>
  <dimension ref="A2:F15"/>
  <sheetViews>
    <sheetView workbookViewId="0">
      <selection activeCell="N23" sqref="N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8" t="s">
        <v>6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9" t="s">
        <v>2064</v>
      </c>
      <c r="E9">
        <v>4</v>
      </c>
      <c r="F9">
        <v>4</v>
      </c>
    </row>
    <row r="10" spans="1:6" x14ac:dyDescent="0.3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9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F30-FEAD-40AB-B44A-99D89E9A16CE}">
  <sheetPr codeName="Sheet5"/>
  <dimension ref="A1:F30"/>
  <sheetViews>
    <sheetView workbookViewId="0">
      <selection activeCell="A31" sqref="A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2031</v>
      </c>
      <c r="B1" t="s">
        <v>2066</v>
      </c>
    </row>
    <row r="2" spans="1:6" x14ac:dyDescent="0.3">
      <c r="A2" s="8" t="s">
        <v>6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7BB4-A75D-4E68-BCE8-3A288F279EFC}">
  <sheetPr codeName="Sheet6"/>
  <dimension ref="A1:E18"/>
  <sheetViews>
    <sheetView workbookViewId="0">
      <selection activeCell="J25" sqref="J25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  <col min="8" max="10" width="13.8984375" bestFit="1" customWidth="1"/>
    <col min="11" max="12" width="12.796875" bestFit="1" customWidth="1"/>
    <col min="13" max="19" width="13.8984375" bestFit="1" customWidth="1"/>
    <col min="20" max="21" width="12.796875" bestFit="1" customWidth="1"/>
    <col min="22" max="31" width="13.8984375" bestFit="1" customWidth="1"/>
    <col min="32" max="34" width="12.796875" bestFit="1" customWidth="1"/>
    <col min="35" max="43" width="13.8984375" bestFit="1" customWidth="1"/>
    <col min="44" max="46" width="12.796875" bestFit="1" customWidth="1"/>
    <col min="47" max="51" width="13.8984375" bestFit="1" customWidth="1"/>
    <col min="52" max="55" width="12.796875" bestFit="1" customWidth="1"/>
    <col min="56" max="64" width="13.8984375" bestFit="1" customWidth="1"/>
    <col min="65" max="66" width="12.796875" bestFit="1" customWidth="1"/>
    <col min="67" max="75" width="13.8984375" bestFit="1" customWidth="1"/>
    <col min="76" max="83" width="14.8984375" bestFit="1" customWidth="1"/>
    <col min="84" max="85" width="13.8984375" bestFit="1" customWidth="1"/>
    <col min="86" max="89" width="14.8984375" bestFit="1" customWidth="1"/>
    <col min="90" max="91" width="13.8984375" bestFit="1" customWidth="1"/>
    <col min="92" max="96" width="14.8984375" bestFit="1" customWidth="1"/>
    <col min="97" max="101" width="12.796875" bestFit="1" customWidth="1"/>
    <col min="102" max="109" width="13.8984375" bestFit="1" customWidth="1"/>
    <col min="110" max="110" width="12.796875" bestFit="1" customWidth="1"/>
    <col min="111" max="116" width="13.8984375" bestFit="1" customWidth="1"/>
    <col min="117" max="119" width="12.796875" bestFit="1" customWidth="1"/>
    <col min="120" max="122" width="13.8984375" bestFit="1" customWidth="1"/>
    <col min="123" max="126" width="12.796875" bestFit="1" customWidth="1"/>
    <col min="127" max="129" width="13.8984375" bestFit="1" customWidth="1"/>
    <col min="130" max="134" width="12.796875" bestFit="1" customWidth="1"/>
    <col min="135" max="146" width="13.8984375" bestFit="1" customWidth="1"/>
    <col min="147" max="149" width="12.796875" bestFit="1" customWidth="1"/>
    <col min="150" max="153" width="13.8984375" bestFit="1" customWidth="1"/>
    <col min="154" max="155" width="12.796875" bestFit="1" customWidth="1"/>
    <col min="156" max="161" width="13.8984375" bestFit="1" customWidth="1"/>
    <col min="162" max="162" width="12.796875" bestFit="1" customWidth="1"/>
    <col min="163" max="169" width="13.8984375" bestFit="1" customWidth="1"/>
    <col min="170" max="174" width="14.8984375" bestFit="1" customWidth="1"/>
    <col min="175" max="175" width="13.8984375" bestFit="1" customWidth="1"/>
    <col min="176" max="182" width="14.8984375" bestFit="1" customWidth="1"/>
    <col min="183" max="185" width="13.8984375" bestFit="1" customWidth="1"/>
    <col min="186" max="191" width="14.8984375" bestFit="1" customWidth="1"/>
    <col min="192" max="193" width="12.796875" bestFit="1" customWidth="1"/>
    <col min="194" max="197" width="13.8984375" bestFit="1" customWidth="1"/>
    <col min="198" max="199" width="12.796875" bestFit="1" customWidth="1"/>
    <col min="200" max="205" width="13.8984375" bestFit="1" customWidth="1"/>
    <col min="206" max="207" width="12.796875" bestFit="1" customWidth="1"/>
    <col min="208" max="214" width="13.8984375" bestFit="1" customWidth="1"/>
    <col min="215" max="216" width="12.796875" bestFit="1" customWidth="1"/>
    <col min="217" max="221" width="13.8984375" bestFit="1" customWidth="1"/>
    <col min="222" max="226" width="12.796875" bestFit="1" customWidth="1"/>
    <col min="227" max="228" width="13.8984375" bestFit="1" customWidth="1"/>
    <col min="229" max="229" width="12.796875" bestFit="1" customWidth="1"/>
    <col min="230" max="233" width="13.8984375" bestFit="1" customWidth="1"/>
    <col min="234" max="234" width="12.796875" bestFit="1" customWidth="1"/>
    <col min="235" max="238" width="13.8984375" bestFit="1" customWidth="1"/>
    <col min="239" max="239" width="12.796875" bestFit="1" customWidth="1"/>
    <col min="240" max="243" width="13.8984375" bestFit="1" customWidth="1"/>
    <col min="244" max="245" width="12.796875" bestFit="1" customWidth="1"/>
    <col min="246" max="250" width="13.8984375" bestFit="1" customWidth="1"/>
    <col min="251" max="258" width="14.8984375" bestFit="1" customWidth="1"/>
    <col min="259" max="261" width="13.8984375" bestFit="1" customWidth="1"/>
    <col min="262" max="263" width="14.8984375" bestFit="1" customWidth="1"/>
    <col min="264" max="265" width="12.796875" bestFit="1" customWidth="1"/>
    <col min="266" max="266" width="13.8984375" bestFit="1" customWidth="1"/>
    <col min="267" max="269" width="12.796875" bestFit="1" customWidth="1"/>
    <col min="270" max="273" width="13.8984375" bestFit="1" customWidth="1"/>
    <col min="274" max="278" width="12.796875" bestFit="1" customWidth="1"/>
    <col min="279" max="282" width="13.8984375" bestFit="1" customWidth="1"/>
    <col min="283" max="285" width="12.796875" bestFit="1" customWidth="1"/>
    <col min="286" max="286" width="13.8984375" bestFit="1" customWidth="1"/>
    <col min="287" max="288" width="12.796875" bestFit="1" customWidth="1"/>
    <col min="289" max="294" width="13.8984375" bestFit="1" customWidth="1"/>
    <col min="295" max="295" width="12.796875" bestFit="1" customWidth="1"/>
    <col min="296" max="300" width="13.8984375" bestFit="1" customWidth="1"/>
    <col min="301" max="301" width="12.796875" bestFit="1" customWidth="1"/>
    <col min="302" max="309" width="13.8984375" bestFit="1" customWidth="1"/>
    <col min="310" max="312" width="12.796875" bestFit="1" customWidth="1"/>
    <col min="313" max="316" width="13.8984375" bestFit="1" customWidth="1"/>
    <col min="317" max="317" width="12.796875" bestFit="1" customWidth="1"/>
    <col min="318" max="324" width="13.8984375" bestFit="1" customWidth="1"/>
    <col min="325" max="336" width="14.8984375" bestFit="1" customWidth="1"/>
    <col min="337" max="337" width="13.8984375" bestFit="1" customWidth="1"/>
    <col min="338" max="342" width="14.8984375" bestFit="1" customWidth="1"/>
    <col min="343" max="344" width="12.796875" bestFit="1" customWidth="1"/>
    <col min="345" max="362" width="13.8984375" bestFit="1" customWidth="1"/>
    <col min="363" max="364" width="12.796875" bestFit="1" customWidth="1"/>
    <col min="365" max="368" width="13.8984375" bestFit="1" customWidth="1"/>
    <col min="369" max="371" width="12.796875" bestFit="1" customWidth="1"/>
    <col min="372" max="377" width="13.8984375" bestFit="1" customWidth="1"/>
    <col min="378" max="381" width="12.796875" bestFit="1" customWidth="1"/>
    <col min="382" max="386" width="13.8984375" bestFit="1" customWidth="1"/>
    <col min="387" max="389" width="12.796875" bestFit="1" customWidth="1"/>
    <col min="390" max="396" width="13.8984375" bestFit="1" customWidth="1"/>
    <col min="397" max="398" width="12.796875" bestFit="1" customWidth="1"/>
    <col min="399" max="400" width="13.8984375" bestFit="1" customWidth="1"/>
    <col min="401" max="401" width="12.796875" bestFit="1" customWidth="1"/>
    <col min="402" max="412" width="13.8984375" bestFit="1" customWidth="1"/>
    <col min="413" max="416" width="14.8984375" bestFit="1" customWidth="1"/>
    <col min="417" max="419" width="13.8984375" bestFit="1" customWidth="1"/>
    <col min="420" max="423" width="14.8984375" bestFit="1" customWidth="1"/>
    <col min="424" max="424" width="13.8984375" bestFit="1" customWidth="1"/>
    <col min="425" max="432" width="14.8984375" bestFit="1" customWidth="1"/>
    <col min="433" max="435" width="12.796875" bestFit="1" customWidth="1"/>
    <col min="436" max="441" width="13.8984375" bestFit="1" customWidth="1"/>
    <col min="442" max="443" width="12.796875" bestFit="1" customWidth="1"/>
    <col min="444" max="450" width="13.8984375" bestFit="1" customWidth="1"/>
    <col min="451" max="451" width="12.796875" bestFit="1" customWidth="1"/>
    <col min="452" max="452" width="13.8984375" bestFit="1" customWidth="1"/>
    <col min="453" max="453" width="12.796875" bestFit="1" customWidth="1"/>
    <col min="454" max="459" width="13.8984375" bestFit="1" customWidth="1"/>
    <col min="460" max="460" width="12.796875" bestFit="1" customWidth="1"/>
    <col min="461" max="465" width="13.8984375" bestFit="1" customWidth="1"/>
    <col min="466" max="468" width="12.796875" bestFit="1" customWidth="1"/>
    <col min="469" max="475" width="13.8984375" bestFit="1" customWidth="1"/>
    <col min="476" max="479" width="12.796875" bestFit="1" customWidth="1"/>
    <col min="480" max="484" width="13.8984375" bestFit="1" customWidth="1"/>
    <col min="485" max="485" width="12.796875" bestFit="1" customWidth="1"/>
    <col min="486" max="493" width="13.8984375" bestFit="1" customWidth="1"/>
    <col min="494" max="494" width="12.796875" bestFit="1" customWidth="1"/>
    <col min="495" max="504" width="13.8984375" bestFit="1" customWidth="1"/>
    <col min="505" max="508" width="14.8984375" bestFit="1" customWidth="1"/>
    <col min="509" max="509" width="13.8984375" bestFit="1" customWidth="1"/>
    <col min="510" max="515" width="14.8984375" bestFit="1" customWidth="1"/>
    <col min="516" max="517" width="13.8984375" bestFit="1" customWidth="1"/>
    <col min="518" max="521" width="14.8984375" bestFit="1" customWidth="1"/>
    <col min="522" max="526" width="12.796875" bestFit="1" customWidth="1"/>
    <col min="527" max="530" width="13.8984375" bestFit="1" customWidth="1"/>
    <col min="531" max="533" width="12.796875" bestFit="1" customWidth="1"/>
    <col min="534" max="538" width="13.8984375" bestFit="1" customWidth="1"/>
    <col min="539" max="544" width="12.796875" bestFit="1" customWidth="1"/>
    <col min="545" max="550" width="13.8984375" bestFit="1" customWidth="1"/>
    <col min="551" max="552" width="12.796875" bestFit="1" customWidth="1"/>
    <col min="553" max="554" width="13.8984375" bestFit="1" customWidth="1"/>
    <col min="555" max="555" width="12.796875" bestFit="1" customWidth="1"/>
    <col min="556" max="566" width="13.8984375" bestFit="1" customWidth="1"/>
    <col min="567" max="569" width="12.796875" bestFit="1" customWidth="1"/>
    <col min="570" max="574" width="13.8984375" bestFit="1" customWidth="1"/>
    <col min="575" max="579" width="12.796875" bestFit="1" customWidth="1"/>
    <col min="580" max="584" width="13.8984375" bestFit="1" customWidth="1"/>
    <col min="585" max="585" width="12.796875" bestFit="1" customWidth="1"/>
    <col min="586" max="587" width="13.8984375" bestFit="1" customWidth="1"/>
    <col min="588" max="588" width="14.8984375" bestFit="1" customWidth="1"/>
    <col min="589" max="591" width="13.8984375" bestFit="1" customWidth="1"/>
    <col min="592" max="597" width="14.8984375" bestFit="1" customWidth="1"/>
    <col min="598" max="599" width="13.8984375" bestFit="1" customWidth="1"/>
    <col min="600" max="606" width="14.8984375" bestFit="1" customWidth="1"/>
    <col min="607" max="610" width="13.8984375" bestFit="1" customWidth="1"/>
    <col min="611" max="611" width="12.796875" bestFit="1" customWidth="1"/>
    <col min="612" max="619" width="13.8984375" bestFit="1" customWidth="1"/>
    <col min="620" max="622" width="12.796875" bestFit="1" customWidth="1"/>
    <col min="623" max="633" width="13.8984375" bestFit="1" customWidth="1"/>
    <col min="634" max="635" width="12.796875" bestFit="1" customWidth="1"/>
    <col min="636" max="642" width="13.8984375" bestFit="1" customWidth="1"/>
    <col min="643" max="643" width="12.796875" bestFit="1" customWidth="1"/>
    <col min="644" max="650" width="13.8984375" bestFit="1" customWidth="1"/>
    <col min="651" max="651" width="12.796875" bestFit="1" customWidth="1"/>
    <col min="652" max="659" width="13.8984375" bestFit="1" customWidth="1"/>
    <col min="660" max="662" width="12.796875" bestFit="1" customWidth="1"/>
    <col min="663" max="668" width="13.8984375" bestFit="1" customWidth="1"/>
    <col min="669" max="670" width="12.796875" bestFit="1" customWidth="1"/>
    <col min="671" max="678" width="13.8984375" bestFit="1" customWidth="1"/>
    <col min="679" max="682" width="14.8984375" bestFit="1" customWidth="1"/>
    <col min="683" max="685" width="13.8984375" bestFit="1" customWidth="1"/>
    <col min="686" max="692" width="14.8984375" bestFit="1" customWidth="1"/>
    <col min="693" max="693" width="13.8984375" bestFit="1" customWidth="1"/>
    <col min="694" max="699" width="14.8984375" bestFit="1" customWidth="1"/>
    <col min="700" max="702" width="12.796875" bestFit="1" customWidth="1"/>
    <col min="703" max="707" width="13.8984375" bestFit="1" customWidth="1"/>
    <col min="708" max="710" width="12.796875" bestFit="1" customWidth="1"/>
    <col min="711" max="715" width="13.8984375" bestFit="1" customWidth="1"/>
    <col min="716" max="718" width="12.796875" bestFit="1" customWidth="1"/>
    <col min="719" max="722" width="13.8984375" bestFit="1" customWidth="1"/>
    <col min="723" max="726" width="12.796875" bestFit="1" customWidth="1"/>
    <col min="727" max="731" width="13.8984375" bestFit="1" customWidth="1"/>
    <col min="732" max="734" width="12.796875" bestFit="1" customWidth="1"/>
    <col min="735" max="739" width="13.8984375" bestFit="1" customWidth="1"/>
    <col min="740" max="741" width="12.796875" bestFit="1" customWidth="1"/>
    <col min="742" max="746" width="13.8984375" bestFit="1" customWidth="1"/>
    <col min="747" max="747" width="12.796875" bestFit="1" customWidth="1"/>
    <col min="748" max="761" width="13.8984375" bestFit="1" customWidth="1"/>
    <col min="762" max="764" width="12.796875" bestFit="1" customWidth="1"/>
    <col min="765" max="772" width="13.8984375" bestFit="1" customWidth="1"/>
    <col min="773" max="775" width="14.8984375" bestFit="1" customWidth="1"/>
    <col min="776" max="777" width="13.8984375" bestFit="1" customWidth="1"/>
    <col min="778" max="781" width="14.8984375" bestFit="1" customWidth="1"/>
    <col min="782" max="783" width="13.8984375" bestFit="1" customWidth="1"/>
    <col min="784" max="787" width="14.8984375" bestFit="1" customWidth="1"/>
    <col min="788" max="788" width="12.796875" bestFit="1" customWidth="1"/>
    <col min="789" max="799" width="13.8984375" bestFit="1" customWidth="1"/>
    <col min="800" max="801" width="12.796875" bestFit="1" customWidth="1"/>
    <col min="802" max="805" width="13.8984375" bestFit="1" customWidth="1"/>
    <col min="806" max="807" width="12.796875" bestFit="1" customWidth="1"/>
    <col min="808" max="813" width="13.8984375" bestFit="1" customWidth="1"/>
    <col min="814" max="816" width="12.796875" bestFit="1" customWidth="1"/>
    <col min="817" max="824" width="13.8984375" bestFit="1" customWidth="1"/>
    <col min="825" max="827" width="12.796875" bestFit="1" customWidth="1"/>
    <col min="828" max="830" width="13.8984375" bestFit="1" customWidth="1"/>
    <col min="831" max="831" width="12.796875" bestFit="1" customWidth="1"/>
    <col min="832" max="837" width="13.8984375" bestFit="1" customWidth="1"/>
    <col min="838" max="841" width="12.796875" bestFit="1" customWidth="1"/>
    <col min="842" max="845" width="13.8984375" bestFit="1" customWidth="1"/>
    <col min="846" max="847" width="12.796875" bestFit="1" customWidth="1"/>
    <col min="848" max="849" width="13.8984375" bestFit="1" customWidth="1"/>
    <col min="850" max="851" width="12.796875" bestFit="1" customWidth="1"/>
    <col min="852" max="855" width="13.8984375" bestFit="1" customWidth="1"/>
    <col min="856" max="869" width="14.8984375" bestFit="1" customWidth="1"/>
    <col min="870" max="871" width="13.8984375" bestFit="1" customWidth="1"/>
    <col min="872" max="879" width="14.8984375" bestFit="1" customWidth="1"/>
    <col min="880" max="881" width="13.8984375" bestFit="1" customWidth="1"/>
    <col min="882" max="882" width="10.8984375" bestFit="1" customWidth="1"/>
  </cols>
  <sheetData>
    <row r="1" spans="1:5" x14ac:dyDescent="0.3">
      <c r="A1" s="8" t="s">
        <v>2085</v>
      </c>
      <c r="B1" t="s" vm="1">
        <v>2086</v>
      </c>
    </row>
    <row r="2" spans="1:5" x14ac:dyDescent="0.3">
      <c r="A2" s="8" t="s">
        <v>2031</v>
      </c>
      <c r="B2" t="s" vm="2">
        <v>2086</v>
      </c>
    </row>
    <row r="4" spans="1:5" x14ac:dyDescent="0.3">
      <c r="A4" s="8" t="s">
        <v>2069</v>
      </c>
      <c r="B4" s="8" t="s">
        <v>2070</v>
      </c>
    </row>
    <row r="5" spans="1:5" x14ac:dyDescent="0.3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Statistical Analysis</vt:lpstr>
      <vt:lpstr>Crowdfunding Goal Analysis</vt:lpstr>
      <vt:lpstr>Category</vt:lpstr>
      <vt:lpstr>Sub-category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Donna Das</cp:lastModifiedBy>
  <dcterms:created xsi:type="dcterms:W3CDTF">2021-09-29T18:52:28Z</dcterms:created>
  <dcterms:modified xsi:type="dcterms:W3CDTF">2023-03-10T04:26:13Z</dcterms:modified>
</cp:coreProperties>
</file>