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lpy\Helpy Report PDF\NewAutomateReport\"/>
    </mc:Choice>
  </mc:AlternateContent>
  <bookViews>
    <workbookView xWindow="0" yWindow="0" windowWidth="28800" windowHeight="12180"/>
  </bookViews>
  <sheets>
    <sheet name="AARD-HVL" sheetId="1" r:id="rId1"/>
    <sheet name="Отгонтэнгэр" sheetId="2" r:id="rId2"/>
    <sheet name="Ард Сек" sheetId="3" r:id="rId3"/>
    <sheet name="АТД 2025" sheetId="4" r:id="rId4"/>
  </sheets>
  <calcPr calcId="162913"/>
</workbook>
</file>

<file path=xl/calcChain.xml><?xml version="1.0" encoding="utf-8"?>
<calcChain xmlns="http://schemas.openxmlformats.org/spreadsheetml/2006/main">
  <c r="AI42" i="4" l="1"/>
  <c r="AH42" i="4"/>
  <c r="F42" i="4"/>
  <c r="E42" i="4"/>
  <c r="D42" i="4"/>
  <c r="C42" i="4"/>
  <c r="M41" i="4"/>
  <c r="E41" i="4"/>
  <c r="AO40" i="4"/>
  <c r="AP40" i="4" s="1"/>
  <c r="AN40" i="4"/>
  <c r="AE40" i="4"/>
  <c r="K40" i="4"/>
  <c r="L40" i="4" s="1"/>
  <c r="J40" i="4"/>
  <c r="E40" i="4"/>
  <c r="AQ39" i="4"/>
  <c r="AP39" i="4"/>
  <c r="AO39" i="4"/>
  <c r="AN39" i="4"/>
  <c r="AE39" i="4"/>
  <c r="AC39" i="4"/>
  <c r="AD39" i="4" s="1"/>
  <c r="AB39" i="4"/>
  <c r="E39" i="4"/>
  <c r="AD38" i="4"/>
  <c r="S38" i="4"/>
  <c r="L38" i="4"/>
  <c r="E38" i="4"/>
  <c r="AD37" i="4"/>
  <c r="X37" i="4"/>
  <c r="R37" i="4"/>
  <c r="L37" i="4"/>
  <c r="E37" i="4"/>
  <c r="AJ36" i="4"/>
  <c r="X36" i="4"/>
  <c r="S36" i="4"/>
  <c r="Q36" i="4"/>
  <c r="R36" i="4" s="1"/>
  <c r="P36" i="4"/>
  <c r="L36" i="4"/>
  <c r="E36" i="4"/>
  <c r="AK35" i="4"/>
  <c r="AJ35" i="4"/>
  <c r="AI35" i="4"/>
  <c r="AI39" i="4" s="1"/>
  <c r="AH35" i="4"/>
  <c r="AD35" i="4"/>
  <c r="L35" i="4"/>
  <c r="E35" i="4"/>
  <c r="AJ34" i="4"/>
  <c r="AD34" i="4"/>
  <c r="Y34" i="4"/>
  <c r="W34" i="4"/>
  <c r="X34" i="4" s="1"/>
  <c r="V34" i="4"/>
  <c r="L34" i="4"/>
  <c r="F34" i="4"/>
  <c r="E34" i="4"/>
  <c r="D34" i="4"/>
  <c r="C34" i="4"/>
  <c r="AQ33" i="4"/>
  <c r="AO33" i="4"/>
  <c r="AP33" i="4" s="1"/>
  <c r="AN33" i="4"/>
  <c r="AJ33" i="4"/>
  <c r="X33" i="4"/>
  <c r="R33" i="4"/>
  <c r="L33" i="4"/>
  <c r="E33" i="4"/>
  <c r="AJ32" i="4"/>
  <c r="AD32" i="4"/>
  <c r="R32" i="4"/>
  <c r="M32" i="4"/>
  <c r="K32" i="4"/>
  <c r="L32" i="4" s="1"/>
  <c r="J32" i="4"/>
  <c r="E32" i="4"/>
  <c r="AJ31" i="4"/>
  <c r="AE31" i="4"/>
  <c r="AD31" i="4"/>
  <c r="AC31" i="4"/>
  <c r="AB31" i="4"/>
  <c r="X31" i="4"/>
  <c r="R31" i="4"/>
  <c r="L31" i="4"/>
  <c r="E31" i="4"/>
  <c r="AJ30" i="4"/>
  <c r="AD30" i="4"/>
  <c r="R30" i="4"/>
  <c r="L30" i="4"/>
  <c r="E30" i="4"/>
  <c r="AJ29" i="4"/>
  <c r="AD29" i="4"/>
  <c r="X29" i="4"/>
  <c r="R29" i="4"/>
  <c r="L29" i="4"/>
  <c r="E29" i="4"/>
  <c r="AJ28" i="4"/>
  <c r="AD28" i="4"/>
  <c r="X28" i="4"/>
  <c r="S28" i="4"/>
  <c r="Q28" i="4"/>
  <c r="R28" i="4" s="1"/>
  <c r="P28" i="4"/>
  <c r="L28" i="4"/>
  <c r="E28" i="4"/>
  <c r="AK27" i="4"/>
  <c r="AI27" i="4"/>
  <c r="AJ27" i="4" s="1"/>
  <c r="AH27" i="4"/>
  <c r="AH39" i="4" s="1"/>
  <c r="X27" i="4"/>
  <c r="R27" i="4"/>
  <c r="L27" i="4"/>
  <c r="E27" i="4"/>
  <c r="AJ26" i="4"/>
  <c r="AD26" i="4"/>
  <c r="Y26" i="4"/>
  <c r="X26" i="4"/>
  <c r="W26" i="4"/>
  <c r="V26" i="4"/>
  <c r="R26" i="4"/>
  <c r="L26" i="4"/>
  <c r="F26" i="4"/>
  <c r="D26" i="4"/>
  <c r="E26" i="4" s="1"/>
  <c r="C26" i="4"/>
  <c r="C43" i="4" s="1"/>
  <c r="AQ25" i="4"/>
  <c r="AQ40" i="4" s="1"/>
  <c r="AP25" i="4"/>
  <c r="AO25" i="4"/>
  <c r="AN25" i="4"/>
  <c r="AJ25" i="4"/>
  <c r="AD25" i="4"/>
  <c r="X25" i="4"/>
  <c r="R25" i="4"/>
  <c r="L25" i="4"/>
  <c r="E25" i="4"/>
  <c r="AJ24" i="4"/>
  <c r="AD24" i="4"/>
  <c r="X24" i="4"/>
  <c r="R24" i="4"/>
  <c r="M24" i="4"/>
  <c r="L24" i="4"/>
  <c r="K24" i="4"/>
  <c r="J24" i="4"/>
  <c r="E24" i="4"/>
  <c r="AJ23" i="4"/>
  <c r="AE23" i="4"/>
  <c r="AC23" i="4"/>
  <c r="AD23" i="4" s="1"/>
  <c r="AB23" i="4"/>
  <c r="X23" i="4"/>
  <c r="L23" i="4"/>
  <c r="E23" i="4"/>
  <c r="AJ22" i="4"/>
  <c r="X22" i="4"/>
  <c r="R22" i="4"/>
  <c r="L22" i="4"/>
  <c r="E22" i="4"/>
  <c r="AJ21" i="4"/>
  <c r="X21" i="4"/>
  <c r="R21" i="4"/>
  <c r="L21" i="4"/>
  <c r="E21" i="4"/>
  <c r="X20" i="4"/>
  <c r="S20" i="4"/>
  <c r="R20" i="4"/>
  <c r="Q20" i="4"/>
  <c r="P20" i="4"/>
  <c r="L20" i="4"/>
  <c r="AK19" i="4"/>
  <c r="AI19" i="4"/>
  <c r="AJ19" i="4" s="1"/>
  <c r="AH19" i="4"/>
  <c r="AD19" i="4"/>
  <c r="X19" i="4"/>
  <c r="R19" i="4"/>
  <c r="L19" i="4"/>
  <c r="AJ18" i="4"/>
  <c r="AD18" i="4"/>
  <c r="Y18" i="4"/>
  <c r="W18" i="4"/>
  <c r="X18" i="4" s="1"/>
  <c r="V18" i="4"/>
  <c r="R18" i="4"/>
  <c r="L18" i="4"/>
  <c r="F18" i="4"/>
  <c r="F43" i="4" s="1"/>
  <c r="E18" i="4"/>
  <c r="D18" i="4"/>
  <c r="D43" i="4" s="1"/>
  <c r="C18" i="4"/>
  <c r="AQ17" i="4"/>
  <c r="AO17" i="4"/>
  <c r="AP17" i="4" s="1"/>
  <c r="AN17" i="4"/>
  <c r="AJ17" i="4"/>
  <c r="X17" i="4"/>
  <c r="R17" i="4"/>
  <c r="L17" i="4"/>
  <c r="E17" i="4"/>
  <c r="AP16" i="4"/>
  <c r="AJ16" i="4"/>
  <c r="AD16" i="4"/>
  <c r="X16" i="4"/>
  <c r="R16" i="4"/>
  <c r="M16" i="4"/>
  <c r="K16" i="4"/>
  <c r="L16" i="4" s="1"/>
  <c r="J16" i="4"/>
  <c r="E16" i="4"/>
  <c r="AP15" i="4"/>
  <c r="AE15" i="4"/>
  <c r="AD15" i="4"/>
  <c r="AC15" i="4"/>
  <c r="AB15" i="4"/>
  <c r="X15" i="4"/>
  <c r="R15" i="4"/>
  <c r="L15" i="4"/>
  <c r="E15" i="4"/>
  <c r="AP14" i="4"/>
  <c r="AD14" i="4"/>
  <c r="X14" i="4"/>
  <c r="R14" i="4"/>
  <c r="L14" i="4"/>
  <c r="E14" i="4"/>
  <c r="AD13" i="4"/>
  <c r="X13" i="4"/>
  <c r="R13" i="4"/>
  <c r="L13" i="4"/>
  <c r="E13" i="4"/>
  <c r="AP12" i="4"/>
  <c r="X12" i="4"/>
  <c r="S12" i="4"/>
  <c r="Q12" i="4"/>
  <c r="Q38" i="4" s="1"/>
  <c r="P12" i="4"/>
  <c r="P38" i="4" s="1"/>
  <c r="P40" i="4" s="1"/>
  <c r="L12" i="4"/>
  <c r="AP11" i="4"/>
  <c r="AK11" i="4"/>
  <c r="AK39" i="4" s="1"/>
  <c r="AJ11" i="4"/>
  <c r="AI11" i="4"/>
  <c r="AH11" i="4"/>
  <c r="AD11" i="4"/>
  <c r="X11" i="4"/>
  <c r="R11" i="4"/>
  <c r="L11" i="4"/>
  <c r="AJ10" i="4"/>
  <c r="Y10" i="4"/>
  <c r="Y39" i="4" s="1"/>
  <c r="X10" i="4"/>
  <c r="W10" i="4"/>
  <c r="W39" i="4" s="1"/>
  <c r="V10" i="4"/>
  <c r="V39" i="4" s="1"/>
  <c r="R10" i="4"/>
  <c r="L10" i="4"/>
  <c r="AQ9" i="4"/>
  <c r="AO9" i="4"/>
  <c r="AP9" i="4" s="1"/>
  <c r="AN9" i="4"/>
  <c r="AJ9" i="4"/>
  <c r="AD9" i="4"/>
  <c r="X9" i="4"/>
  <c r="R9" i="4"/>
  <c r="L9" i="4"/>
  <c r="AP8" i="4"/>
  <c r="AJ8" i="4"/>
  <c r="AD8" i="4"/>
  <c r="X8" i="4"/>
  <c r="R8" i="4"/>
  <c r="M8" i="4"/>
  <c r="K8" i="4"/>
  <c r="L8" i="4" s="1"/>
  <c r="J8" i="4"/>
  <c r="J41" i="4" s="1"/>
  <c r="L41" i="4" s="1"/>
  <c r="AP7" i="4"/>
  <c r="AJ7" i="4"/>
  <c r="AE7" i="4"/>
  <c r="AC7" i="4"/>
  <c r="AC40" i="4" s="1"/>
  <c r="AB7" i="4"/>
  <c r="AB40" i="4" s="1"/>
  <c r="X7" i="4"/>
  <c r="R7" i="4"/>
  <c r="L7" i="4"/>
  <c r="AP6" i="4"/>
  <c r="AD6" i="4"/>
  <c r="X6" i="4"/>
  <c r="R6" i="4"/>
  <c r="L6" i="4"/>
  <c r="AP5" i="4"/>
  <c r="AD5" i="4"/>
  <c r="X5" i="4"/>
  <c r="R5" i="4"/>
  <c r="L5" i="4"/>
  <c r="X4" i="4"/>
  <c r="L4" i="4"/>
  <c r="E13" i="2"/>
  <c r="F12" i="2"/>
  <c r="D12" i="2"/>
  <c r="E12" i="2" s="1"/>
  <c r="C12" i="2"/>
  <c r="E11" i="2"/>
  <c r="E8" i="2"/>
  <c r="E7" i="2"/>
  <c r="E6" i="2"/>
  <c r="E5" i="2"/>
  <c r="E4" i="2"/>
  <c r="E3" i="2"/>
  <c r="F9" i="1"/>
  <c r="D9" i="1"/>
  <c r="E9" i="1" s="1"/>
  <c r="C9" i="1"/>
  <c r="E8" i="1"/>
  <c r="E7" i="1"/>
  <c r="E6" i="1"/>
  <c r="E5" i="1"/>
  <c r="E4" i="1"/>
  <c r="E3" i="1"/>
  <c r="E43" i="4" l="1"/>
  <c r="AJ39" i="4"/>
  <c r="AD40" i="4"/>
  <c r="X39" i="4"/>
  <c r="R38" i="4"/>
  <c r="Q40" i="4"/>
  <c r="R40" i="4" s="1"/>
  <c r="R12" i="4"/>
  <c r="AD7" i="4"/>
</calcChain>
</file>

<file path=xl/sharedStrings.xml><?xml version="1.0" encoding="utf-8"?>
<sst xmlns="http://schemas.openxmlformats.org/spreadsheetml/2006/main" count="75" uniqueCount="28">
  <si>
    <t>AARD-HVL</t>
  </si>
  <si>
    <t xml:space="preserve">Огноо </t>
  </si>
  <si>
    <t>Залгалт</t>
  </si>
  <si>
    <t>Амжилттай</t>
  </si>
  <si>
    <t>SR</t>
  </si>
  <si>
    <t>Утсаа аваагүй</t>
  </si>
  <si>
    <t>Нийт</t>
  </si>
  <si>
    <t>Отгонтэнгэр</t>
  </si>
  <si>
    <t xml:space="preserve">Нийт </t>
  </si>
  <si>
    <t>Тэтгэврийн хуримтлал идэвхжүүлэлт</t>
  </si>
  <si>
    <t>ячёс</t>
  </si>
  <si>
    <t>7 хоног үр дүн 3/31-4/06</t>
  </si>
  <si>
    <t>5/5-5/11</t>
  </si>
  <si>
    <t>7 хоног үр дүн 4/7-4/13</t>
  </si>
  <si>
    <t>5/12-5/18</t>
  </si>
  <si>
    <t>7 хоног үр дүн 4/14-4/20</t>
  </si>
  <si>
    <t>7 хоног үр дүн 4/21-4/27</t>
  </si>
  <si>
    <t>5/19-5/25</t>
  </si>
  <si>
    <t>5/26-06/01</t>
  </si>
  <si>
    <t>Нийт 6-р сар</t>
  </si>
  <si>
    <t>7 хоног үр дүн 4/28-5/4</t>
  </si>
  <si>
    <t>Нийт 7-р сар</t>
  </si>
  <si>
    <t>Нийт 9-р сар</t>
  </si>
  <si>
    <t>Нийт 8-р сар</t>
  </si>
  <si>
    <t>Нийт 10-р сар</t>
  </si>
  <si>
    <t>Нийт 5-р сар</t>
  </si>
  <si>
    <t>Нийт 4-р сар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</si>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</sst>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2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0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3"/>
      <color theme="1"/>
      <name val="Calibri"/>
    </font>
    <font>
      <sz val="12"/>
      <color theme="1"/>
      <name val="Calibri"/>
    </font>
    <font>
      <b/>
      <sz val="12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10" fontId="9" fillId="0" borderId="0" xfId="0" applyNumberFormat="1" applyFont="1"/>
    <xf numFmtId="0" fontId="9" fillId="0" borderId="0" xfId="0" applyFont="1" applyAlignment="1"/>
    <xf numFmtId="164" fontId="1" fillId="3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9" fontId="12" fillId="0" borderId="4" xfId="0" applyNumberFormat="1" applyFont="1" applyBorder="1" applyAlignment="1">
      <alignment horizontal="center"/>
    </xf>
    <xf numFmtId="164" fontId="9" fillId="0" borderId="0" xfId="0" applyNumberFormat="1" applyFont="1" applyAlignment="1"/>
    <xf numFmtId="9" fontId="9" fillId="0" borderId="0" xfId="0" applyNumberFormat="1" applyFont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14" fillId="3" borderId="0" xfId="0" applyNumberFormat="1" applyFont="1" applyFill="1" applyAlignment="1">
      <alignment horizontal="center"/>
    </xf>
    <xf numFmtId="0" fontId="14" fillId="0" borderId="4" xfId="0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9" fontId="6" fillId="3" borderId="6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wrapText="1"/>
    </xf>
    <xf numFmtId="164" fontId="5" fillId="3" borderId="7" xfId="0" applyNumberFormat="1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164" fontId="5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9" fontId="6" fillId="6" borderId="6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wrapText="1"/>
    </xf>
    <xf numFmtId="164" fontId="3" fillId="3" borderId="4" xfId="0" applyNumberFormat="1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/>
    </xf>
    <xf numFmtId="9" fontId="16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/>
    </xf>
    <xf numFmtId="9" fontId="6" fillId="5" borderId="6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9" fontId="6" fillId="8" borderId="4" xfId="0" applyNumberFormat="1" applyFont="1" applyFill="1" applyBorder="1" applyAlignment="1">
      <alignment horizontal="center" vertical="center"/>
    </xf>
    <xf numFmtId="9" fontId="6" fillId="3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13" fillId="4" borderId="4" xfId="0" applyFont="1" applyFill="1" applyBorder="1" applyAlignment="1">
      <alignment horizontal="center" wrapText="1"/>
    </xf>
    <xf numFmtId="0" fontId="15" fillId="7" borderId="5" xfId="0" applyFont="1" applyFill="1" applyBorder="1" applyAlignment="1">
      <alignment horizontal="center" vertical="center" wrapText="1"/>
    </xf>
    <xf numFmtId="9" fontId="16" fillId="7" borderId="3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164" fontId="5" fillId="9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wrapText="1"/>
    </xf>
    <xf numFmtId="0" fontId="15" fillId="7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9" fontId="6" fillId="10" borderId="5" xfId="0" applyNumberFormat="1" applyFont="1" applyFill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wrapText="1"/>
    </xf>
    <xf numFmtId="0" fontId="15" fillId="9" borderId="5" xfId="0" applyFont="1" applyFill="1" applyBorder="1" applyAlignment="1">
      <alignment horizontal="center" vertical="center"/>
    </xf>
    <xf numFmtId="9" fontId="16" fillId="9" borderId="6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wrapText="1"/>
    </xf>
    <xf numFmtId="164" fontId="5" fillId="5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9" fontId="6" fillId="11" borderId="6" xfId="0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9" fontId="6" fillId="9" borderId="6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9" fontId="6" fillId="12" borderId="6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9" fontId="5" fillId="3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9" fontId="14" fillId="3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9" fontId="16" fillId="5" borderId="6" xfId="0" applyNumberFormat="1" applyFont="1" applyFill="1" applyBorder="1" applyAlignment="1">
      <alignment horizontal="center" vertical="center"/>
    </xf>
    <xf numFmtId="164" fontId="14" fillId="13" borderId="4" xfId="0" applyNumberFormat="1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 vertical="center"/>
    </xf>
    <xf numFmtId="9" fontId="6" fillId="13" borderId="6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10" fontId="6" fillId="2" borderId="5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9" fontId="14" fillId="11" borderId="4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vertical="center"/>
    </xf>
    <xf numFmtId="9" fontId="7" fillId="14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9" fontId="18" fillId="3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9" fontId="18" fillId="3" borderId="6" xfId="0" applyNumberFormat="1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9" fontId="18" fillId="6" borderId="6" xfId="0" applyNumberFormat="1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 wrapText="1"/>
    </xf>
    <xf numFmtId="9" fontId="19" fillId="14" borderId="4" xfId="0" applyNumberFormat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/>
    </xf>
    <xf numFmtId="9" fontId="18" fillId="1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/>
    </xf>
    <xf numFmtId="9" fontId="19" fillId="16" borderId="4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13" fillId="13" borderId="4" xfId="0" applyFont="1" applyFill="1" applyBorder="1" applyAlignment="1">
      <alignment horizontal="center" vertical="center"/>
    </xf>
    <xf numFmtId="0" fontId="9" fillId="0" borderId="0" xfId="0" applyFont="1"/>
    <xf numFmtId="0" fontId="7" fillId="14" borderId="4" xfId="0" applyFont="1" applyFill="1" applyBorder="1" applyAlignment="1"/>
    <xf numFmtId="0" fontId="7" fillId="14" borderId="4" xfId="0" applyFont="1" applyFill="1" applyBorder="1" applyAlignment="1">
      <alignment horizontal="center"/>
    </xf>
    <xf numFmtId="9" fontId="7" fillId="14" borderId="4" xfId="0" applyNumberFormat="1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tabSelected="1" workbookViewId="0">
      <pane ySplit="2" topLeftCell="A3" activePane="bottomLeft" state="frozen"/>
      <selection pane="bottomLeft" activeCell="L14" sqref="L14"/>
    </sheetView>
  </sheetViews>
  <sheetFormatPr defaultColWidth="12.5703125" defaultRowHeight="15.75" customHeight="1" x14ac:dyDescent="0.2"/>
  <sheetData>
    <row r="1" spans="1:6" x14ac:dyDescent="0.2">
      <c r="A1" s="1"/>
      <c r="B1" s="142" t="s">
        <v>0</v>
      </c>
      <c r="C1" s="143"/>
      <c r="D1" s="143"/>
      <c r="E1" s="143"/>
      <c r="F1" s="144"/>
    </row>
    <row r="2" spans="1:6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">
      <c r="A3" s="4"/>
      <c r="B3" s="5">
        <v>45797</v>
      </c>
      <c r="C3" s="6">
        <v>147</v>
      </c>
      <c r="D3" s="6">
        <v>64</v>
      </c>
      <c r="E3" s="7">
        <f t="shared" ref="E3:E9" si="0">D3/C3</f>
        <v>0.43537414965986393</v>
      </c>
      <c r="F3" s="8">
        <v>29</v>
      </c>
    </row>
    <row r="4" spans="1:6" x14ac:dyDescent="0.2">
      <c r="A4" s="4"/>
      <c r="B4" s="5">
        <v>45798</v>
      </c>
      <c r="C4" s="6">
        <v>239</v>
      </c>
      <c r="D4" s="6">
        <v>125</v>
      </c>
      <c r="E4" s="7">
        <f t="shared" si="0"/>
        <v>0.52301255230125521</v>
      </c>
      <c r="F4" s="8">
        <v>39</v>
      </c>
    </row>
    <row r="5" spans="1:6" x14ac:dyDescent="0.2">
      <c r="A5" s="4"/>
      <c r="B5" s="5">
        <v>45799</v>
      </c>
      <c r="C5" s="6">
        <v>141</v>
      </c>
      <c r="D5" s="6">
        <v>71</v>
      </c>
      <c r="E5" s="7">
        <f t="shared" si="0"/>
        <v>0.50354609929078009</v>
      </c>
      <c r="F5" s="8">
        <v>25</v>
      </c>
    </row>
    <row r="6" spans="1:6" x14ac:dyDescent="0.2">
      <c r="A6" s="4"/>
      <c r="B6" s="5">
        <v>45800</v>
      </c>
      <c r="C6" s="6">
        <v>239</v>
      </c>
      <c r="D6" s="6">
        <v>122</v>
      </c>
      <c r="E6" s="7">
        <f t="shared" si="0"/>
        <v>0.5104602510460251</v>
      </c>
      <c r="F6" s="8">
        <v>38</v>
      </c>
    </row>
    <row r="7" spans="1:6" x14ac:dyDescent="0.2">
      <c r="A7" s="4"/>
      <c r="B7" s="5">
        <v>45801</v>
      </c>
      <c r="C7" s="6">
        <v>79</v>
      </c>
      <c r="D7" s="6">
        <v>33</v>
      </c>
      <c r="E7" s="7">
        <f t="shared" si="0"/>
        <v>0.41772151898734178</v>
      </c>
      <c r="F7" s="8">
        <v>16</v>
      </c>
    </row>
    <row r="8" spans="1:6" x14ac:dyDescent="0.2">
      <c r="A8" s="4"/>
      <c r="B8" s="5">
        <v>45802</v>
      </c>
      <c r="C8" s="6">
        <v>126</v>
      </c>
      <c r="D8" s="6">
        <v>54</v>
      </c>
      <c r="E8" s="7">
        <f t="shared" si="0"/>
        <v>0.42857142857142855</v>
      </c>
      <c r="F8" s="8">
        <v>26</v>
      </c>
    </row>
    <row r="9" spans="1:6" ht="15.75" customHeight="1" x14ac:dyDescent="0.25">
      <c r="A9" s="4"/>
      <c r="B9" s="9" t="s">
        <v>6</v>
      </c>
      <c r="C9" s="10">
        <f t="shared" ref="C9:D9" si="1">SUM(C3:C8)</f>
        <v>971</v>
      </c>
      <c r="D9" s="10">
        <f t="shared" si="1"/>
        <v>469</v>
      </c>
      <c r="E9" s="11">
        <f t="shared" si="0"/>
        <v>0.48300720906282185</v>
      </c>
      <c r="F9" s="10">
        <f>SUM(F3:F8)</f>
        <v>173</v>
      </c>
    </row>
    <row r="11" spans="1:6" x14ac:dyDescent="0.2">
      <c r="E11" s="12"/>
    </row>
    <row r="17" spans="8:9" x14ac:dyDescent="0.2">
      <c r="H17" s="12"/>
    </row>
    <row r="25" spans="8:9" x14ac:dyDescent="0.2">
      <c r="I25" s="13">
        <v>7756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F13"/>
  <sheetViews>
    <sheetView workbookViewId="0"/>
  </sheetViews>
  <sheetFormatPr defaultColWidth="12.5703125" defaultRowHeight="15.75" customHeight="1" x14ac:dyDescent="0.2"/>
  <sheetData>
    <row r="1" spans="2:6" x14ac:dyDescent="0.2">
      <c r="B1" s="142" t="s">
        <v>7</v>
      </c>
      <c r="C1" s="143"/>
      <c r="D1" s="143"/>
      <c r="E1" s="143"/>
      <c r="F1" s="144"/>
    </row>
    <row r="2" spans="2:6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5.75" customHeight="1" x14ac:dyDescent="0.25">
      <c r="B3" s="14">
        <v>45818</v>
      </c>
      <c r="C3" s="15">
        <v>85</v>
      </c>
      <c r="D3" s="15">
        <v>4</v>
      </c>
      <c r="E3" s="16">
        <f t="shared" ref="E3:E8" si="0">D3/C3</f>
        <v>4.7058823529411764E-2</v>
      </c>
      <c r="F3" s="17">
        <v>22</v>
      </c>
    </row>
    <row r="4" spans="2:6" ht="15.75" customHeight="1" x14ac:dyDescent="0.25">
      <c r="B4" s="14">
        <v>45831</v>
      </c>
      <c r="C4" s="15">
        <v>174</v>
      </c>
      <c r="D4" s="15">
        <v>121</v>
      </c>
      <c r="E4" s="16">
        <f t="shared" si="0"/>
        <v>0.6954022988505747</v>
      </c>
      <c r="F4" s="17">
        <v>34</v>
      </c>
    </row>
    <row r="5" spans="2:6" ht="15.75" customHeight="1" x14ac:dyDescent="0.25">
      <c r="B5" s="14">
        <v>45832</v>
      </c>
      <c r="C5" s="15">
        <v>134</v>
      </c>
      <c r="D5" s="15">
        <v>97</v>
      </c>
      <c r="E5" s="16">
        <f t="shared" si="0"/>
        <v>0.72388059701492535</v>
      </c>
      <c r="F5" s="17">
        <v>11</v>
      </c>
    </row>
    <row r="6" spans="2:6" ht="15.75" customHeight="1" x14ac:dyDescent="0.25">
      <c r="B6" s="14">
        <v>45833</v>
      </c>
      <c r="C6" s="15">
        <v>190</v>
      </c>
      <c r="D6" s="15">
        <v>105</v>
      </c>
      <c r="E6" s="16">
        <f t="shared" si="0"/>
        <v>0.55263157894736847</v>
      </c>
      <c r="F6" s="17">
        <v>46</v>
      </c>
    </row>
    <row r="7" spans="2:6" ht="15.75" customHeight="1" x14ac:dyDescent="0.25">
      <c r="B7" s="14">
        <v>45834</v>
      </c>
      <c r="C7" s="15">
        <v>113</v>
      </c>
      <c r="D7" s="15">
        <v>70</v>
      </c>
      <c r="E7" s="16">
        <f t="shared" si="0"/>
        <v>0.61946902654867253</v>
      </c>
      <c r="F7" s="17">
        <v>25</v>
      </c>
    </row>
    <row r="8" spans="2:6" ht="15.75" customHeight="1" x14ac:dyDescent="0.25">
      <c r="B8" s="14">
        <v>45835</v>
      </c>
      <c r="C8" s="15">
        <v>114</v>
      </c>
      <c r="D8" s="15">
        <v>73</v>
      </c>
      <c r="E8" s="16">
        <f t="shared" si="0"/>
        <v>0.64035087719298245</v>
      </c>
      <c r="F8" s="15">
        <v>19</v>
      </c>
    </row>
    <row r="9" spans="2:6" ht="15.75" customHeight="1" x14ac:dyDescent="0.25">
      <c r="B9" s="14">
        <v>45836</v>
      </c>
      <c r="C9" s="15">
        <v>0</v>
      </c>
      <c r="D9" s="15">
        <v>0</v>
      </c>
      <c r="E9" s="16">
        <v>0</v>
      </c>
      <c r="F9" s="15">
        <v>0</v>
      </c>
    </row>
    <row r="10" spans="2:6" x14ac:dyDescent="0.2">
      <c r="B10" s="18">
        <v>45837</v>
      </c>
      <c r="C10" s="19">
        <v>0</v>
      </c>
      <c r="D10" s="19">
        <v>0</v>
      </c>
      <c r="E10" s="16">
        <v>0</v>
      </c>
      <c r="F10" s="19">
        <v>0</v>
      </c>
    </row>
    <row r="11" spans="2:6" x14ac:dyDescent="0.2">
      <c r="B11" s="18">
        <v>45838</v>
      </c>
      <c r="C11" s="19">
        <v>124</v>
      </c>
      <c r="D11" s="19">
        <v>75</v>
      </c>
      <c r="E11" s="16">
        <f t="shared" ref="E11:E13" si="1">D11/C11</f>
        <v>0.60483870967741937</v>
      </c>
      <c r="F11" s="19">
        <v>32</v>
      </c>
    </row>
    <row r="12" spans="2:6" ht="15.75" customHeight="1" x14ac:dyDescent="0.25">
      <c r="B12" s="20" t="s">
        <v>8</v>
      </c>
      <c r="C12" s="21">
        <f t="shared" ref="C12:D12" si="2">SUM(C3:C11)</f>
        <v>934</v>
      </c>
      <c r="D12" s="21">
        <f t="shared" si="2"/>
        <v>545</v>
      </c>
      <c r="E12" s="22">
        <f t="shared" si="1"/>
        <v>0.58351177730192716</v>
      </c>
      <c r="F12" s="21">
        <f>SUM(F3:F11)</f>
        <v>189</v>
      </c>
    </row>
    <row r="13" spans="2:6" x14ac:dyDescent="0.2">
      <c r="B13" s="23">
        <v>45876</v>
      </c>
      <c r="C13" s="13">
        <v>128</v>
      </c>
      <c r="D13" s="13">
        <v>57</v>
      </c>
      <c r="E13" s="24">
        <f t="shared" si="1"/>
        <v>0.4453125</v>
      </c>
      <c r="F13" s="13">
        <v>28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52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1" width="9" hidden="1" customWidth="1"/>
    <col min="2" max="2" width="8.140625" hidden="1" customWidth="1"/>
    <col min="3" max="7" width="12.5703125" hidden="1"/>
    <col min="8" max="9" width="8.140625" hidden="1" customWidth="1"/>
    <col min="10" max="25" width="12.5703125" hidden="1"/>
    <col min="27" max="31" width="12.5703125" hidden="1"/>
  </cols>
  <sheetData>
    <row r="1" spans="1:43" ht="19.5" customHeight="1" x14ac:dyDescent="0.2">
      <c r="A1" s="25"/>
      <c r="B1" s="26"/>
      <c r="C1" s="26"/>
      <c r="D1" s="26"/>
      <c r="E1" s="26"/>
      <c r="F1" s="26"/>
      <c r="H1" s="26"/>
      <c r="I1" s="26"/>
      <c r="J1" s="26"/>
      <c r="K1" s="26"/>
      <c r="L1" s="26"/>
      <c r="M1" s="26"/>
    </row>
    <row r="2" spans="1:43" ht="19.5" customHeight="1" x14ac:dyDescent="0.2">
      <c r="A2" s="25"/>
      <c r="B2" s="142" t="s">
        <v>9</v>
      </c>
      <c r="C2" s="143"/>
      <c r="D2" s="143"/>
      <c r="E2" s="143"/>
      <c r="F2" s="144"/>
      <c r="H2" s="1"/>
      <c r="I2" s="142" t="s">
        <v>9</v>
      </c>
      <c r="J2" s="143"/>
      <c r="K2" s="143"/>
      <c r="L2" s="143"/>
      <c r="M2" s="144"/>
      <c r="O2" s="142" t="s">
        <v>9</v>
      </c>
      <c r="P2" s="143"/>
      <c r="Q2" s="143"/>
      <c r="R2" s="143"/>
      <c r="S2" s="144"/>
      <c r="U2" s="142" t="s">
        <v>9</v>
      </c>
      <c r="V2" s="143"/>
      <c r="W2" s="143"/>
      <c r="X2" s="143"/>
      <c r="Y2" s="144"/>
      <c r="AA2" s="142" t="s">
        <v>9</v>
      </c>
      <c r="AB2" s="143"/>
      <c r="AC2" s="143"/>
      <c r="AD2" s="143"/>
      <c r="AE2" s="144"/>
      <c r="AG2" s="142" t="s">
        <v>9</v>
      </c>
      <c r="AH2" s="143"/>
      <c r="AI2" s="143"/>
      <c r="AJ2" s="143"/>
      <c r="AK2" s="144"/>
      <c r="AM2" s="142" t="s">
        <v>9</v>
      </c>
      <c r="AN2" s="143"/>
      <c r="AO2" s="143"/>
      <c r="AP2" s="143"/>
      <c r="AQ2" s="144"/>
    </row>
    <row r="3" spans="1:43" ht="32.25" customHeight="1" x14ac:dyDescent="0.2">
      <c r="A3" s="25"/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H3" s="2"/>
      <c r="I3" s="27" t="s">
        <v>1</v>
      </c>
      <c r="J3" s="27" t="s">
        <v>2</v>
      </c>
      <c r="K3" s="27" t="s">
        <v>3</v>
      </c>
      <c r="L3" s="27" t="s">
        <v>4</v>
      </c>
      <c r="M3" s="27" t="s">
        <v>5</v>
      </c>
      <c r="O3" s="27" t="s">
        <v>1</v>
      </c>
      <c r="P3" s="27" t="s">
        <v>2</v>
      </c>
      <c r="Q3" s="27" t="s">
        <v>3</v>
      </c>
      <c r="R3" s="27" t="s">
        <v>4</v>
      </c>
      <c r="S3" s="27" t="s">
        <v>5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AA3" s="27" t="s">
        <v>1</v>
      </c>
      <c r="AB3" s="27" t="s">
        <v>2</v>
      </c>
      <c r="AC3" s="27" t="s">
        <v>3</v>
      </c>
      <c r="AD3" s="27" t="s">
        <v>4</v>
      </c>
      <c r="AE3" s="27" t="s">
        <v>5</v>
      </c>
      <c r="AG3" s="27" t="s">
        <v>1</v>
      </c>
      <c r="AH3" s="27" t="s">
        <v>2</v>
      </c>
      <c r="AI3" s="27" t="s">
        <v>3</v>
      </c>
      <c r="AJ3" s="27" t="s">
        <v>4</v>
      </c>
      <c r="AK3" s="27" t="s">
        <v>5</v>
      </c>
      <c r="AM3" s="27" t="s">
        <v>1</v>
      </c>
      <c r="AN3" s="27" t="s">
        <v>2</v>
      </c>
      <c r="AO3" s="27" t="s">
        <v>3</v>
      </c>
      <c r="AP3" s="27" t="s">
        <v>4</v>
      </c>
      <c r="AQ3" s="27" t="s">
        <v>5</v>
      </c>
    </row>
    <row r="4" spans="1:43" ht="15" x14ac:dyDescent="0.25">
      <c r="A4" s="28"/>
      <c r="B4" s="5">
        <v>45748</v>
      </c>
      <c r="C4" s="6">
        <v>0</v>
      </c>
      <c r="D4" s="6">
        <v>0</v>
      </c>
      <c r="E4" s="7">
        <v>0</v>
      </c>
      <c r="F4" s="8">
        <v>0</v>
      </c>
      <c r="H4" s="4"/>
      <c r="I4" s="5">
        <v>45778</v>
      </c>
      <c r="J4" s="29">
        <v>239</v>
      </c>
      <c r="K4" s="29">
        <v>109</v>
      </c>
      <c r="L4" s="30">
        <f t="shared" ref="L4:L35" si="0">K4/J4</f>
        <v>0.45606694560669458</v>
      </c>
      <c r="M4" s="29">
        <v>60</v>
      </c>
      <c r="O4" s="5">
        <v>45809</v>
      </c>
      <c r="P4" s="29">
        <v>0</v>
      </c>
      <c r="Q4" s="29">
        <v>0</v>
      </c>
      <c r="R4" s="30">
        <v>0</v>
      </c>
      <c r="S4" s="29">
        <v>0</v>
      </c>
      <c r="U4" s="31" t="s">
        <v>10</v>
      </c>
      <c r="V4" s="29">
        <v>132</v>
      </c>
      <c r="W4" s="29">
        <v>46</v>
      </c>
      <c r="X4" s="30">
        <f t="shared" ref="X4:X18" si="1">W4/V4</f>
        <v>0.34848484848484851</v>
      </c>
      <c r="Y4" s="29">
        <v>27</v>
      </c>
      <c r="AA4" s="14">
        <v>45870</v>
      </c>
      <c r="AB4" s="29">
        <v>0</v>
      </c>
      <c r="AC4" s="29">
        <v>0</v>
      </c>
      <c r="AD4" s="30">
        <v>0</v>
      </c>
      <c r="AE4" s="29">
        <v>0</v>
      </c>
      <c r="AG4" s="14">
        <v>45901</v>
      </c>
      <c r="AH4" s="29">
        <v>0</v>
      </c>
      <c r="AI4" s="29">
        <v>0</v>
      </c>
      <c r="AJ4" s="30">
        <v>0</v>
      </c>
      <c r="AK4" s="29">
        <v>0</v>
      </c>
      <c r="AM4" s="14">
        <v>45931</v>
      </c>
      <c r="AN4" s="29">
        <v>0</v>
      </c>
      <c r="AO4" s="29">
        <v>0</v>
      </c>
      <c r="AP4" s="30">
        <v>0</v>
      </c>
      <c r="AQ4" s="29">
        <v>0</v>
      </c>
    </row>
    <row r="5" spans="1:43" ht="15" x14ac:dyDescent="0.25">
      <c r="A5" s="28"/>
      <c r="B5" s="5">
        <v>45749</v>
      </c>
      <c r="C5" s="6">
        <v>0</v>
      </c>
      <c r="D5" s="6">
        <v>0</v>
      </c>
      <c r="E5" s="7">
        <v>0</v>
      </c>
      <c r="F5" s="8">
        <v>0</v>
      </c>
      <c r="H5" s="4"/>
      <c r="I5" s="5">
        <v>45779</v>
      </c>
      <c r="J5" s="29">
        <v>206</v>
      </c>
      <c r="K5" s="29">
        <v>93</v>
      </c>
      <c r="L5" s="30">
        <f t="shared" si="0"/>
        <v>0.45145631067961167</v>
      </c>
      <c r="M5" s="29">
        <v>46</v>
      </c>
      <c r="O5" s="5">
        <v>45810</v>
      </c>
      <c r="P5" s="29">
        <v>166</v>
      </c>
      <c r="Q5" s="29">
        <v>76</v>
      </c>
      <c r="R5" s="30">
        <f t="shared" ref="R5:R22" si="2">Q5/P5</f>
        <v>0.45783132530120479</v>
      </c>
      <c r="S5" s="29">
        <v>34</v>
      </c>
      <c r="U5" s="14">
        <v>45840</v>
      </c>
      <c r="V5" s="29">
        <v>410</v>
      </c>
      <c r="W5" s="29">
        <v>91</v>
      </c>
      <c r="X5" s="30">
        <f t="shared" si="1"/>
        <v>0.22195121951219512</v>
      </c>
      <c r="Y5" s="29">
        <v>54</v>
      </c>
      <c r="AA5" s="14">
        <v>45871</v>
      </c>
      <c r="AB5" s="29">
        <v>225</v>
      </c>
      <c r="AC5" s="29">
        <v>74</v>
      </c>
      <c r="AD5" s="30">
        <f t="shared" ref="AD5:AD7" si="3">AC5/AB5</f>
        <v>0.3288888888888889</v>
      </c>
      <c r="AE5" s="29">
        <v>62</v>
      </c>
      <c r="AG5" s="14">
        <v>45902</v>
      </c>
      <c r="AH5" s="29">
        <v>0</v>
      </c>
      <c r="AI5" s="29">
        <v>0</v>
      </c>
      <c r="AJ5" s="30">
        <v>0</v>
      </c>
      <c r="AK5" s="29">
        <v>0</v>
      </c>
      <c r="AM5" s="14">
        <v>45932</v>
      </c>
      <c r="AN5" s="29">
        <v>70</v>
      </c>
      <c r="AO5" s="29">
        <v>24</v>
      </c>
      <c r="AP5" s="30">
        <f t="shared" ref="AP5:AP9" si="4">AO5/AN5</f>
        <v>0.34285714285714286</v>
      </c>
      <c r="AQ5" s="29">
        <v>14</v>
      </c>
    </row>
    <row r="6" spans="1:43" ht="15" x14ac:dyDescent="0.25">
      <c r="A6" s="28"/>
      <c r="B6" s="5">
        <v>45750</v>
      </c>
      <c r="C6" s="6">
        <v>0</v>
      </c>
      <c r="D6" s="6">
        <v>0</v>
      </c>
      <c r="E6" s="7">
        <v>0</v>
      </c>
      <c r="F6" s="8">
        <v>0</v>
      </c>
      <c r="H6" s="4"/>
      <c r="I6" s="5">
        <v>45780</v>
      </c>
      <c r="J6" s="29">
        <v>206</v>
      </c>
      <c r="K6" s="29">
        <v>85</v>
      </c>
      <c r="L6" s="30">
        <f t="shared" si="0"/>
        <v>0.41262135922330095</v>
      </c>
      <c r="M6" s="29">
        <v>48</v>
      </c>
      <c r="O6" s="5">
        <v>45811</v>
      </c>
      <c r="P6" s="29">
        <v>150</v>
      </c>
      <c r="Q6" s="29">
        <v>73</v>
      </c>
      <c r="R6" s="30">
        <f t="shared" si="2"/>
        <v>0.48666666666666669</v>
      </c>
      <c r="S6" s="29">
        <v>30</v>
      </c>
      <c r="U6" s="14">
        <v>45841</v>
      </c>
      <c r="V6" s="29">
        <v>449</v>
      </c>
      <c r="W6" s="29">
        <v>178</v>
      </c>
      <c r="X6" s="30">
        <f t="shared" si="1"/>
        <v>0.39643652561247217</v>
      </c>
      <c r="Y6" s="29">
        <v>83</v>
      </c>
      <c r="AA6" s="14">
        <v>45872</v>
      </c>
      <c r="AB6" s="29">
        <v>188</v>
      </c>
      <c r="AC6" s="29">
        <v>65</v>
      </c>
      <c r="AD6" s="30">
        <f t="shared" si="3"/>
        <v>0.34574468085106386</v>
      </c>
      <c r="AE6" s="29">
        <v>53</v>
      </c>
      <c r="AG6" s="14">
        <v>45903</v>
      </c>
      <c r="AH6" s="29">
        <v>0</v>
      </c>
      <c r="AI6" s="29">
        <v>0</v>
      </c>
      <c r="AJ6" s="30">
        <v>0</v>
      </c>
      <c r="AK6" s="29">
        <v>0</v>
      </c>
      <c r="AM6" s="14">
        <v>45933</v>
      </c>
      <c r="AN6" s="29">
        <v>160</v>
      </c>
      <c r="AO6" s="29">
        <v>70</v>
      </c>
      <c r="AP6" s="30">
        <f t="shared" si="4"/>
        <v>0.4375</v>
      </c>
      <c r="AQ6" s="29">
        <v>31</v>
      </c>
    </row>
    <row r="7" spans="1:43" ht="15" x14ac:dyDescent="0.25">
      <c r="A7" s="28"/>
      <c r="B7" s="5">
        <v>45751</v>
      </c>
      <c r="C7" s="6">
        <v>0</v>
      </c>
      <c r="D7" s="6">
        <v>0</v>
      </c>
      <c r="E7" s="7">
        <v>0</v>
      </c>
      <c r="F7" s="8">
        <v>0</v>
      </c>
      <c r="H7" s="4"/>
      <c r="I7" s="5">
        <v>45781</v>
      </c>
      <c r="J7" s="29">
        <v>200</v>
      </c>
      <c r="K7" s="29">
        <v>75</v>
      </c>
      <c r="L7" s="30">
        <f t="shared" si="0"/>
        <v>0.375</v>
      </c>
      <c r="M7" s="29">
        <v>45</v>
      </c>
      <c r="O7" s="5">
        <v>45812</v>
      </c>
      <c r="P7" s="29">
        <v>217</v>
      </c>
      <c r="Q7" s="29">
        <v>95</v>
      </c>
      <c r="R7" s="30">
        <f t="shared" si="2"/>
        <v>0.43778801843317972</v>
      </c>
      <c r="S7" s="29">
        <v>33</v>
      </c>
      <c r="U7" s="14">
        <v>45842</v>
      </c>
      <c r="V7" s="29">
        <v>413</v>
      </c>
      <c r="W7" s="29">
        <v>105</v>
      </c>
      <c r="X7" s="30">
        <f t="shared" si="1"/>
        <v>0.25423728813559321</v>
      </c>
      <c r="Y7" s="29">
        <v>103</v>
      </c>
      <c r="AA7" s="14"/>
      <c r="AB7" s="32">
        <f t="shared" ref="AB7:AC7" si="5">SUM(AB4:AB6)</f>
        <v>413</v>
      </c>
      <c r="AC7" s="32">
        <f t="shared" si="5"/>
        <v>139</v>
      </c>
      <c r="AD7" s="33">
        <f t="shared" si="3"/>
        <v>0.33656174334140437</v>
      </c>
      <c r="AE7" s="32">
        <f>SUM(AE4:AE6)</f>
        <v>115</v>
      </c>
      <c r="AG7" s="14">
        <v>45904</v>
      </c>
      <c r="AH7" s="34">
        <v>18</v>
      </c>
      <c r="AI7" s="34">
        <v>6</v>
      </c>
      <c r="AJ7" s="35">
        <f t="shared" ref="AJ7:AJ11" si="6">AI7/AH7</f>
        <v>0.33333333333333331</v>
      </c>
      <c r="AK7" s="34">
        <v>6</v>
      </c>
      <c r="AM7" s="14">
        <v>45934</v>
      </c>
      <c r="AN7" s="34">
        <v>177</v>
      </c>
      <c r="AO7" s="34">
        <v>58</v>
      </c>
      <c r="AP7" s="35">
        <f t="shared" si="4"/>
        <v>0.32768361581920902</v>
      </c>
      <c r="AQ7" s="34">
        <v>41</v>
      </c>
    </row>
    <row r="8" spans="1:43" ht="15" x14ac:dyDescent="0.25">
      <c r="A8" s="28"/>
      <c r="B8" s="5">
        <v>45752</v>
      </c>
      <c r="C8" s="6">
        <v>0</v>
      </c>
      <c r="D8" s="6">
        <v>0</v>
      </c>
      <c r="E8" s="7">
        <v>0</v>
      </c>
      <c r="F8" s="8">
        <v>0</v>
      </c>
      <c r="H8" s="36"/>
      <c r="I8" s="37"/>
      <c r="J8" s="38">
        <f t="shared" ref="J8:K8" si="7">SUM(J4:J7)</f>
        <v>851</v>
      </c>
      <c r="K8" s="38">
        <f t="shared" si="7"/>
        <v>362</v>
      </c>
      <c r="L8" s="30">
        <f t="shared" si="0"/>
        <v>0.42538190364277323</v>
      </c>
      <c r="M8" s="38">
        <f>SUM(M4:M7)</f>
        <v>199</v>
      </c>
      <c r="O8" s="5">
        <v>45813</v>
      </c>
      <c r="P8" s="39">
        <v>0</v>
      </c>
      <c r="Q8" s="39">
        <v>0</v>
      </c>
      <c r="R8" s="30" t="e">
        <f t="shared" si="2"/>
        <v>#DIV/0!</v>
      </c>
      <c r="S8" s="39">
        <v>0</v>
      </c>
      <c r="U8" s="14">
        <v>45843</v>
      </c>
      <c r="V8" s="39">
        <v>340</v>
      </c>
      <c r="W8" s="39">
        <v>84</v>
      </c>
      <c r="X8" s="30">
        <f t="shared" si="1"/>
        <v>0.24705882352941178</v>
      </c>
      <c r="Y8" s="39">
        <v>77</v>
      </c>
      <c r="AA8" s="14">
        <v>45873</v>
      </c>
      <c r="AB8" s="39">
        <v>104</v>
      </c>
      <c r="AC8" s="39">
        <v>40</v>
      </c>
      <c r="AD8" s="30">
        <f>AC8/$AB$8</f>
        <v>0.38461538461538464</v>
      </c>
      <c r="AE8" s="39">
        <v>27</v>
      </c>
      <c r="AG8" s="14">
        <v>45905</v>
      </c>
      <c r="AH8" s="39">
        <v>133</v>
      </c>
      <c r="AI8" s="39">
        <v>59</v>
      </c>
      <c r="AJ8" s="30">
        <f t="shared" si="6"/>
        <v>0.44360902255639095</v>
      </c>
      <c r="AK8" s="39">
        <v>29</v>
      </c>
      <c r="AM8" s="14">
        <v>45935</v>
      </c>
      <c r="AN8" s="39">
        <v>164</v>
      </c>
      <c r="AO8" s="39">
        <v>64</v>
      </c>
      <c r="AP8" s="30">
        <f t="shared" si="4"/>
        <v>0.3902439024390244</v>
      </c>
      <c r="AQ8" s="39">
        <v>29</v>
      </c>
    </row>
    <row r="9" spans="1:43" ht="21" customHeight="1" x14ac:dyDescent="0.25">
      <c r="A9" s="28"/>
      <c r="B9" s="5">
        <v>45753</v>
      </c>
      <c r="C9" s="6">
        <v>0</v>
      </c>
      <c r="D9" s="6">
        <v>0</v>
      </c>
      <c r="E9" s="7">
        <v>0</v>
      </c>
      <c r="F9" s="8">
        <v>0</v>
      </c>
      <c r="H9" s="40"/>
      <c r="I9" s="41">
        <v>45782</v>
      </c>
      <c r="J9" s="42">
        <v>253</v>
      </c>
      <c r="K9" s="42">
        <v>115</v>
      </c>
      <c r="L9" s="30">
        <f t="shared" si="0"/>
        <v>0.45454545454545453</v>
      </c>
      <c r="M9" s="43">
        <v>70</v>
      </c>
      <c r="O9" s="5">
        <v>45814</v>
      </c>
      <c r="P9" s="42">
        <v>183</v>
      </c>
      <c r="Q9" s="42">
        <v>68</v>
      </c>
      <c r="R9" s="30">
        <f t="shared" si="2"/>
        <v>0.37158469945355194</v>
      </c>
      <c r="S9" s="43">
        <v>52</v>
      </c>
      <c r="U9" s="14">
        <v>45844</v>
      </c>
      <c r="V9" s="42">
        <v>244</v>
      </c>
      <c r="W9" s="42">
        <v>79</v>
      </c>
      <c r="X9" s="30">
        <f t="shared" si="1"/>
        <v>0.32377049180327871</v>
      </c>
      <c r="Y9" s="43">
        <v>49</v>
      </c>
      <c r="AA9" s="14">
        <v>45874</v>
      </c>
      <c r="AB9" s="42">
        <v>171</v>
      </c>
      <c r="AC9" s="42">
        <v>78</v>
      </c>
      <c r="AD9" s="30">
        <f>AC9/AB9</f>
        <v>0.45614035087719296</v>
      </c>
      <c r="AE9" s="43">
        <v>31</v>
      </c>
      <c r="AG9" s="14">
        <v>45906</v>
      </c>
      <c r="AH9" s="42">
        <v>192</v>
      </c>
      <c r="AI9" s="42">
        <v>92</v>
      </c>
      <c r="AJ9" s="30">
        <f t="shared" si="6"/>
        <v>0.47916666666666669</v>
      </c>
      <c r="AK9" s="43">
        <v>42</v>
      </c>
      <c r="AM9" s="14"/>
      <c r="AN9" s="44">
        <f t="shared" ref="AN9:AO9" si="8">SUM(AN4:AN8)</f>
        <v>571</v>
      </c>
      <c r="AO9" s="44">
        <f t="shared" si="8"/>
        <v>216</v>
      </c>
      <c r="AP9" s="45">
        <f t="shared" si="4"/>
        <v>0.37828371278458844</v>
      </c>
      <c r="AQ9" s="44">
        <f>SUM(AQ4:AQ8)</f>
        <v>115</v>
      </c>
    </row>
    <row r="10" spans="1:43" ht="19.5" customHeight="1" x14ac:dyDescent="0.25">
      <c r="A10" s="46" t="s">
        <v>11</v>
      </c>
      <c r="B10" s="47"/>
      <c r="C10" s="48">
        <v>0</v>
      </c>
      <c r="D10" s="48">
        <v>0</v>
      </c>
      <c r="E10" s="49">
        <v>0</v>
      </c>
      <c r="F10" s="50">
        <v>0</v>
      </c>
      <c r="H10" s="4"/>
      <c r="I10" s="51">
        <v>45783</v>
      </c>
      <c r="J10" s="6">
        <v>224</v>
      </c>
      <c r="K10" s="6">
        <v>90</v>
      </c>
      <c r="L10" s="30">
        <f t="shared" si="0"/>
        <v>0.4017857142857143</v>
      </c>
      <c r="M10" s="8">
        <v>52</v>
      </c>
      <c r="O10" s="5">
        <v>45815</v>
      </c>
      <c r="P10" s="6">
        <v>220</v>
      </c>
      <c r="Q10" s="6">
        <v>88</v>
      </c>
      <c r="R10" s="30">
        <f t="shared" si="2"/>
        <v>0.4</v>
      </c>
      <c r="S10" s="8">
        <v>55</v>
      </c>
      <c r="U10" s="14"/>
      <c r="V10" s="52">
        <f t="shared" ref="V10:W10" si="9">SUM(V4:V9)</f>
        <v>1988</v>
      </c>
      <c r="W10" s="52">
        <f t="shared" si="9"/>
        <v>583</v>
      </c>
      <c r="X10" s="33">
        <f t="shared" si="1"/>
        <v>0.29325955734406439</v>
      </c>
      <c r="Y10" s="52">
        <f>SUM(Y4:Y9)</f>
        <v>393</v>
      </c>
      <c r="AA10" s="14">
        <v>45875</v>
      </c>
      <c r="AB10" s="42">
        <v>0</v>
      </c>
      <c r="AC10" s="42">
        <v>0</v>
      </c>
      <c r="AD10" s="35">
        <v>0</v>
      </c>
      <c r="AE10" s="42">
        <v>0</v>
      </c>
      <c r="AG10" s="14">
        <v>45907</v>
      </c>
      <c r="AH10" s="42">
        <v>171</v>
      </c>
      <c r="AI10" s="42">
        <v>67</v>
      </c>
      <c r="AJ10" s="35">
        <f t="shared" si="6"/>
        <v>0.391812865497076</v>
      </c>
      <c r="AK10" s="42">
        <v>53</v>
      </c>
      <c r="AM10" s="14">
        <v>45936</v>
      </c>
      <c r="AN10" s="42">
        <v>0</v>
      </c>
      <c r="AO10" s="42">
        <v>0</v>
      </c>
      <c r="AP10" s="35">
        <v>0</v>
      </c>
      <c r="AQ10" s="42">
        <v>0</v>
      </c>
    </row>
    <row r="11" spans="1:43" ht="15" x14ac:dyDescent="0.25">
      <c r="A11" s="28"/>
      <c r="B11" s="53">
        <v>45754</v>
      </c>
      <c r="C11" s="6">
        <v>0</v>
      </c>
      <c r="D11" s="6">
        <v>0</v>
      </c>
      <c r="E11" s="7">
        <v>0</v>
      </c>
      <c r="F11" s="8">
        <v>0</v>
      </c>
      <c r="H11" s="4"/>
      <c r="I11" s="51">
        <v>45784</v>
      </c>
      <c r="J11" s="6">
        <v>288</v>
      </c>
      <c r="K11" s="6">
        <v>125</v>
      </c>
      <c r="L11" s="30">
        <f t="shared" si="0"/>
        <v>0.43402777777777779</v>
      </c>
      <c r="M11" s="8">
        <v>57</v>
      </c>
      <c r="O11" s="5">
        <v>45816</v>
      </c>
      <c r="P11" s="6">
        <v>183</v>
      </c>
      <c r="Q11" s="6">
        <v>77</v>
      </c>
      <c r="R11" s="30">
        <f t="shared" si="2"/>
        <v>0.42076502732240439</v>
      </c>
      <c r="S11" s="8">
        <v>43</v>
      </c>
      <c r="U11" s="14">
        <v>45845</v>
      </c>
      <c r="V11" s="6">
        <v>309</v>
      </c>
      <c r="W11" s="6">
        <v>81</v>
      </c>
      <c r="X11" s="30">
        <f t="shared" si="1"/>
        <v>0.26213592233009708</v>
      </c>
      <c r="Y11" s="8">
        <v>63</v>
      </c>
      <c r="AA11" s="14">
        <v>45876</v>
      </c>
      <c r="AB11" s="6">
        <v>171</v>
      </c>
      <c r="AC11" s="6">
        <v>75</v>
      </c>
      <c r="AD11" s="30">
        <f>AC11/AB11</f>
        <v>0.43859649122807015</v>
      </c>
      <c r="AE11" s="8">
        <v>44</v>
      </c>
      <c r="AG11" s="14"/>
      <c r="AH11" s="44">
        <f t="shared" ref="AH11:AI11" si="10">SUM(AH4:AH10)</f>
        <v>514</v>
      </c>
      <c r="AI11" s="44">
        <f t="shared" si="10"/>
        <v>224</v>
      </c>
      <c r="AJ11" s="54">
        <f t="shared" si="6"/>
        <v>0.43579766536964981</v>
      </c>
      <c r="AK11" s="44">
        <f>SUM(AK4:AK10)</f>
        <v>130</v>
      </c>
      <c r="AM11" s="14">
        <v>45937</v>
      </c>
      <c r="AN11" s="42">
        <v>125</v>
      </c>
      <c r="AO11" s="42">
        <v>54</v>
      </c>
      <c r="AP11" s="35">
        <f t="shared" ref="AP11:AP12" si="11">AO11/AN11</f>
        <v>0.432</v>
      </c>
      <c r="AQ11" s="42">
        <v>23</v>
      </c>
    </row>
    <row r="12" spans="1:43" ht="15" x14ac:dyDescent="0.25">
      <c r="A12" s="28"/>
      <c r="B12" s="53">
        <v>45755</v>
      </c>
      <c r="C12" s="6">
        <v>0</v>
      </c>
      <c r="D12" s="6">
        <v>0</v>
      </c>
      <c r="E12" s="7">
        <v>0</v>
      </c>
      <c r="F12" s="8">
        <v>0</v>
      </c>
      <c r="H12" s="4"/>
      <c r="I12" s="51">
        <v>45785</v>
      </c>
      <c r="J12" s="6">
        <v>247</v>
      </c>
      <c r="K12" s="8">
        <v>125</v>
      </c>
      <c r="L12" s="30">
        <f t="shared" si="0"/>
        <v>0.50607287449392713</v>
      </c>
      <c r="M12" s="8">
        <v>65</v>
      </c>
      <c r="O12" s="5"/>
      <c r="P12" s="55">
        <f t="shared" ref="P12:Q12" si="12">SUM(P4:P11)</f>
        <v>1119</v>
      </c>
      <c r="Q12" s="55">
        <f t="shared" si="12"/>
        <v>477</v>
      </c>
      <c r="R12" s="56">
        <f t="shared" si="2"/>
        <v>0.42627345844504022</v>
      </c>
      <c r="S12" s="55">
        <f>SUM(S4:S11)</f>
        <v>247</v>
      </c>
      <c r="U12" s="14">
        <v>45846</v>
      </c>
      <c r="V12" s="42">
        <v>376</v>
      </c>
      <c r="W12" s="42">
        <v>125</v>
      </c>
      <c r="X12" s="57">
        <f t="shared" si="1"/>
        <v>0.33244680851063829</v>
      </c>
      <c r="Y12" s="42">
        <v>92</v>
      </c>
      <c r="AA12" s="14">
        <v>45877</v>
      </c>
      <c r="AB12" s="42">
        <v>0</v>
      </c>
      <c r="AC12" s="42">
        <v>0</v>
      </c>
      <c r="AD12" s="57">
        <v>0</v>
      </c>
      <c r="AE12" s="42">
        <v>0</v>
      </c>
      <c r="AG12" s="14">
        <v>45908</v>
      </c>
      <c r="AH12" s="42">
        <v>0</v>
      </c>
      <c r="AI12" s="42">
        <v>0</v>
      </c>
      <c r="AJ12" s="57">
        <v>0</v>
      </c>
      <c r="AK12" s="42">
        <v>0</v>
      </c>
      <c r="AM12" s="14">
        <v>45938</v>
      </c>
      <c r="AN12" s="42">
        <v>141</v>
      </c>
      <c r="AO12" s="42">
        <v>46</v>
      </c>
      <c r="AP12" s="57">
        <f t="shared" si="11"/>
        <v>0.32624113475177308</v>
      </c>
      <c r="AQ12" s="42">
        <v>30</v>
      </c>
    </row>
    <row r="13" spans="1:43" ht="15" x14ac:dyDescent="0.25">
      <c r="A13" s="28"/>
      <c r="B13" s="53">
        <v>45756</v>
      </c>
      <c r="C13" s="6">
        <v>33</v>
      </c>
      <c r="D13" s="8">
        <v>15</v>
      </c>
      <c r="E13" s="7">
        <f t="shared" ref="E13:E18" si="13">D13/C13</f>
        <v>0.45454545454545453</v>
      </c>
      <c r="F13" s="8">
        <v>5</v>
      </c>
      <c r="H13" s="4"/>
      <c r="I13" s="51">
        <v>45786</v>
      </c>
      <c r="J13" s="58">
        <v>174</v>
      </c>
      <c r="K13" s="59">
        <v>87</v>
      </c>
      <c r="L13" s="30">
        <f t="shared" si="0"/>
        <v>0.5</v>
      </c>
      <c r="M13" s="59">
        <v>36</v>
      </c>
      <c r="O13" s="5">
        <v>45817</v>
      </c>
      <c r="P13" s="58">
        <v>170</v>
      </c>
      <c r="Q13" s="59">
        <v>64</v>
      </c>
      <c r="R13" s="30">
        <f t="shared" si="2"/>
        <v>0.37647058823529411</v>
      </c>
      <c r="S13" s="59">
        <v>47</v>
      </c>
      <c r="U13" s="14">
        <v>45847</v>
      </c>
      <c r="V13" s="58">
        <v>38</v>
      </c>
      <c r="W13" s="59">
        <v>12</v>
      </c>
      <c r="X13" s="30">
        <f t="shared" si="1"/>
        <v>0.31578947368421051</v>
      </c>
      <c r="Y13" s="59">
        <v>9</v>
      </c>
      <c r="AA13" s="14">
        <v>45878</v>
      </c>
      <c r="AB13" s="58">
        <v>30</v>
      </c>
      <c r="AC13" s="59">
        <v>10</v>
      </c>
      <c r="AD13" s="30">
        <f t="shared" ref="AD13:AD16" si="14">AC13/AB13</f>
        <v>0.33333333333333331</v>
      </c>
      <c r="AE13" s="59">
        <v>17</v>
      </c>
      <c r="AG13" s="14">
        <v>45909</v>
      </c>
      <c r="AH13" s="58">
        <v>0</v>
      </c>
      <c r="AI13" s="59">
        <v>0</v>
      </c>
      <c r="AJ13" s="30">
        <v>0</v>
      </c>
      <c r="AK13" s="59">
        <v>0</v>
      </c>
      <c r="AM13" s="14">
        <v>45939</v>
      </c>
      <c r="AN13" s="58">
        <v>0</v>
      </c>
      <c r="AO13" s="59">
        <v>0</v>
      </c>
      <c r="AP13" s="30">
        <v>0</v>
      </c>
      <c r="AQ13" s="59">
        <v>0</v>
      </c>
    </row>
    <row r="14" spans="1:43" ht="15" x14ac:dyDescent="0.25">
      <c r="A14" s="28"/>
      <c r="B14" s="53">
        <v>45757</v>
      </c>
      <c r="C14" s="58">
        <v>1</v>
      </c>
      <c r="D14" s="59">
        <v>1</v>
      </c>
      <c r="E14" s="7">
        <f t="shared" si="13"/>
        <v>1</v>
      </c>
      <c r="F14" s="59">
        <v>0</v>
      </c>
      <c r="H14" s="4"/>
      <c r="I14" s="51">
        <v>45787</v>
      </c>
      <c r="J14" s="58">
        <v>219</v>
      </c>
      <c r="K14" s="59">
        <v>73</v>
      </c>
      <c r="L14" s="30">
        <f t="shared" si="0"/>
        <v>0.33333333333333331</v>
      </c>
      <c r="M14" s="59">
        <v>49</v>
      </c>
      <c r="O14" s="5">
        <v>45818</v>
      </c>
      <c r="P14" s="58">
        <v>158</v>
      </c>
      <c r="Q14" s="59">
        <v>72</v>
      </c>
      <c r="R14" s="30">
        <f t="shared" si="2"/>
        <v>0.45569620253164556</v>
      </c>
      <c r="S14" s="59">
        <v>33</v>
      </c>
      <c r="U14" s="14">
        <v>45848</v>
      </c>
      <c r="V14" s="58">
        <v>0</v>
      </c>
      <c r="W14" s="59">
        <v>0</v>
      </c>
      <c r="X14" s="30" t="e">
        <f t="shared" si="1"/>
        <v>#DIV/0!</v>
      </c>
      <c r="Y14" s="59">
        <v>0</v>
      </c>
      <c r="AA14" s="14">
        <v>45879</v>
      </c>
      <c r="AB14" s="58">
        <v>267</v>
      </c>
      <c r="AC14" s="59">
        <v>96</v>
      </c>
      <c r="AD14" s="30">
        <f t="shared" si="14"/>
        <v>0.3595505617977528</v>
      </c>
      <c r="AE14" s="59">
        <v>87</v>
      </c>
      <c r="AG14" s="14">
        <v>45910</v>
      </c>
      <c r="AH14" s="58">
        <v>0</v>
      </c>
      <c r="AI14" s="59">
        <v>0</v>
      </c>
      <c r="AJ14" s="30">
        <v>0</v>
      </c>
      <c r="AK14" s="59">
        <v>0</v>
      </c>
      <c r="AM14" s="14">
        <v>45940</v>
      </c>
      <c r="AN14" s="58">
        <v>171</v>
      </c>
      <c r="AO14" s="59">
        <v>68</v>
      </c>
      <c r="AP14" s="30">
        <f t="shared" ref="AP14:AP17" si="15">AO14/AN14</f>
        <v>0.39766081871345027</v>
      </c>
      <c r="AQ14" s="59">
        <v>43</v>
      </c>
    </row>
    <row r="15" spans="1:43" ht="15" x14ac:dyDescent="0.25">
      <c r="A15" s="28"/>
      <c r="B15" s="53">
        <v>45758</v>
      </c>
      <c r="C15" s="58">
        <v>23</v>
      </c>
      <c r="D15" s="59">
        <v>10</v>
      </c>
      <c r="E15" s="7">
        <f t="shared" si="13"/>
        <v>0.43478260869565216</v>
      </c>
      <c r="F15" s="59">
        <v>6</v>
      </c>
      <c r="H15" s="4"/>
      <c r="I15" s="51">
        <v>45788</v>
      </c>
      <c r="J15" s="58">
        <v>297</v>
      </c>
      <c r="K15" s="59">
        <v>119</v>
      </c>
      <c r="L15" s="30">
        <f t="shared" si="0"/>
        <v>0.40067340067340068</v>
      </c>
      <c r="M15" s="59">
        <v>70</v>
      </c>
      <c r="O15" s="5">
        <v>45819</v>
      </c>
      <c r="P15" s="58">
        <v>0</v>
      </c>
      <c r="Q15" s="59">
        <v>0</v>
      </c>
      <c r="R15" s="30" t="e">
        <f t="shared" si="2"/>
        <v>#DIV/0!</v>
      </c>
      <c r="S15" s="59">
        <v>0</v>
      </c>
      <c r="U15" s="14">
        <v>45849</v>
      </c>
      <c r="V15" s="58">
        <v>0</v>
      </c>
      <c r="W15" s="59">
        <v>0</v>
      </c>
      <c r="X15" s="30" t="e">
        <f t="shared" si="1"/>
        <v>#DIV/0!</v>
      </c>
      <c r="Y15" s="59">
        <v>0</v>
      </c>
      <c r="AA15" s="14"/>
      <c r="AB15" s="60">
        <f t="shared" ref="AB15:AC15" si="16">SUM(AB8:AB14)</f>
        <v>743</v>
      </c>
      <c r="AC15" s="60">
        <f t="shared" si="16"/>
        <v>299</v>
      </c>
      <c r="AD15" s="45">
        <f t="shared" si="14"/>
        <v>0.40242261103633914</v>
      </c>
      <c r="AE15" s="60">
        <f>SUM(AE8:AE14)</f>
        <v>206</v>
      </c>
      <c r="AG15" s="14">
        <v>45911</v>
      </c>
      <c r="AH15" s="61">
        <v>0</v>
      </c>
      <c r="AI15" s="61">
        <v>0</v>
      </c>
      <c r="AJ15" s="35">
        <v>0</v>
      </c>
      <c r="AK15" s="61">
        <v>0</v>
      </c>
      <c r="AM15" s="14">
        <v>45941</v>
      </c>
      <c r="AN15" s="61">
        <v>335</v>
      </c>
      <c r="AO15" s="61">
        <v>128</v>
      </c>
      <c r="AP15" s="35">
        <f t="shared" si="15"/>
        <v>0.38208955223880597</v>
      </c>
      <c r="AQ15" s="61">
        <v>75</v>
      </c>
    </row>
    <row r="16" spans="1:43" ht="15" x14ac:dyDescent="0.25">
      <c r="A16" s="28"/>
      <c r="B16" s="53">
        <v>45759</v>
      </c>
      <c r="C16" s="58">
        <v>210</v>
      </c>
      <c r="D16" s="59">
        <v>82</v>
      </c>
      <c r="E16" s="7">
        <f t="shared" si="13"/>
        <v>0.39047619047619048</v>
      </c>
      <c r="F16" s="59">
        <v>40</v>
      </c>
      <c r="H16" s="62" t="s">
        <v>12</v>
      </c>
      <c r="I16" s="63"/>
      <c r="J16" s="64">
        <f t="shared" ref="J16:K16" si="17">SUM(J9:J15)</f>
        <v>1702</v>
      </c>
      <c r="K16" s="64">
        <f t="shared" si="17"/>
        <v>734</v>
      </c>
      <c r="L16" s="65">
        <f t="shared" si="0"/>
        <v>0.43125734430082258</v>
      </c>
      <c r="M16" s="64">
        <f>SUM(M9:M15)</f>
        <v>399</v>
      </c>
      <c r="O16" s="5">
        <v>45820</v>
      </c>
      <c r="P16" s="66">
        <v>140</v>
      </c>
      <c r="Q16" s="66">
        <v>63</v>
      </c>
      <c r="R16" s="30">
        <f t="shared" si="2"/>
        <v>0.45</v>
      </c>
      <c r="S16" s="66">
        <v>40</v>
      </c>
      <c r="U16" s="14">
        <v>45850</v>
      </c>
      <c r="V16" s="66">
        <v>0</v>
      </c>
      <c r="W16" s="66">
        <v>0</v>
      </c>
      <c r="X16" s="30" t="e">
        <f t="shared" si="1"/>
        <v>#DIV/0!</v>
      </c>
      <c r="Y16" s="66">
        <v>0</v>
      </c>
      <c r="AA16" s="14">
        <v>45880</v>
      </c>
      <c r="AB16" s="66">
        <v>253</v>
      </c>
      <c r="AC16" s="66">
        <v>111</v>
      </c>
      <c r="AD16" s="30">
        <f t="shared" si="14"/>
        <v>0.43873517786561267</v>
      </c>
      <c r="AE16" s="66">
        <v>72</v>
      </c>
      <c r="AG16" s="14">
        <v>45912</v>
      </c>
      <c r="AH16" s="66">
        <v>170</v>
      </c>
      <c r="AI16" s="66">
        <v>59</v>
      </c>
      <c r="AJ16" s="30">
        <f t="shared" ref="AJ16:AJ19" si="18">AI16/AH16</f>
        <v>0.34705882352941175</v>
      </c>
      <c r="AK16" s="66">
        <v>29</v>
      </c>
      <c r="AM16" s="14">
        <v>45942</v>
      </c>
      <c r="AN16" s="66">
        <v>196</v>
      </c>
      <c r="AO16" s="66">
        <v>71</v>
      </c>
      <c r="AP16" s="30">
        <f t="shared" si="15"/>
        <v>0.36224489795918369</v>
      </c>
      <c r="AQ16" s="66">
        <v>40</v>
      </c>
    </row>
    <row r="17" spans="1:43" ht="15" x14ac:dyDescent="0.25">
      <c r="A17" s="28"/>
      <c r="B17" s="53">
        <v>45760</v>
      </c>
      <c r="C17" s="58">
        <v>122</v>
      </c>
      <c r="D17" s="59">
        <v>60</v>
      </c>
      <c r="E17" s="7">
        <f t="shared" si="13"/>
        <v>0.49180327868852458</v>
      </c>
      <c r="F17" s="59">
        <v>21</v>
      </c>
      <c r="H17" s="46"/>
      <c r="I17" s="67">
        <v>45789</v>
      </c>
      <c r="J17" s="58">
        <v>52</v>
      </c>
      <c r="K17" s="59">
        <v>24</v>
      </c>
      <c r="L17" s="30">
        <f t="shared" si="0"/>
        <v>0.46153846153846156</v>
      </c>
      <c r="M17" s="59">
        <v>16</v>
      </c>
      <c r="O17" s="5">
        <v>45821</v>
      </c>
      <c r="P17" s="58">
        <v>175</v>
      </c>
      <c r="Q17" s="59">
        <v>70</v>
      </c>
      <c r="R17" s="30">
        <f t="shared" si="2"/>
        <v>0.4</v>
      </c>
      <c r="S17" s="59">
        <v>44</v>
      </c>
      <c r="U17" s="14">
        <v>45851</v>
      </c>
      <c r="V17" s="58">
        <v>0</v>
      </c>
      <c r="W17" s="59">
        <v>0</v>
      </c>
      <c r="X17" s="30" t="e">
        <f t="shared" si="1"/>
        <v>#DIV/0!</v>
      </c>
      <c r="Y17" s="59">
        <v>0</v>
      </c>
      <c r="AA17" s="14">
        <v>45881</v>
      </c>
      <c r="AB17" s="58">
        <v>0</v>
      </c>
      <c r="AC17" s="59">
        <v>0</v>
      </c>
      <c r="AD17" s="30">
        <v>0</v>
      </c>
      <c r="AE17" s="59">
        <v>0</v>
      </c>
      <c r="AG17" s="14">
        <v>45913</v>
      </c>
      <c r="AH17" s="58">
        <v>318</v>
      </c>
      <c r="AI17" s="59">
        <v>115</v>
      </c>
      <c r="AJ17" s="30">
        <f t="shared" si="18"/>
        <v>0.36163522012578614</v>
      </c>
      <c r="AK17" s="59">
        <v>71</v>
      </c>
      <c r="AM17" s="14"/>
      <c r="AN17" s="68">
        <f t="shared" ref="AN17:AO17" si="19">SUM(AN10:AN16)</f>
        <v>968</v>
      </c>
      <c r="AO17" s="68">
        <f t="shared" si="19"/>
        <v>367</v>
      </c>
      <c r="AP17" s="69">
        <f t="shared" si="15"/>
        <v>0.37913223140495866</v>
      </c>
      <c r="AQ17" s="68">
        <f>SUM(AQ10:AQ16)</f>
        <v>211</v>
      </c>
    </row>
    <row r="18" spans="1:43" ht="19.5" customHeight="1" x14ac:dyDescent="0.25">
      <c r="A18" s="70" t="s">
        <v>13</v>
      </c>
      <c r="B18" s="70"/>
      <c r="C18" s="64">
        <f t="shared" ref="C18:D18" si="20">SUM(C11:C17)</f>
        <v>389</v>
      </c>
      <c r="D18" s="64">
        <f t="shared" si="20"/>
        <v>168</v>
      </c>
      <c r="E18" s="65">
        <f t="shared" si="13"/>
        <v>0.43187660668380462</v>
      </c>
      <c r="F18" s="71">
        <f>SUM(F14:F17)</f>
        <v>67</v>
      </c>
      <c r="H18" s="4"/>
      <c r="I18" s="67">
        <v>45790</v>
      </c>
      <c r="J18" s="58">
        <v>281</v>
      </c>
      <c r="K18" s="59">
        <v>121</v>
      </c>
      <c r="L18" s="30">
        <f t="shared" si="0"/>
        <v>0.4306049822064057</v>
      </c>
      <c r="M18" s="59">
        <v>68</v>
      </c>
      <c r="O18" s="5">
        <v>45822</v>
      </c>
      <c r="P18" s="61">
        <v>0</v>
      </c>
      <c r="Q18" s="72">
        <v>0</v>
      </c>
      <c r="R18" s="30" t="e">
        <f t="shared" si="2"/>
        <v>#DIV/0!</v>
      </c>
      <c r="S18" s="72">
        <v>0</v>
      </c>
      <c r="U18" s="14"/>
      <c r="V18" s="73">
        <f t="shared" ref="V18:W18" si="21">SUM(V11:V17)</f>
        <v>723</v>
      </c>
      <c r="W18" s="73">
        <f t="shared" si="21"/>
        <v>218</v>
      </c>
      <c r="X18" s="54">
        <f t="shared" si="1"/>
        <v>0.30152143845089902</v>
      </c>
      <c r="Y18" s="73">
        <f>SUM(Y11:Y17)</f>
        <v>164</v>
      </c>
      <c r="AA18" s="14">
        <v>45882</v>
      </c>
      <c r="AB18" s="61">
        <v>241</v>
      </c>
      <c r="AC18" s="61">
        <v>108</v>
      </c>
      <c r="AD18" s="35">
        <f t="shared" ref="AD18:AD19" si="22">AC18/AB18</f>
        <v>0.44813278008298757</v>
      </c>
      <c r="AE18" s="61">
        <v>64</v>
      </c>
      <c r="AG18" s="14">
        <v>45914</v>
      </c>
      <c r="AH18" s="61">
        <v>168</v>
      </c>
      <c r="AI18" s="61">
        <v>77</v>
      </c>
      <c r="AJ18" s="35">
        <f t="shared" si="18"/>
        <v>0.45833333333333331</v>
      </c>
      <c r="AK18" s="61">
        <v>39</v>
      </c>
      <c r="AM18" s="14">
        <v>45943</v>
      </c>
      <c r="AN18" s="61"/>
      <c r="AO18" s="61"/>
      <c r="AP18" s="35"/>
      <c r="AQ18" s="61"/>
    </row>
    <row r="19" spans="1:43" ht="15" x14ac:dyDescent="0.25">
      <c r="A19" s="28"/>
      <c r="B19" s="67">
        <v>45761</v>
      </c>
      <c r="C19" s="58">
        <v>0</v>
      </c>
      <c r="D19" s="59">
        <v>0</v>
      </c>
      <c r="E19" s="30">
        <v>0</v>
      </c>
      <c r="F19" s="59">
        <v>0</v>
      </c>
      <c r="H19" s="4"/>
      <c r="I19" s="67">
        <v>45791</v>
      </c>
      <c r="J19" s="58">
        <v>44</v>
      </c>
      <c r="K19" s="59">
        <v>20</v>
      </c>
      <c r="L19" s="30">
        <f t="shared" si="0"/>
        <v>0.45454545454545453</v>
      </c>
      <c r="M19" s="59">
        <v>11</v>
      </c>
      <c r="O19" s="5">
        <v>45823</v>
      </c>
      <c r="P19" s="61">
        <v>132</v>
      </c>
      <c r="Q19" s="72">
        <v>53</v>
      </c>
      <c r="R19" s="30">
        <f t="shared" si="2"/>
        <v>0.40151515151515149</v>
      </c>
      <c r="S19" s="72">
        <v>27</v>
      </c>
      <c r="U19" s="14">
        <v>45852</v>
      </c>
      <c r="V19" s="61">
        <v>0</v>
      </c>
      <c r="W19" s="72">
        <v>0</v>
      </c>
      <c r="X19" s="30">
        <f>V19</f>
        <v>0</v>
      </c>
      <c r="Y19" s="72">
        <v>0</v>
      </c>
      <c r="AA19" s="14">
        <v>45883</v>
      </c>
      <c r="AB19" s="61">
        <v>220</v>
      </c>
      <c r="AC19" s="72">
        <v>104</v>
      </c>
      <c r="AD19" s="30">
        <f t="shared" si="22"/>
        <v>0.47272727272727272</v>
      </c>
      <c r="AE19" s="72">
        <v>60</v>
      </c>
      <c r="AG19" s="14"/>
      <c r="AH19" s="74">
        <f t="shared" ref="AH19:AI19" si="23">SUM(AH12:AH18)</f>
        <v>656</v>
      </c>
      <c r="AI19" s="74">
        <f t="shared" si="23"/>
        <v>251</v>
      </c>
      <c r="AJ19" s="75">
        <f t="shared" si="18"/>
        <v>0.3826219512195122</v>
      </c>
      <c r="AK19" s="74">
        <f>SUM(AK12:AK18)</f>
        <v>139</v>
      </c>
      <c r="AM19" s="14">
        <v>45944</v>
      </c>
      <c r="AN19" s="61"/>
      <c r="AO19" s="61"/>
      <c r="AP19" s="35"/>
      <c r="AQ19" s="61"/>
    </row>
    <row r="20" spans="1:43" ht="15" x14ac:dyDescent="0.25">
      <c r="A20" s="28"/>
      <c r="B20" s="67">
        <v>45762</v>
      </c>
      <c r="C20" s="58">
        <v>0</v>
      </c>
      <c r="D20" s="59">
        <v>0</v>
      </c>
      <c r="E20" s="30">
        <v>0</v>
      </c>
      <c r="F20" s="59">
        <v>0</v>
      </c>
      <c r="H20" s="4"/>
      <c r="I20" s="67">
        <v>45792</v>
      </c>
      <c r="J20" s="58">
        <v>192</v>
      </c>
      <c r="K20" s="59">
        <v>94</v>
      </c>
      <c r="L20" s="30">
        <f t="shared" si="0"/>
        <v>0.48958333333333331</v>
      </c>
      <c r="M20" s="59">
        <v>40</v>
      </c>
      <c r="O20" s="5"/>
      <c r="P20" s="74">
        <f t="shared" ref="P20:Q20" si="24">SUM(P13:P19)</f>
        <v>775</v>
      </c>
      <c r="Q20" s="74">
        <f t="shared" si="24"/>
        <v>322</v>
      </c>
      <c r="R20" s="75">
        <f t="shared" si="2"/>
        <v>0.41548387096774192</v>
      </c>
      <c r="S20" s="74">
        <f>SUM(S13:S19)</f>
        <v>191</v>
      </c>
      <c r="U20" s="14">
        <v>45853</v>
      </c>
      <c r="V20" s="61">
        <v>0</v>
      </c>
      <c r="W20" s="61">
        <v>0</v>
      </c>
      <c r="X20" s="35" t="e">
        <f t="shared" ref="X20:X29" si="25">W20/V20</f>
        <v>#DIV/0!</v>
      </c>
      <c r="Y20" s="61">
        <v>0</v>
      </c>
      <c r="AA20" s="14">
        <v>45884</v>
      </c>
      <c r="AB20" s="61">
        <v>0</v>
      </c>
      <c r="AC20" s="61">
        <v>0</v>
      </c>
      <c r="AD20" s="35">
        <v>0</v>
      </c>
      <c r="AE20" s="61">
        <v>0</v>
      </c>
      <c r="AG20" s="14">
        <v>45915</v>
      </c>
      <c r="AH20" s="61">
        <v>0</v>
      </c>
      <c r="AI20" s="61">
        <v>0</v>
      </c>
      <c r="AJ20" s="35">
        <v>0</v>
      </c>
      <c r="AK20" s="61">
        <v>0</v>
      </c>
      <c r="AM20" s="14">
        <v>45945</v>
      </c>
      <c r="AN20" s="61"/>
      <c r="AO20" s="61"/>
      <c r="AP20" s="35"/>
      <c r="AQ20" s="61"/>
    </row>
    <row r="21" spans="1:43" ht="15" x14ac:dyDescent="0.25">
      <c r="A21" s="28"/>
      <c r="B21" s="67">
        <v>45763</v>
      </c>
      <c r="C21" s="58">
        <v>44</v>
      </c>
      <c r="D21" s="59">
        <v>21</v>
      </c>
      <c r="E21" s="30">
        <f t="shared" ref="E21:E27" si="26">D21/C21</f>
        <v>0.47727272727272729</v>
      </c>
      <c r="F21" s="59">
        <v>6</v>
      </c>
      <c r="H21" s="4"/>
      <c r="I21" s="67">
        <v>45793</v>
      </c>
      <c r="J21" s="58">
        <v>150</v>
      </c>
      <c r="K21" s="59">
        <v>64</v>
      </c>
      <c r="L21" s="30">
        <f t="shared" si="0"/>
        <v>0.42666666666666669</v>
      </c>
      <c r="M21" s="59">
        <v>30</v>
      </c>
      <c r="O21" s="5">
        <v>45824</v>
      </c>
      <c r="P21" s="58">
        <v>197</v>
      </c>
      <c r="Q21" s="59">
        <v>85</v>
      </c>
      <c r="R21" s="30">
        <f t="shared" si="2"/>
        <v>0.43147208121827413</v>
      </c>
      <c r="S21" s="59">
        <v>38</v>
      </c>
      <c r="U21" s="14">
        <v>45854</v>
      </c>
      <c r="V21" s="58">
        <v>220</v>
      </c>
      <c r="W21" s="59">
        <v>73</v>
      </c>
      <c r="X21" s="30">
        <f t="shared" si="25"/>
        <v>0.33181818181818185</v>
      </c>
      <c r="Y21" s="59">
        <v>60</v>
      </c>
      <c r="AA21" s="14">
        <v>45885</v>
      </c>
      <c r="AB21" s="58">
        <v>0</v>
      </c>
      <c r="AC21" s="59">
        <v>0</v>
      </c>
      <c r="AD21" s="30">
        <v>0</v>
      </c>
      <c r="AE21" s="59">
        <v>0</v>
      </c>
      <c r="AG21" s="14">
        <v>45916</v>
      </c>
      <c r="AH21" s="58">
        <v>198</v>
      </c>
      <c r="AI21" s="59">
        <v>64</v>
      </c>
      <c r="AJ21" s="30">
        <f t="shared" ref="AJ21:AJ36" si="27">AI21/AH21</f>
        <v>0.32323232323232326</v>
      </c>
      <c r="AK21" s="59">
        <v>52</v>
      </c>
      <c r="AM21" s="14">
        <v>45946</v>
      </c>
      <c r="AN21" s="58"/>
      <c r="AO21" s="59"/>
      <c r="AP21" s="30"/>
      <c r="AQ21" s="59"/>
    </row>
    <row r="22" spans="1:43" ht="15" x14ac:dyDescent="0.25">
      <c r="A22" s="28"/>
      <c r="B22" s="67">
        <v>45764</v>
      </c>
      <c r="C22" s="58">
        <v>173</v>
      </c>
      <c r="D22" s="59">
        <v>76</v>
      </c>
      <c r="E22" s="30">
        <f t="shared" si="26"/>
        <v>0.43930635838150289</v>
      </c>
      <c r="F22" s="59">
        <v>33</v>
      </c>
      <c r="H22" s="4"/>
      <c r="I22" s="67">
        <v>45794</v>
      </c>
      <c r="J22" s="58">
        <v>213</v>
      </c>
      <c r="K22" s="59">
        <v>80</v>
      </c>
      <c r="L22" s="30">
        <f t="shared" si="0"/>
        <v>0.37558685446009388</v>
      </c>
      <c r="M22" s="59">
        <v>54</v>
      </c>
      <c r="O22" s="5">
        <v>45825</v>
      </c>
      <c r="P22" s="58">
        <v>220</v>
      </c>
      <c r="Q22" s="59">
        <v>103</v>
      </c>
      <c r="R22" s="30">
        <f t="shared" si="2"/>
        <v>0.4681818181818182</v>
      </c>
      <c r="S22" s="59">
        <v>39</v>
      </c>
      <c r="U22" s="14">
        <v>45855</v>
      </c>
      <c r="V22" s="58">
        <v>236</v>
      </c>
      <c r="W22" s="59">
        <v>50</v>
      </c>
      <c r="X22" s="30">
        <f t="shared" si="25"/>
        <v>0.21186440677966101</v>
      </c>
      <c r="Y22" s="59">
        <v>59</v>
      </c>
      <c r="AA22" s="14">
        <v>45886</v>
      </c>
      <c r="AB22" s="58">
        <v>0</v>
      </c>
      <c r="AC22" s="59">
        <v>0</v>
      </c>
      <c r="AD22" s="30">
        <v>0</v>
      </c>
      <c r="AE22" s="59">
        <v>0</v>
      </c>
      <c r="AG22" s="14">
        <v>45917</v>
      </c>
      <c r="AH22" s="58">
        <v>293</v>
      </c>
      <c r="AI22" s="59">
        <v>106</v>
      </c>
      <c r="AJ22" s="30">
        <f t="shared" si="27"/>
        <v>0.36177474402730375</v>
      </c>
      <c r="AK22" s="59">
        <v>79</v>
      </c>
      <c r="AM22" s="14">
        <v>45947</v>
      </c>
      <c r="AN22" s="58"/>
      <c r="AO22" s="59"/>
      <c r="AP22" s="30"/>
      <c r="AQ22" s="59"/>
    </row>
    <row r="23" spans="1:43" ht="15" x14ac:dyDescent="0.25">
      <c r="A23" s="28"/>
      <c r="B23" s="67">
        <v>45765</v>
      </c>
      <c r="C23" s="58">
        <v>162</v>
      </c>
      <c r="D23" s="59">
        <v>60</v>
      </c>
      <c r="E23" s="30">
        <f t="shared" si="26"/>
        <v>0.37037037037037035</v>
      </c>
      <c r="F23" s="59">
        <v>33</v>
      </c>
      <c r="H23" s="4"/>
      <c r="I23" s="67">
        <v>45795</v>
      </c>
      <c r="J23" s="58">
        <v>217</v>
      </c>
      <c r="K23" s="59">
        <v>109</v>
      </c>
      <c r="L23" s="30">
        <f t="shared" si="0"/>
        <v>0.50230414746543783</v>
      </c>
      <c r="M23" s="59">
        <v>41</v>
      </c>
      <c r="O23" s="5">
        <v>45826</v>
      </c>
      <c r="P23" s="58">
        <v>0</v>
      </c>
      <c r="Q23" s="59">
        <v>0</v>
      </c>
      <c r="R23" s="30">
        <v>0</v>
      </c>
      <c r="S23" s="59">
        <v>0</v>
      </c>
      <c r="U23" s="14">
        <v>45856</v>
      </c>
      <c r="V23" s="58">
        <v>247</v>
      </c>
      <c r="W23" s="59">
        <v>76</v>
      </c>
      <c r="X23" s="30">
        <f t="shared" si="25"/>
        <v>0.30769230769230771</v>
      </c>
      <c r="Y23" s="59">
        <v>56</v>
      </c>
      <c r="AA23" s="14"/>
      <c r="AB23" s="76">
        <f t="shared" ref="AB23:AC23" si="28">SUM(AB16:AB22)</f>
        <v>714</v>
      </c>
      <c r="AC23" s="76">
        <f t="shared" si="28"/>
        <v>323</v>
      </c>
      <c r="AD23" s="77">
        <f t="shared" ref="AD23:AD26" si="29">AC23/AB23</f>
        <v>0.45238095238095238</v>
      </c>
      <c r="AE23" s="76">
        <f>SUM(AE16:AE22)</f>
        <v>196</v>
      </c>
      <c r="AG23" s="14">
        <v>45918</v>
      </c>
      <c r="AH23" s="61">
        <v>163</v>
      </c>
      <c r="AI23" s="61">
        <v>64</v>
      </c>
      <c r="AJ23" s="78">
        <f t="shared" si="27"/>
        <v>0.39263803680981596</v>
      </c>
      <c r="AK23" s="61">
        <v>42</v>
      </c>
      <c r="AM23" s="14">
        <v>45948</v>
      </c>
      <c r="AN23" s="61"/>
      <c r="AO23" s="61"/>
      <c r="AP23" s="78"/>
      <c r="AQ23" s="61"/>
    </row>
    <row r="24" spans="1:43" ht="15" x14ac:dyDescent="0.25">
      <c r="A24" s="28"/>
      <c r="B24" s="67">
        <v>45766</v>
      </c>
      <c r="C24" s="58">
        <v>177</v>
      </c>
      <c r="D24" s="59">
        <v>62</v>
      </c>
      <c r="E24" s="30">
        <f t="shared" si="26"/>
        <v>0.35028248587570621</v>
      </c>
      <c r="F24" s="59">
        <v>41</v>
      </c>
      <c r="H24" s="62" t="s">
        <v>14</v>
      </c>
      <c r="I24" s="79"/>
      <c r="J24" s="80">
        <f t="shared" ref="J24:K24" si="30">SUM(J17:J23)</f>
        <v>1149</v>
      </c>
      <c r="K24" s="80">
        <f t="shared" si="30"/>
        <v>512</v>
      </c>
      <c r="L24" s="81">
        <f t="shared" si="0"/>
        <v>0.44560487380330721</v>
      </c>
      <c r="M24" s="80">
        <f>SUM(M17:M23)</f>
        <v>260</v>
      </c>
      <c r="O24" s="5">
        <v>45827</v>
      </c>
      <c r="P24" s="82">
        <v>160</v>
      </c>
      <c r="Q24" s="82">
        <v>79</v>
      </c>
      <c r="R24" s="30">
        <f t="shared" ref="R24:R33" si="31">Q24/P24</f>
        <v>0.49375000000000002</v>
      </c>
      <c r="S24" s="83">
        <v>35</v>
      </c>
      <c r="U24" s="14">
        <v>45857</v>
      </c>
      <c r="V24" s="82">
        <v>234</v>
      </c>
      <c r="W24" s="82">
        <v>62</v>
      </c>
      <c r="X24" s="30">
        <f t="shared" si="25"/>
        <v>0.26495726495726496</v>
      </c>
      <c r="Y24" s="82">
        <v>58</v>
      </c>
      <c r="AA24" s="14">
        <v>45887</v>
      </c>
      <c r="AB24" s="82">
        <v>65</v>
      </c>
      <c r="AC24" s="82">
        <v>26</v>
      </c>
      <c r="AD24" s="30">
        <f t="shared" si="29"/>
        <v>0.4</v>
      </c>
      <c r="AE24" s="82">
        <v>21</v>
      </c>
      <c r="AG24" s="14">
        <v>45919</v>
      </c>
      <c r="AH24" s="82">
        <v>202</v>
      </c>
      <c r="AI24" s="82">
        <v>71</v>
      </c>
      <c r="AJ24" s="30">
        <f t="shared" si="27"/>
        <v>0.35148514851485146</v>
      </c>
      <c r="AK24" s="82">
        <v>61</v>
      </c>
      <c r="AM24" s="14">
        <v>45949</v>
      </c>
      <c r="AN24" s="82"/>
      <c r="AO24" s="82"/>
      <c r="AP24" s="30"/>
      <c r="AQ24" s="82"/>
    </row>
    <row r="25" spans="1:43" ht="15" x14ac:dyDescent="0.25">
      <c r="A25" s="28"/>
      <c r="B25" s="67">
        <v>45767</v>
      </c>
      <c r="C25" s="58">
        <v>334</v>
      </c>
      <c r="D25" s="59">
        <v>104</v>
      </c>
      <c r="E25" s="30">
        <f t="shared" si="26"/>
        <v>0.31137724550898205</v>
      </c>
      <c r="F25" s="59">
        <v>100</v>
      </c>
      <c r="H25" s="84"/>
      <c r="I25" s="85">
        <v>45796</v>
      </c>
      <c r="J25" s="58">
        <v>196</v>
      </c>
      <c r="K25" s="59">
        <v>85</v>
      </c>
      <c r="L25" s="30">
        <f t="shared" si="0"/>
        <v>0.43367346938775508</v>
      </c>
      <c r="M25" s="59">
        <v>43</v>
      </c>
      <c r="O25" s="5">
        <v>45828</v>
      </c>
      <c r="P25" s="58">
        <v>197</v>
      </c>
      <c r="Q25" s="59">
        <v>91</v>
      </c>
      <c r="R25" s="30">
        <f t="shared" si="31"/>
        <v>0.46192893401015228</v>
      </c>
      <c r="S25" s="59">
        <v>41</v>
      </c>
      <c r="U25" s="14">
        <v>45858</v>
      </c>
      <c r="V25" s="58">
        <v>212</v>
      </c>
      <c r="W25" s="59">
        <v>57</v>
      </c>
      <c r="X25" s="30">
        <f t="shared" si="25"/>
        <v>0.26886792452830188</v>
      </c>
      <c r="Y25" s="59">
        <v>59</v>
      </c>
      <c r="AA25" s="14">
        <v>45888</v>
      </c>
      <c r="AB25" s="58">
        <v>170</v>
      </c>
      <c r="AC25" s="59">
        <v>55</v>
      </c>
      <c r="AD25" s="30">
        <f t="shared" si="29"/>
        <v>0.3235294117647059</v>
      </c>
      <c r="AE25" s="59">
        <v>50</v>
      </c>
      <c r="AG25" s="14">
        <v>45920</v>
      </c>
      <c r="AH25" s="58">
        <v>602</v>
      </c>
      <c r="AI25" s="59">
        <v>183</v>
      </c>
      <c r="AJ25" s="30">
        <f t="shared" si="27"/>
        <v>0.30398671096345514</v>
      </c>
      <c r="AK25" s="59">
        <v>144</v>
      </c>
      <c r="AM25" s="14"/>
      <c r="AN25" s="86">
        <f t="shared" ref="AN25:AO25" si="32">SUM(AN18:AN24)</f>
        <v>0</v>
      </c>
      <c r="AO25" s="86">
        <f t="shared" si="32"/>
        <v>0</v>
      </c>
      <c r="AP25" s="87" t="e">
        <f>AO25/AN25</f>
        <v>#DIV/0!</v>
      </c>
      <c r="AQ25" s="86">
        <f>SUM(AQ18:AQ24)</f>
        <v>0</v>
      </c>
    </row>
    <row r="26" spans="1:43" ht="51.75" x14ac:dyDescent="0.25">
      <c r="A26" s="79" t="s">
        <v>15</v>
      </c>
      <c r="B26" s="79"/>
      <c r="C26" s="80">
        <f t="shared" ref="C26:D26" si="33">SUM(C19:C25)</f>
        <v>890</v>
      </c>
      <c r="D26" s="80">
        <f t="shared" si="33"/>
        <v>323</v>
      </c>
      <c r="E26" s="81">
        <f t="shared" si="26"/>
        <v>0.36292134831460676</v>
      </c>
      <c r="F26" s="80">
        <f>SUM(F19:F25)</f>
        <v>213</v>
      </c>
      <c r="H26" s="4"/>
      <c r="I26" s="85">
        <v>45797</v>
      </c>
      <c r="J26" s="58">
        <v>73</v>
      </c>
      <c r="K26" s="59">
        <v>37</v>
      </c>
      <c r="L26" s="30">
        <f t="shared" si="0"/>
        <v>0.50684931506849318</v>
      </c>
      <c r="M26" s="59">
        <v>18</v>
      </c>
      <c r="O26" s="5">
        <v>45829</v>
      </c>
      <c r="P26" s="58">
        <v>180</v>
      </c>
      <c r="Q26" s="59">
        <v>82</v>
      </c>
      <c r="R26" s="30">
        <f t="shared" si="31"/>
        <v>0.45555555555555555</v>
      </c>
      <c r="S26" s="59">
        <v>42</v>
      </c>
      <c r="U26" s="14"/>
      <c r="V26" s="88">
        <f t="shared" ref="V26:W26" si="34">SUM(V19:V25)</f>
        <v>1149</v>
      </c>
      <c r="W26" s="88">
        <f t="shared" si="34"/>
        <v>318</v>
      </c>
      <c r="X26" s="89">
        <f t="shared" si="25"/>
        <v>0.27676240208877284</v>
      </c>
      <c r="Y26" s="88">
        <f>SUM(Y19:Y25)</f>
        <v>292</v>
      </c>
      <c r="AA26" s="14">
        <v>45889</v>
      </c>
      <c r="AB26" s="61">
        <v>172</v>
      </c>
      <c r="AC26" s="61">
        <v>73</v>
      </c>
      <c r="AD26" s="35">
        <f t="shared" si="29"/>
        <v>0.42441860465116277</v>
      </c>
      <c r="AE26" s="61">
        <v>45</v>
      </c>
      <c r="AG26" s="14">
        <v>45921</v>
      </c>
      <c r="AH26" s="61">
        <v>426</v>
      </c>
      <c r="AI26" s="61">
        <v>134</v>
      </c>
      <c r="AJ26" s="35">
        <f t="shared" si="27"/>
        <v>0.31455399061032863</v>
      </c>
      <c r="AK26" s="61">
        <v>69</v>
      </c>
      <c r="AM26" s="14">
        <v>45950</v>
      </c>
      <c r="AN26" s="61"/>
      <c r="AO26" s="61"/>
      <c r="AP26" s="35"/>
      <c r="AQ26" s="61"/>
    </row>
    <row r="27" spans="1:43" ht="15" x14ac:dyDescent="0.25">
      <c r="A27" s="28"/>
      <c r="B27" s="85">
        <v>45768</v>
      </c>
      <c r="C27" s="58">
        <v>274</v>
      </c>
      <c r="D27" s="59">
        <v>97</v>
      </c>
      <c r="E27" s="30">
        <f t="shared" si="26"/>
        <v>0.354014598540146</v>
      </c>
      <c r="F27" s="59">
        <v>76</v>
      </c>
      <c r="H27" s="4"/>
      <c r="I27" s="85">
        <v>45798</v>
      </c>
      <c r="J27" s="90">
        <v>1</v>
      </c>
      <c r="K27" s="91">
        <v>0</v>
      </c>
      <c r="L27" s="30">
        <f t="shared" si="0"/>
        <v>0</v>
      </c>
      <c r="M27" s="91">
        <v>1</v>
      </c>
      <c r="O27" s="5">
        <v>45830</v>
      </c>
      <c r="P27" s="92">
        <v>198</v>
      </c>
      <c r="Q27" s="92">
        <v>89</v>
      </c>
      <c r="R27" s="30">
        <f t="shared" si="31"/>
        <v>0.4494949494949495</v>
      </c>
      <c r="S27" s="92">
        <v>45</v>
      </c>
      <c r="U27" s="14">
        <v>45859</v>
      </c>
      <c r="V27" s="92">
        <v>198</v>
      </c>
      <c r="W27" s="92">
        <v>77</v>
      </c>
      <c r="X27" s="30">
        <f t="shared" si="25"/>
        <v>0.3888888888888889</v>
      </c>
      <c r="Y27" s="92">
        <v>53</v>
      </c>
      <c r="AA27" s="14">
        <v>45890</v>
      </c>
      <c r="AB27" s="92">
        <v>0</v>
      </c>
      <c r="AC27" s="92">
        <v>0</v>
      </c>
      <c r="AD27" s="30">
        <v>0</v>
      </c>
      <c r="AE27" s="92">
        <v>0</v>
      </c>
      <c r="AG27" s="14"/>
      <c r="AH27" s="93">
        <f t="shared" ref="AH27:AI27" si="35">SUM(AH20:AH26)</f>
        <v>1884</v>
      </c>
      <c r="AI27" s="93">
        <f t="shared" si="35"/>
        <v>622</v>
      </c>
      <c r="AJ27" s="94">
        <f t="shared" si="27"/>
        <v>0.33014861995753714</v>
      </c>
      <c r="AK27" s="93">
        <f>SUM(AK20:AK26)</f>
        <v>447</v>
      </c>
      <c r="AM27" s="14">
        <v>45951</v>
      </c>
      <c r="AN27" s="61"/>
      <c r="AO27" s="61"/>
      <c r="AP27" s="35"/>
      <c r="AQ27" s="61"/>
    </row>
    <row r="28" spans="1:43" ht="15" x14ac:dyDescent="0.25">
      <c r="A28" s="28"/>
      <c r="B28" s="85">
        <v>45769</v>
      </c>
      <c r="C28" s="92">
        <v>171</v>
      </c>
      <c r="D28" s="92">
        <v>53</v>
      </c>
      <c r="E28" s="30">
        <f>D28/$C$28</f>
        <v>0.30994152046783624</v>
      </c>
      <c r="F28" s="92">
        <v>37</v>
      </c>
      <c r="H28" s="4"/>
      <c r="I28" s="85">
        <v>45799</v>
      </c>
      <c r="J28" s="90">
        <v>4</v>
      </c>
      <c r="K28" s="91">
        <v>1</v>
      </c>
      <c r="L28" s="30">
        <f t="shared" si="0"/>
        <v>0.25</v>
      </c>
      <c r="M28" s="91">
        <v>0</v>
      </c>
      <c r="O28" s="5"/>
      <c r="P28" s="95">
        <f t="shared" ref="P28:Q28" si="36">SUM(P21:P27)</f>
        <v>1152</v>
      </c>
      <c r="Q28" s="95">
        <f t="shared" si="36"/>
        <v>529</v>
      </c>
      <c r="R28" s="96">
        <f t="shared" si="31"/>
        <v>0.4592013888888889</v>
      </c>
      <c r="S28" s="95">
        <f>SUM(S21:S27)</f>
        <v>240</v>
      </c>
      <c r="U28" s="14">
        <v>45860</v>
      </c>
      <c r="V28" s="97">
        <v>181</v>
      </c>
      <c r="W28" s="97">
        <v>69</v>
      </c>
      <c r="X28" s="98">
        <f t="shared" si="25"/>
        <v>0.38121546961325969</v>
      </c>
      <c r="Y28" s="97">
        <v>52</v>
      </c>
      <c r="AA28" s="14">
        <v>45891</v>
      </c>
      <c r="AB28" s="97">
        <v>123</v>
      </c>
      <c r="AC28" s="97">
        <v>41</v>
      </c>
      <c r="AD28" s="98">
        <f t="shared" ref="AD28:AD32" si="37">AC28/AB28</f>
        <v>0.33333333333333331</v>
      </c>
      <c r="AE28" s="97">
        <v>35</v>
      </c>
      <c r="AG28" s="14">
        <v>45922</v>
      </c>
      <c r="AH28" s="97">
        <v>203</v>
      </c>
      <c r="AI28" s="97">
        <v>79</v>
      </c>
      <c r="AJ28" s="98">
        <f t="shared" si="27"/>
        <v>0.3891625615763547</v>
      </c>
      <c r="AK28" s="97">
        <v>40</v>
      </c>
      <c r="AM28" s="14">
        <v>45952</v>
      </c>
      <c r="AN28" s="97"/>
      <c r="AO28" s="97"/>
      <c r="AP28" s="98"/>
      <c r="AQ28" s="97"/>
    </row>
    <row r="29" spans="1:43" ht="15" x14ac:dyDescent="0.25">
      <c r="A29" s="28"/>
      <c r="B29" s="85">
        <v>45770</v>
      </c>
      <c r="C29" s="92">
        <v>220</v>
      </c>
      <c r="D29" s="92">
        <v>85</v>
      </c>
      <c r="E29" s="30">
        <f>D29/C29</f>
        <v>0.38636363636363635</v>
      </c>
      <c r="F29" s="92">
        <v>40</v>
      </c>
      <c r="H29" s="62"/>
      <c r="I29" s="85">
        <v>45800</v>
      </c>
      <c r="J29" s="90">
        <v>30</v>
      </c>
      <c r="K29" s="91">
        <v>12</v>
      </c>
      <c r="L29" s="30">
        <f t="shared" si="0"/>
        <v>0.4</v>
      </c>
      <c r="M29" s="91">
        <v>8</v>
      </c>
      <c r="O29" s="5">
        <v>45831</v>
      </c>
      <c r="P29" s="34">
        <v>216</v>
      </c>
      <c r="Q29" s="34">
        <v>81</v>
      </c>
      <c r="R29" s="30">
        <f t="shared" si="31"/>
        <v>0.375</v>
      </c>
      <c r="S29" s="34">
        <v>65</v>
      </c>
      <c r="U29" s="14">
        <v>45861</v>
      </c>
      <c r="V29" s="34">
        <v>279</v>
      </c>
      <c r="W29" s="34">
        <v>102</v>
      </c>
      <c r="X29" s="30">
        <f t="shared" si="25"/>
        <v>0.36559139784946237</v>
      </c>
      <c r="Y29" s="34">
        <v>81</v>
      </c>
      <c r="AA29" s="14">
        <v>45892</v>
      </c>
      <c r="AB29" s="34">
        <v>611</v>
      </c>
      <c r="AC29" s="34">
        <v>213</v>
      </c>
      <c r="AD29" s="30">
        <f t="shared" si="37"/>
        <v>0.3486088379705401</v>
      </c>
      <c r="AE29" s="34">
        <v>165</v>
      </c>
      <c r="AG29" s="14">
        <v>45923</v>
      </c>
      <c r="AH29" s="34">
        <v>113</v>
      </c>
      <c r="AI29" s="34">
        <v>52</v>
      </c>
      <c r="AJ29" s="30">
        <f t="shared" si="27"/>
        <v>0.46017699115044247</v>
      </c>
      <c r="AK29" s="34">
        <v>24</v>
      </c>
      <c r="AM29" s="14">
        <v>45953</v>
      </c>
      <c r="AN29" s="34"/>
      <c r="AO29" s="34"/>
      <c r="AP29" s="30"/>
      <c r="AQ29" s="34"/>
    </row>
    <row r="30" spans="1:43" ht="15" x14ac:dyDescent="0.25">
      <c r="A30" s="28"/>
      <c r="B30" s="85">
        <v>45771</v>
      </c>
      <c r="C30" s="92">
        <v>235</v>
      </c>
      <c r="D30" s="92">
        <v>120</v>
      </c>
      <c r="E30" s="30">
        <f>D30/$C$28</f>
        <v>0.70175438596491224</v>
      </c>
      <c r="F30" s="92">
        <v>55</v>
      </c>
      <c r="H30" s="84"/>
      <c r="I30" s="85">
        <v>45801</v>
      </c>
      <c r="J30" s="92">
        <v>0</v>
      </c>
      <c r="K30" s="92">
        <v>0</v>
      </c>
      <c r="L30" s="30" t="e">
        <f t="shared" si="0"/>
        <v>#DIV/0!</v>
      </c>
      <c r="M30" s="92">
        <v>0</v>
      </c>
      <c r="O30" s="5">
        <v>45832</v>
      </c>
      <c r="P30" s="29">
        <v>99</v>
      </c>
      <c r="Q30" s="29">
        <v>45</v>
      </c>
      <c r="R30" s="30">
        <f t="shared" si="31"/>
        <v>0.45454545454545453</v>
      </c>
      <c r="S30" s="29">
        <v>18</v>
      </c>
      <c r="U30" s="14">
        <v>45862</v>
      </c>
      <c r="V30" s="29">
        <v>212</v>
      </c>
      <c r="W30" s="29">
        <v>62</v>
      </c>
      <c r="X30" s="30">
        <v>0.19</v>
      </c>
      <c r="Y30" s="29">
        <v>49</v>
      </c>
      <c r="AA30" s="14">
        <v>45893</v>
      </c>
      <c r="AB30" s="29">
        <v>787</v>
      </c>
      <c r="AC30" s="29">
        <v>296</v>
      </c>
      <c r="AD30" s="30">
        <f t="shared" si="37"/>
        <v>0.37611181702668361</v>
      </c>
      <c r="AE30" s="29">
        <v>195</v>
      </c>
      <c r="AG30" s="14">
        <v>45924</v>
      </c>
      <c r="AH30" s="29">
        <v>221</v>
      </c>
      <c r="AI30" s="29">
        <v>92</v>
      </c>
      <c r="AJ30" s="30">
        <f t="shared" si="27"/>
        <v>0.41628959276018102</v>
      </c>
      <c r="AK30" s="29">
        <v>50</v>
      </c>
      <c r="AM30" s="14">
        <v>45954</v>
      </c>
      <c r="AN30" s="29"/>
      <c r="AO30" s="29"/>
      <c r="AP30" s="30"/>
      <c r="AQ30" s="29"/>
    </row>
    <row r="31" spans="1:43" ht="51.75" x14ac:dyDescent="0.25">
      <c r="A31" s="99" t="s">
        <v>16</v>
      </c>
      <c r="B31" s="85">
        <v>45772</v>
      </c>
      <c r="C31" s="92">
        <v>387</v>
      </c>
      <c r="D31" s="92">
        <v>167</v>
      </c>
      <c r="E31" s="30">
        <f t="shared" ref="E31:E43" si="38">D31/C31</f>
        <v>0.4315245478036176</v>
      </c>
      <c r="F31" s="92">
        <v>91</v>
      </c>
      <c r="H31" s="28"/>
      <c r="I31" s="85">
        <v>45802</v>
      </c>
      <c r="J31" s="92">
        <v>276</v>
      </c>
      <c r="K31" s="92">
        <v>119</v>
      </c>
      <c r="L31" s="30">
        <f t="shared" si="0"/>
        <v>0.4311594202898551</v>
      </c>
      <c r="M31" s="92">
        <v>73</v>
      </c>
      <c r="O31" s="5">
        <v>45833</v>
      </c>
      <c r="P31" s="29">
        <v>167</v>
      </c>
      <c r="Q31" s="29">
        <v>70</v>
      </c>
      <c r="R31" s="30">
        <f t="shared" si="31"/>
        <v>0.41916167664670656</v>
      </c>
      <c r="S31" s="29">
        <v>46</v>
      </c>
      <c r="U31" s="14">
        <v>45863</v>
      </c>
      <c r="V31" s="29">
        <v>187</v>
      </c>
      <c r="W31" s="29">
        <v>66</v>
      </c>
      <c r="X31" s="30">
        <f>W31/V31</f>
        <v>0.35294117647058826</v>
      </c>
      <c r="Y31" s="29">
        <v>51</v>
      </c>
      <c r="AA31" s="14"/>
      <c r="AB31" s="100">
        <f t="shared" ref="AB31:AC31" si="39">SUM(AB24:AB30)</f>
        <v>1928</v>
      </c>
      <c r="AC31" s="100">
        <f t="shared" si="39"/>
        <v>704</v>
      </c>
      <c r="AD31" s="101">
        <f t="shared" si="37"/>
        <v>0.36514522821576761</v>
      </c>
      <c r="AE31" s="100">
        <f>SUM(AE24:AE30)</f>
        <v>511</v>
      </c>
      <c r="AG31" s="14">
        <v>45925</v>
      </c>
      <c r="AH31" s="34">
        <v>209</v>
      </c>
      <c r="AI31" s="34">
        <v>83</v>
      </c>
      <c r="AJ31" s="102">
        <f t="shared" si="27"/>
        <v>0.39712918660287083</v>
      </c>
      <c r="AK31" s="34">
        <v>54</v>
      </c>
      <c r="AM31" s="14">
        <v>45955</v>
      </c>
      <c r="AN31" s="34"/>
      <c r="AO31" s="34"/>
      <c r="AP31" s="102"/>
      <c r="AQ31" s="34"/>
    </row>
    <row r="32" spans="1:43" ht="15" x14ac:dyDescent="0.25">
      <c r="A32" s="28"/>
      <c r="B32" s="85">
        <v>45773</v>
      </c>
      <c r="C32" s="92">
        <v>508</v>
      </c>
      <c r="D32" s="92">
        <v>248</v>
      </c>
      <c r="E32" s="30">
        <f t="shared" si="38"/>
        <v>0.48818897637795278</v>
      </c>
      <c r="F32" s="92">
        <v>115</v>
      </c>
      <c r="H32" s="62" t="s">
        <v>17</v>
      </c>
      <c r="I32" s="99"/>
      <c r="J32" s="103">
        <f t="shared" ref="J32:K32" si="40">SUM(J25:J31)</f>
        <v>580</v>
      </c>
      <c r="K32" s="103">
        <f t="shared" si="40"/>
        <v>254</v>
      </c>
      <c r="L32" s="104">
        <f t="shared" si="0"/>
        <v>0.43793103448275861</v>
      </c>
      <c r="M32" s="103">
        <f>SUM(M25:M31)</f>
        <v>143</v>
      </c>
      <c r="O32" s="5">
        <v>45834</v>
      </c>
      <c r="P32" s="29">
        <v>62</v>
      </c>
      <c r="Q32" s="29">
        <v>23</v>
      </c>
      <c r="R32" s="30">
        <f t="shared" si="31"/>
        <v>0.37096774193548387</v>
      </c>
      <c r="S32" s="29">
        <v>17</v>
      </c>
      <c r="U32" s="14">
        <v>45864</v>
      </c>
      <c r="V32" s="29">
        <v>0</v>
      </c>
      <c r="W32" s="29">
        <v>0</v>
      </c>
      <c r="X32" s="30">
        <v>0</v>
      </c>
      <c r="Y32" s="29">
        <v>0</v>
      </c>
      <c r="AA32" s="14">
        <v>45894</v>
      </c>
      <c r="AB32" s="29">
        <v>147</v>
      </c>
      <c r="AC32" s="29">
        <v>52</v>
      </c>
      <c r="AD32" s="30">
        <f t="shared" si="37"/>
        <v>0.35374149659863946</v>
      </c>
      <c r="AE32" s="29">
        <v>44</v>
      </c>
      <c r="AG32" s="14">
        <v>45926</v>
      </c>
      <c r="AH32" s="29">
        <v>196</v>
      </c>
      <c r="AI32" s="29">
        <v>71</v>
      </c>
      <c r="AJ32" s="30">
        <f t="shared" si="27"/>
        <v>0.36224489795918369</v>
      </c>
      <c r="AK32" s="29">
        <v>47</v>
      </c>
      <c r="AM32" s="14">
        <v>45956</v>
      </c>
      <c r="AN32" s="29"/>
      <c r="AO32" s="29"/>
      <c r="AP32" s="30"/>
      <c r="AQ32" s="29"/>
    </row>
    <row r="33" spans="1:43" ht="15" x14ac:dyDescent="0.25">
      <c r="A33" s="28"/>
      <c r="B33" s="85">
        <v>45774</v>
      </c>
      <c r="C33" s="92">
        <v>911</v>
      </c>
      <c r="D33" s="92">
        <v>398</v>
      </c>
      <c r="E33" s="30">
        <f t="shared" si="38"/>
        <v>0.43688254665203075</v>
      </c>
      <c r="F33" s="92">
        <v>176</v>
      </c>
      <c r="H33" s="28"/>
      <c r="I33" s="105">
        <v>45803</v>
      </c>
      <c r="J33" s="29">
        <v>199</v>
      </c>
      <c r="K33" s="29">
        <v>102</v>
      </c>
      <c r="L33" s="30">
        <f t="shared" si="0"/>
        <v>0.51256281407035176</v>
      </c>
      <c r="M33" s="29">
        <v>47</v>
      </c>
      <c r="O33" s="5">
        <v>45835</v>
      </c>
      <c r="P33" s="29">
        <v>331</v>
      </c>
      <c r="Q33" s="29">
        <v>145</v>
      </c>
      <c r="R33" s="30">
        <f t="shared" si="31"/>
        <v>0.4380664652567976</v>
      </c>
      <c r="S33" s="29">
        <v>79</v>
      </c>
      <c r="U33" s="14">
        <v>45865</v>
      </c>
      <c r="V33" s="29">
        <v>215</v>
      </c>
      <c r="W33" s="29">
        <v>65</v>
      </c>
      <c r="X33" s="30">
        <f t="shared" ref="X33:X34" si="41">W33/V33</f>
        <v>0.30232558139534882</v>
      </c>
      <c r="Y33" s="29">
        <v>59</v>
      </c>
      <c r="AA33" s="14">
        <v>45895</v>
      </c>
      <c r="AB33" s="29">
        <v>0</v>
      </c>
      <c r="AC33" s="29">
        <v>0</v>
      </c>
      <c r="AD33" s="30">
        <v>0</v>
      </c>
      <c r="AE33" s="29">
        <v>0</v>
      </c>
      <c r="AG33" s="14">
        <v>45927</v>
      </c>
      <c r="AH33" s="29">
        <v>239</v>
      </c>
      <c r="AI33" s="29">
        <v>90</v>
      </c>
      <c r="AJ33" s="30">
        <f t="shared" si="27"/>
        <v>0.37656903765690375</v>
      </c>
      <c r="AK33" s="29">
        <v>54</v>
      </c>
      <c r="AM33" s="14"/>
      <c r="AN33" s="106">
        <f t="shared" ref="AN33:AO33" si="42">SUM(AN26:AN32)</f>
        <v>0</v>
      </c>
      <c r="AO33" s="106">
        <f t="shared" si="42"/>
        <v>0</v>
      </c>
      <c r="AP33" s="107" t="e">
        <f>AO33/AN33</f>
        <v>#DIV/0!</v>
      </c>
      <c r="AQ33" s="106">
        <f>SUM(AQ26:AQ32)</f>
        <v>0</v>
      </c>
    </row>
    <row r="34" spans="1:43" ht="15" x14ac:dyDescent="0.25">
      <c r="A34" s="28"/>
      <c r="B34" s="99"/>
      <c r="C34" s="103">
        <f t="shared" ref="C34:D34" si="43">SUM(C27:C33)</f>
        <v>2706</v>
      </c>
      <c r="D34" s="103">
        <f t="shared" si="43"/>
        <v>1168</v>
      </c>
      <c r="E34" s="104">
        <f t="shared" si="38"/>
        <v>0.43163340724316335</v>
      </c>
      <c r="F34" s="103">
        <f>SUM(F27:F33)</f>
        <v>590</v>
      </c>
      <c r="H34" s="28"/>
      <c r="I34" s="105">
        <v>45804</v>
      </c>
      <c r="J34" s="29">
        <v>219</v>
      </c>
      <c r="K34" s="29">
        <v>88</v>
      </c>
      <c r="L34" s="30">
        <f t="shared" si="0"/>
        <v>0.40182648401826482</v>
      </c>
      <c r="M34" s="29">
        <v>43</v>
      </c>
      <c r="O34" s="5">
        <v>45836</v>
      </c>
      <c r="P34" s="29">
        <v>0</v>
      </c>
      <c r="Q34" s="29">
        <v>0</v>
      </c>
      <c r="R34" s="30">
        <v>0</v>
      </c>
      <c r="S34" s="29">
        <v>0</v>
      </c>
      <c r="U34" s="14"/>
      <c r="V34" s="108">
        <f t="shared" ref="V34:W34" si="44">SUM(V27:V33)</f>
        <v>1272</v>
      </c>
      <c r="W34" s="108">
        <f t="shared" si="44"/>
        <v>441</v>
      </c>
      <c r="X34" s="30">
        <f t="shared" si="41"/>
        <v>0.34669811320754718</v>
      </c>
      <c r="Y34" s="108">
        <f>SUM(Y27:Y33)</f>
        <v>345</v>
      </c>
      <c r="AA34" s="14">
        <v>45896</v>
      </c>
      <c r="AB34" s="34">
        <v>162</v>
      </c>
      <c r="AC34" s="34">
        <v>54</v>
      </c>
      <c r="AD34" s="35">
        <f t="shared" ref="AD34:AD35" si="45">AC34/AB34</f>
        <v>0.33333333333333331</v>
      </c>
      <c r="AE34" s="34">
        <v>42</v>
      </c>
      <c r="AG34" s="14">
        <v>45928</v>
      </c>
      <c r="AH34" s="34">
        <v>453</v>
      </c>
      <c r="AI34" s="34">
        <v>139</v>
      </c>
      <c r="AJ34" s="35">
        <f t="shared" si="27"/>
        <v>0.30684326710816778</v>
      </c>
      <c r="AK34" s="34">
        <v>105</v>
      </c>
      <c r="AM34" s="14">
        <v>45957</v>
      </c>
      <c r="AN34" s="34"/>
      <c r="AO34" s="34"/>
      <c r="AP34" s="35"/>
      <c r="AQ34" s="34"/>
    </row>
    <row r="35" spans="1:43" ht="15" x14ac:dyDescent="0.25">
      <c r="A35" s="28"/>
      <c r="B35" s="105">
        <v>45775</v>
      </c>
      <c r="C35" s="29">
        <v>328</v>
      </c>
      <c r="D35" s="29">
        <v>172</v>
      </c>
      <c r="E35" s="30">
        <f t="shared" si="38"/>
        <v>0.52439024390243905</v>
      </c>
      <c r="F35" s="29">
        <v>46</v>
      </c>
      <c r="H35" s="28"/>
      <c r="I35" s="105">
        <v>45805</v>
      </c>
      <c r="J35" s="29">
        <v>159</v>
      </c>
      <c r="K35" s="29">
        <v>61</v>
      </c>
      <c r="L35" s="30">
        <f t="shared" si="0"/>
        <v>0.38364779874213839</v>
      </c>
      <c r="M35" s="29">
        <v>32</v>
      </c>
      <c r="O35" s="5">
        <v>45837</v>
      </c>
      <c r="P35" s="29">
        <v>0</v>
      </c>
      <c r="Q35" s="29">
        <v>0</v>
      </c>
      <c r="R35" s="30">
        <v>0</v>
      </c>
      <c r="S35" s="29">
        <v>0</v>
      </c>
      <c r="U35" s="14">
        <v>45866</v>
      </c>
      <c r="V35" s="29">
        <v>0</v>
      </c>
      <c r="W35" s="29">
        <v>0</v>
      </c>
      <c r="X35" s="30">
        <v>0</v>
      </c>
      <c r="Y35" s="29"/>
      <c r="AA35" s="14">
        <v>45897</v>
      </c>
      <c r="AB35" s="29">
        <v>166</v>
      </c>
      <c r="AC35" s="29">
        <v>79</v>
      </c>
      <c r="AD35" s="30">
        <f t="shared" si="45"/>
        <v>0.4759036144578313</v>
      </c>
      <c r="AE35" s="29">
        <v>39</v>
      </c>
      <c r="AG35" s="14"/>
      <c r="AH35" s="74">
        <f t="shared" ref="AH35:AI35" si="46">SUM(AH28:AH34)</f>
        <v>1634</v>
      </c>
      <c r="AI35" s="74">
        <f t="shared" si="46"/>
        <v>606</v>
      </c>
      <c r="AJ35" s="109">
        <f t="shared" si="27"/>
        <v>0.37086903304773561</v>
      </c>
      <c r="AK35" s="74">
        <f>SUM(AK28:AK34)</f>
        <v>374</v>
      </c>
      <c r="AM35" s="14">
        <v>45958</v>
      </c>
      <c r="AN35" s="61"/>
      <c r="AO35" s="61"/>
      <c r="AP35" s="110"/>
      <c r="AQ35" s="61"/>
    </row>
    <row r="36" spans="1:43" ht="15" x14ac:dyDescent="0.25">
      <c r="A36" s="28"/>
      <c r="B36" s="105">
        <v>45776</v>
      </c>
      <c r="C36" s="29">
        <v>301</v>
      </c>
      <c r="D36" s="29">
        <v>156</v>
      </c>
      <c r="E36" s="30">
        <f t="shared" si="38"/>
        <v>0.51827242524916939</v>
      </c>
      <c r="F36" s="29">
        <v>58</v>
      </c>
      <c r="H36" s="28"/>
      <c r="I36" s="105">
        <v>45806</v>
      </c>
      <c r="J36" s="29">
        <v>243</v>
      </c>
      <c r="K36" s="29">
        <v>106</v>
      </c>
      <c r="L36" s="30">
        <f t="shared" ref="L36:L38" si="47">K36/$J$33</f>
        <v>0.53266331658291455</v>
      </c>
      <c r="M36" s="29">
        <v>57</v>
      </c>
      <c r="O36" s="5"/>
      <c r="P36" s="111">
        <f t="shared" ref="P36:Q36" si="48">SUM(P29:P35)</f>
        <v>875</v>
      </c>
      <c r="Q36" s="111">
        <f t="shared" si="48"/>
        <v>364</v>
      </c>
      <c r="R36" s="112">
        <f t="shared" ref="R36:R38" si="49">Q36/P36</f>
        <v>0.41599999999999998</v>
      </c>
      <c r="S36" s="111">
        <f>SUM(S29:S35)</f>
        <v>225</v>
      </c>
      <c r="U36" s="14">
        <v>45867</v>
      </c>
      <c r="V36" s="34">
        <v>0</v>
      </c>
      <c r="W36" s="34">
        <v>0</v>
      </c>
      <c r="X36" s="102" t="e">
        <f t="shared" ref="X36:X37" si="50">W36/V36</f>
        <v>#DIV/0!</v>
      </c>
      <c r="Y36" s="34"/>
      <c r="AA36" s="14">
        <v>45898</v>
      </c>
      <c r="AB36" s="34">
        <v>0</v>
      </c>
      <c r="AC36" s="34">
        <v>0</v>
      </c>
      <c r="AD36" s="102">
        <v>0</v>
      </c>
      <c r="AE36" s="34">
        <v>0</v>
      </c>
      <c r="AG36" s="14">
        <v>45929</v>
      </c>
      <c r="AH36" s="34">
        <v>212</v>
      </c>
      <c r="AI36" s="34">
        <v>75</v>
      </c>
      <c r="AJ36" s="102">
        <f t="shared" si="27"/>
        <v>0.35377358490566035</v>
      </c>
      <c r="AK36" s="34">
        <v>50</v>
      </c>
      <c r="AM36" s="14">
        <v>45959</v>
      </c>
      <c r="AN36" s="34"/>
      <c r="AO36" s="34"/>
      <c r="AP36" s="102"/>
      <c r="AQ36" s="34"/>
    </row>
    <row r="37" spans="1:43" ht="15" x14ac:dyDescent="0.25">
      <c r="A37" s="28"/>
      <c r="B37" s="105">
        <v>45777</v>
      </c>
      <c r="C37" s="29">
        <v>472</v>
      </c>
      <c r="D37" s="29">
        <v>217</v>
      </c>
      <c r="E37" s="30">
        <f t="shared" si="38"/>
        <v>0.4597457627118644</v>
      </c>
      <c r="F37" s="29">
        <v>108</v>
      </c>
      <c r="H37" s="113" t="s">
        <v>18</v>
      </c>
      <c r="I37" s="105">
        <v>45807</v>
      </c>
      <c r="J37" s="29">
        <v>207</v>
      </c>
      <c r="K37" s="29">
        <v>77</v>
      </c>
      <c r="L37" s="30">
        <f t="shared" si="47"/>
        <v>0.38693467336683418</v>
      </c>
      <c r="M37" s="29">
        <v>46</v>
      </c>
      <c r="O37" s="5">
        <v>45838</v>
      </c>
      <c r="P37" s="114">
        <v>402</v>
      </c>
      <c r="Q37" s="114">
        <v>163</v>
      </c>
      <c r="R37" s="35">
        <f t="shared" si="49"/>
        <v>0.40547263681592038</v>
      </c>
      <c r="S37" s="114">
        <v>91</v>
      </c>
      <c r="U37" s="14">
        <v>45868</v>
      </c>
      <c r="V37" s="114">
        <v>0</v>
      </c>
      <c r="W37" s="114">
        <v>0</v>
      </c>
      <c r="X37" s="35" t="e">
        <f t="shared" si="50"/>
        <v>#DIV/0!</v>
      </c>
      <c r="Y37" s="114"/>
      <c r="AA37" s="14">
        <v>45899</v>
      </c>
      <c r="AB37" s="34">
        <v>105</v>
      </c>
      <c r="AC37" s="34">
        <v>45</v>
      </c>
      <c r="AD37" s="35">
        <f t="shared" ref="AD37:AD40" si="51">AC37/AB37</f>
        <v>0.42857142857142855</v>
      </c>
      <c r="AE37" s="34">
        <v>35</v>
      </c>
      <c r="AG37" s="14">
        <v>45930</v>
      </c>
      <c r="AH37" s="34">
        <v>0</v>
      </c>
      <c r="AI37" s="34">
        <v>0</v>
      </c>
      <c r="AJ37" s="35">
        <v>0</v>
      </c>
      <c r="AK37" s="34">
        <v>0</v>
      </c>
      <c r="AM37" s="14">
        <v>45960</v>
      </c>
      <c r="AN37" s="34"/>
      <c r="AO37" s="34"/>
      <c r="AP37" s="35"/>
      <c r="AQ37" s="34"/>
    </row>
    <row r="38" spans="1:43" ht="34.5" x14ac:dyDescent="0.3">
      <c r="A38" s="28"/>
      <c r="B38" s="105">
        <v>45778</v>
      </c>
      <c r="C38" s="29">
        <v>239</v>
      </c>
      <c r="D38" s="29">
        <v>109</v>
      </c>
      <c r="E38" s="30">
        <f t="shared" si="38"/>
        <v>0.45606694560669458</v>
      </c>
      <c r="F38" s="29">
        <v>60</v>
      </c>
      <c r="H38" s="84"/>
      <c r="I38" s="105">
        <v>45808</v>
      </c>
      <c r="J38" s="29">
        <v>123</v>
      </c>
      <c r="K38" s="29">
        <v>48</v>
      </c>
      <c r="L38" s="30">
        <f t="shared" si="47"/>
        <v>0.24120603015075376</v>
      </c>
      <c r="M38" s="29">
        <v>30</v>
      </c>
      <c r="O38" s="115" t="s">
        <v>19</v>
      </c>
      <c r="P38" s="116">
        <f>P12+P20+P28+P36+P37</f>
        <v>4323</v>
      </c>
      <c r="Q38" s="116">
        <f>Q12+Q20+Q28+Q36</f>
        <v>1692</v>
      </c>
      <c r="R38" s="117">
        <f t="shared" si="49"/>
        <v>0.39139486467730744</v>
      </c>
      <c r="S38" s="116">
        <f>SUM(S9+S17+S25+S30+S31+S32+S33)</f>
        <v>297</v>
      </c>
      <c r="U38" s="14">
        <v>45869</v>
      </c>
      <c r="V38" s="118">
        <v>0</v>
      </c>
      <c r="W38" s="118">
        <v>0</v>
      </c>
      <c r="X38" s="119"/>
      <c r="Y38" s="120"/>
      <c r="AA38" s="14">
        <v>45900</v>
      </c>
      <c r="AB38" s="118">
        <v>338</v>
      </c>
      <c r="AC38" s="118">
        <v>167</v>
      </c>
      <c r="AD38" s="121">
        <f t="shared" si="51"/>
        <v>0.49408284023668642</v>
      </c>
      <c r="AE38" s="118">
        <v>55</v>
      </c>
      <c r="AG38" s="14"/>
      <c r="AH38" s="122"/>
      <c r="AI38" s="122"/>
      <c r="AJ38" s="123"/>
      <c r="AK38" s="122"/>
      <c r="AM38" s="14">
        <v>45961</v>
      </c>
      <c r="AN38" s="118"/>
      <c r="AO38" s="118"/>
      <c r="AP38" s="121"/>
      <c r="AQ38" s="118"/>
    </row>
    <row r="39" spans="1:43" ht="38.25" x14ac:dyDescent="0.25">
      <c r="A39" s="124" t="s">
        <v>20</v>
      </c>
      <c r="B39" s="105">
        <v>45779</v>
      </c>
      <c r="C39" s="29">
        <v>206</v>
      </c>
      <c r="D39" s="29">
        <v>93</v>
      </c>
      <c r="E39" s="30">
        <f t="shared" si="38"/>
        <v>0.45145631067961167</v>
      </c>
      <c r="F39" s="29">
        <v>46</v>
      </c>
      <c r="H39" s="84"/>
      <c r="I39" s="105">
        <v>45809</v>
      </c>
      <c r="J39" s="29">
        <v>0</v>
      </c>
      <c r="K39" s="29">
        <v>0</v>
      </c>
      <c r="L39" s="30">
        <v>0</v>
      </c>
      <c r="M39" s="29">
        <v>0</v>
      </c>
      <c r="P39" s="13">
        <v>200</v>
      </c>
      <c r="Q39" s="13">
        <v>122</v>
      </c>
      <c r="U39" s="125" t="s">
        <v>21</v>
      </c>
      <c r="V39" s="126">
        <f t="shared" ref="V39:W39" si="52">V10+V18+V26+V34</f>
        <v>5132</v>
      </c>
      <c r="W39" s="127">
        <f t="shared" si="52"/>
        <v>1560</v>
      </c>
      <c r="X39" s="128">
        <f>W39/V39</f>
        <v>0.303975058456742</v>
      </c>
      <c r="Y39" s="127">
        <f>Y10+Y18+Y26+Y34</f>
        <v>1194</v>
      </c>
      <c r="AA39" s="14"/>
      <c r="AB39" s="129">
        <f t="shared" ref="AB39:AC39" si="53">SUM(AB32:AB38)</f>
        <v>918</v>
      </c>
      <c r="AC39" s="129">
        <f t="shared" si="53"/>
        <v>397</v>
      </c>
      <c r="AD39" s="130">
        <f t="shared" si="51"/>
        <v>0.43246187363834421</v>
      </c>
      <c r="AE39" s="129">
        <f>SUM(AE32:AE38)</f>
        <v>215</v>
      </c>
      <c r="AG39" s="125" t="s">
        <v>22</v>
      </c>
      <c r="AH39" s="126">
        <f t="shared" ref="AH39:AI39" si="54">AH35+AH27+AH19+AH11+AH36</f>
        <v>4900</v>
      </c>
      <c r="AI39" s="126">
        <f t="shared" si="54"/>
        <v>1778</v>
      </c>
      <c r="AJ39" s="128">
        <f>AI39/AH39</f>
        <v>0.36285714285714288</v>
      </c>
      <c r="AK39" s="126">
        <f>AK11+AK19+AK27+AK35+AK38</f>
        <v>1090</v>
      </c>
      <c r="AM39" s="131"/>
      <c r="AN39" s="132">
        <f t="shared" ref="AN39:AO39" si="55">SUM(AN34:AN38)</f>
        <v>0</v>
      </c>
      <c r="AO39" s="132">
        <f t="shared" si="55"/>
        <v>0</v>
      </c>
      <c r="AP39" s="133" t="e">
        <f t="shared" ref="AP39:AP40" si="56">AO39/AN39</f>
        <v>#DIV/0!</v>
      </c>
      <c r="AQ39" s="132">
        <f>SUM(AQ34:AQ38)</f>
        <v>0</v>
      </c>
    </row>
    <row r="40" spans="1:43" ht="31.5" x14ac:dyDescent="0.3">
      <c r="A40" s="134"/>
      <c r="B40" s="105">
        <v>45780</v>
      </c>
      <c r="C40" s="29">
        <v>207</v>
      </c>
      <c r="D40" s="29">
        <v>85</v>
      </c>
      <c r="E40" s="30">
        <f t="shared" si="38"/>
        <v>0.41062801932367149</v>
      </c>
      <c r="F40" s="29">
        <v>48</v>
      </c>
      <c r="H40" s="135"/>
      <c r="I40" s="124"/>
      <c r="J40" s="136">
        <f t="shared" ref="J40:K40" si="57">SUM(J33:J39)</f>
        <v>1150</v>
      </c>
      <c r="K40" s="136">
        <f t="shared" si="57"/>
        <v>482</v>
      </c>
      <c r="L40" s="107">
        <f t="shared" ref="L40:L41" si="58">K40/J40</f>
        <v>0.4191304347826087</v>
      </c>
      <c r="M40" s="136"/>
      <c r="P40" s="137">
        <f t="shared" ref="P40:Q40" si="59">P38+P39</f>
        <v>4523</v>
      </c>
      <c r="Q40" s="137">
        <f t="shared" si="59"/>
        <v>1814</v>
      </c>
      <c r="R40" s="24">
        <f>Q40/P40</f>
        <v>0.40106124253813841</v>
      </c>
      <c r="AA40" s="125" t="s">
        <v>23</v>
      </c>
      <c r="AB40" s="126">
        <f t="shared" ref="AB40:AC40" si="60">AB7+AB15+AB23+AB31+AB39</f>
        <v>4716</v>
      </c>
      <c r="AC40" s="126">
        <f t="shared" si="60"/>
        <v>1862</v>
      </c>
      <c r="AD40" s="128">
        <f t="shared" si="51"/>
        <v>0.39482612383375743</v>
      </c>
      <c r="AE40" s="127">
        <f>AE10+AE18+AE26+AE34</f>
        <v>151</v>
      </c>
      <c r="AM40" s="138" t="s">
        <v>24</v>
      </c>
      <c r="AN40" s="139">
        <f t="shared" ref="AN40:AO40" si="61">AN9+AN17+AN25+AN33+AN39</f>
        <v>1539</v>
      </c>
      <c r="AO40" s="139">
        <f t="shared" si="61"/>
        <v>583</v>
      </c>
      <c r="AP40" s="140">
        <f t="shared" si="56"/>
        <v>0.37881741390513318</v>
      </c>
      <c r="AQ40" s="139">
        <f>AQ9+AQ17+AQ25+AQ33+AQ39</f>
        <v>326</v>
      </c>
    </row>
    <row r="41" spans="1:43" ht="51.75" x14ac:dyDescent="0.3">
      <c r="B41" s="105">
        <v>45781</v>
      </c>
      <c r="C41" s="29">
        <v>200</v>
      </c>
      <c r="D41" s="29">
        <v>75</v>
      </c>
      <c r="E41" s="30">
        <f t="shared" si="38"/>
        <v>0.375</v>
      </c>
      <c r="F41" s="29">
        <v>45</v>
      </c>
      <c r="I41" s="115" t="s">
        <v>25</v>
      </c>
      <c r="J41" s="141">
        <f>J8+J16+J24+J32+J40</f>
        <v>5432</v>
      </c>
      <c r="K41" s="141">
        <v>2203</v>
      </c>
      <c r="L41" s="117">
        <f t="shared" si="58"/>
        <v>0.40555964653902798</v>
      </c>
      <c r="M41" s="116">
        <f>SUM(M9+M17+M25+M33+M34+M35+M36)</f>
        <v>308</v>
      </c>
    </row>
    <row r="42" spans="1:43" ht="12.75" x14ac:dyDescent="0.2">
      <c r="B42" s="124"/>
      <c r="C42" s="136">
        <f t="shared" ref="C42:D42" si="62">SUM(C35:C41)</f>
        <v>1953</v>
      </c>
      <c r="D42" s="136">
        <f t="shared" si="62"/>
        <v>907</v>
      </c>
      <c r="E42" s="107">
        <f t="shared" si="38"/>
        <v>0.46441372247823859</v>
      </c>
      <c r="F42" s="136">
        <f>SUM(F35:F41)</f>
        <v>411</v>
      </c>
      <c r="AH42" s="137">
        <f t="shared" ref="AH42:AI42" si="63">AH36+AN9</f>
        <v>783</v>
      </c>
      <c r="AI42" s="137">
        <f t="shared" si="63"/>
        <v>291</v>
      </c>
      <c r="AJ42" s="12"/>
    </row>
    <row r="43" spans="1:43" ht="51.75" x14ac:dyDescent="0.3">
      <c r="B43" s="115" t="s">
        <v>26</v>
      </c>
      <c r="C43" s="116">
        <f t="shared" ref="C43:D43" si="64">SUM(C10+C18+C26+C34+C35+C36+C37)</f>
        <v>5086</v>
      </c>
      <c r="D43" s="116">
        <f t="shared" si="64"/>
        <v>2204</v>
      </c>
      <c r="E43" s="117">
        <f t="shared" si="38"/>
        <v>0.43334644121116789</v>
      </c>
      <c r="F43" s="116">
        <f>SUM(F10+F18+F26+F34+F35+F36+F37)</f>
        <v>1082</v>
      </c>
    </row>
    <row r="50" spans="3:10" ht="12.75" x14ac:dyDescent="0.2">
      <c r="J50" s="13" t="s">
        <v>27</v>
      </c>
    </row>
    <row r="52" spans="3:10" ht="12.75" x14ac:dyDescent="0.2">
      <c r="C52" s="13" t="s">
        <v>27</v>
      </c>
    </row>
  </sheetData>
  <mergeCells count="7">
    <mergeCell ref="AG2:AK2"/>
    <mergeCell ref="AM2:AQ2"/>
    <mergeCell ref="B2:F2"/>
    <mergeCell ref="I2:M2"/>
    <mergeCell ref="O2:S2"/>
    <mergeCell ref="U2:Y2"/>
    <mergeCell ref="A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AARD-HVL</vt:lpstr>
      <vt:lpstr>Отгонтэнгэр</vt:lpstr>
      <vt:lpstr>Ард Сек</vt:lpstr>
      <vt:lpstr>АТД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Doogii Tsogtoo</cp:lastModifiedBy>
  <dcterms:modified xsi:type="dcterms:W3CDTF">2025-10-14T05:26:46Z</dcterms:modified>
</cp:coreProperties>
</file>